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drawingml.chart+xml" PartName="/xl/charts/chart25.xml"/>
  <Override ContentType="application/vnd.openxmlformats-officedocument.drawingml.chart+xml" PartName="/xl/charts/chart26.xml"/>
  <Override ContentType="application/vnd.openxmlformats-officedocument.drawingml.chart+xml" PartName="/xl/charts/chart27.xml"/>
  <Override ContentType="application/vnd.openxmlformats-officedocument.drawingml.chart+xml" PartName="/xl/charts/chart28.xml"/>
  <Override ContentType="application/vnd.openxmlformats-officedocument.drawingml.chart+xml" PartName="/xl/charts/chart29.xml"/>
  <Override ContentType="application/vnd.openxmlformats-officedocument.drawingml.chart+xml" PartName="/xl/charts/chart30.xml"/>
  <Override ContentType="application/vnd.openxmlformats-officedocument.drawingml.chart+xml" PartName="/xl/charts/chart31.xml"/>
  <Override ContentType="application/vnd.openxmlformats-officedocument.drawingml.chart+xml" PartName="/xl/charts/chart32.xml"/>
  <Override ContentType="application/vnd.openxmlformats-officedocument.drawingml.chart+xml" PartName="/xl/charts/chart33.xml"/>
  <Override ContentType="application/vnd.openxmlformats-officedocument.drawingml.chart+xml" PartName="/xl/charts/chart34.xml"/>
  <Override ContentType="application/vnd.openxmlformats-officedocument.drawingml.chart+xml" PartName="/xl/charts/chart35.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colorstyle+xml" PartName="/xl/charts/colors6.xml"/>
  <Override ContentType="application/vnd.ms-office.chartcolorstyle+xml" PartName="/xl/charts/colors7.xml"/>
  <Override ContentType="application/vnd.ms-office.chartcolorstyle+xml" PartName="/xl/charts/colors8.xml"/>
  <Override ContentType="application/vnd.ms-office.chartcolorstyle+xml" PartName="/xl/charts/colors9.xml"/>
  <Override ContentType="application/vnd.ms-office.chartcolorstyle+xml" PartName="/xl/charts/colors10.xml"/>
  <Override ContentType="application/vnd.ms-office.chartcolorstyle+xml" PartName="/xl/charts/colors11.xml"/>
  <Override ContentType="application/vnd.ms-office.chartcolorstyle+xml" PartName="/xl/charts/colors12.xml"/>
  <Override ContentType="application/vnd.ms-office.chartcolorstyle+xml" PartName="/xl/charts/colors13.xml"/>
  <Override ContentType="application/vnd.ms-office.chartcolorstyle+xml" PartName="/xl/charts/colors14.xml"/>
  <Override ContentType="application/vnd.ms-office.chartcolorstyle+xml" PartName="/xl/charts/colors15.xml"/>
  <Override ContentType="application/vnd.ms-office.chartcolorstyle+xml" PartName="/xl/charts/colors16.xml"/>
  <Override ContentType="application/vnd.ms-office.chartcolorstyle+xml" PartName="/xl/charts/colors17.xml"/>
  <Override ContentType="application/vnd.ms-office.chartcolorstyle+xml" PartName="/xl/charts/colors18.xml"/>
  <Override ContentType="application/vnd.ms-office.chartcolorstyle+xml" PartName="/xl/charts/colors19.xml"/>
  <Override ContentType="application/vnd.ms-office.chartcolorstyle+xml" PartName="/xl/charts/colors20.xml"/>
  <Override ContentType="application/vnd.ms-office.chartcolorstyle+xml" PartName="/xl/charts/colors21.xml"/>
  <Override ContentType="application/vnd.ms-office.chartcolorstyle+xml" PartName="/xl/charts/colors22.xml"/>
  <Override ContentType="application/vnd.ms-office.chartcolorstyle+xml" PartName="/xl/charts/colors23.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ms-office.chartstyle+xml" PartName="/xl/charts/style6.xml"/>
  <Override ContentType="application/vnd.ms-office.chartstyle+xml" PartName="/xl/charts/style7.xml"/>
  <Override ContentType="application/vnd.ms-office.chartstyle+xml" PartName="/xl/charts/style8.xml"/>
  <Override ContentType="application/vnd.ms-office.chartstyle+xml" PartName="/xl/charts/style9.xml"/>
  <Override ContentType="application/vnd.ms-office.chartstyle+xml" PartName="/xl/charts/style10.xml"/>
  <Override ContentType="application/vnd.ms-office.chartstyle+xml" PartName="/xl/charts/style11.xml"/>
  <Override ContentType="application/vnd.ms-office.chartstyle+xml" PartName="/xl/charts/style12.xml"/>
  <Override ContentType="application/vnd.ms-office.chartstyle+xml" PartName="/xl/charts/style13.xml"/>
  <Override ContentType="application/vnd.ms-office.chartstyle+xml" PartName="/xl/charts/style14.xml"/>
  <Override ContentType="application/vnd.ms-office.chartstyle+xml" PartName="/xl/charts/style15.xml"/>
  <Override ContentType="application/vnd.ms-office.chartstyle+xml" PartName="/xl/charts/style16.xml"/>
  <Override ContentType="application/vnd.ms-office.chartstyle+xml" PartName="/xl/charts/style17.xml"/>
  <Override ContentType="application/vnd.ms-office.chartstyle+xml" PartName="/xl/charts/style18.xml"/>
  <Override ContentType="application/vnd.ms-office.chartstyle+xml" PartName="/xl/charts/style19.xml"/>
  <Override ContentType="application/vnd.ms-office.chartstyle+xml" PartName="/xl/charts/style20.xml"/>
  <Override ContentType="application/vnd.ms-office.chartstyle+xml" PartName="/xl/charts/style21.xml"/>
  <Override ContentType="application/vnd.ms-office.chartstyle+xml" PartName="/xl/charts/style22.xml"/>
  <Override ContentType="application/vnd.ms-office.chartstyle+xml" PartName="/xl/charts/style23.xml"/>
  <Override ContentType="application/vnd.openxmlformats-officedocument.spreadsheetml.comments+xml" PartName="/xl/comments1.xml"/>
  <Override ContentType="application/vnd.openxmlformats-officedocument.spreadsheetml.connections+xml" PartName="/xl/connection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15.xml"/>
  <Override ContentType="application/vnd.openxmlformats-officedocument.spreadsheetml.pivotCacheDefinition+xml" PartName="/xl/pivotCache/pivotCacheDefinition16.xml"/>
  <Override ContentType="application/vnd.openxmlformats-officedocument.spreadsheetml.pivotCacheDefinition+xml" PartName="/xl/pivotCache/pivotCacheDefinition17.xml"/>
  <Override ContentType="application/vnd.openxmlformats-officedocument.spreadsheetml.pivotCacheDefinition+xml" PartName="/xl/pivotCache/pivotCacheDefinition18.xml"/>
  <Override ContentType="application/vnd.openxmlformats-officedocument.spreadsheetml.pivotCacheDefinition+xml" PartName="/xl/pivotCache/pivotCacheDefinition19.xml"/>
  <Override ContentType="application/vnd.openxmlformats-officedocument.spreadsheetml.pivotCacheDefinition+xml" PartName="/xl/pivotCache/pivotCacheDefinition20.xml"/>
  <Override ContentType="application/vnd.openxmlformats-officedocument.spreadsheetml.pivotCacheDefinition+xml" PartName="/xl/pivotCache/pivotCacheDefinition21.xml"/>
  <Override ContentType="application/vnd.openxmlformats-officedocument.spreadsheetml.pivotCacheDefinition+xml" PartName="/xl/pivotCache/pivotCacheDefinition22.xml"/>
  <Override ContentType="application/vnd.openxmlformats-officedocument.spreadsheetml.pivotCacheDefinition+xml" PartName="/xl/pivotCache/pivotCacheDefinition23.xml"/>
  <Override ContentType="application/vnd.openxmlformats-officedocument.spreadsheetml.pivotCacheDefinition+xml" PartName="/xl/pivotCache/pivotCacheDefinition24.xml"/>
  <Override ContentType="application/vnd.openxmlformats-officedocument.spreadsheetml.pivotCacheDefinition+xml" PartName="/xl/pivotCache/pivotCacheDefinition25.xml"/>
  <Override ContentType="application/vnd.openxmlformats-officedocument.spreadsheetml.pivotCacheDefinition+xml" PartName="/xl/pivotCache/pivotCacheDefinition26.xml"/>
  <Override ContentType="application/vnd.openxmlformats-officedocument.spreadsheetml.pivotCacheRecords+xml" PartName="/xl/pivotCache/pivotCacheRecords1.xml"/>
  <Override ContentType="application/vnd.openxmlformats-officedocument.spreadsheetml.pivotCacheRecords+xml" PartName="/xl/pivotCache/pivotCacheRecords2.xml"/>
  <Override ContentType="application/vnd.openxmlformats-officedocument.spreadsheetml.pivotCacheRecords+xml" PartName="/xl/pivotCache/pivotCacheRecords3.xml"/>
  <Override ContentType="application/vnd.openxmlformats-officedocument.spreadsheetml.pivotCacheRecords+xml" PartName="/xl/pivotCache/pivotCacheRecords4.xml"/>
  <Override ContentType="application/vnd.openxmlformats-officedocument.spreadsheetml.pivotCacheRecords+xml" PartName="/xl/pivotCache/pivotCacheRecords5.xml"/>
  <Override ContentType="application/vnd.openxmlformats-officedocument.spreadsheetml.pivotCacheRecords+xml" PartName="/xl/pivotCache/pivotCacheRecords6.xml"/>
  <Override ContentType="application/vnd.openxmlformats-officedocument.spreadsheetml.pivotCacheRecords+xml" PartName="/xl/pivotCache/pivotCacheRecords7.xml"/>
  <Override ContentType="application/vnd.openxmlformats-officedocument.spreadsheetml.pivotCacheRecords+xml" PartName="/xl/pivotCache/pivotCacheRecords8.xml"/>
  <Override ContentType="application/vnd.openxmlformats-officedocument.spreadsheetml.pivotCacheRecords+xml" PartName="/xl/pivotCache/pivotCacheRecords9.xml"/>
  <Override ContentType="application/vnd.openxmlformats-officedocument.spreadsheetml.pivotCacheRecords+xml" PartName="/xl/pivotCache/pivotCacheRecords10.xml"/>
  <Override ContentType="application/vnd.openxmlformats-officedocument.spreadsheetml.pivotCacheRecords+xml" PartName="/xl/pivotCache/pivotCacheRecords11.xml"/>
  <Override ContentType="application/vnd.openxmlformats-officedocument.spreadsheetml.pivotCacheRecords+xml" PartName="/xl/pivotCache/pivotCacheRecords12.xml"/>
  <Override ContentType="application/vnd.openxmlformats-officedocument.spreadsheetml.pivotCacheRecords+xml" PartName="/xl/pivotCache/pivotCacheRecords13.xml"/>
  <Override ContentType="application/vnd.openxmlformats-officedocument.spreadsheetml.pivotCacheRecords+xml" PartName="/xl/pivotCache/pivotCacheRecords14.xml"/>
  <Override ContentType="application/vnd.openxmlformats-officedocument.spreadsheetml.pivotCacheRecords+xml" PartName="/xl/pivotCache/pivotCacheRecords15.xml"/>
  <Override ContentType="application/vnd.openxmlformats-officedocument.spreadsheetml.pivotCacheRecords+xml" PartName="/xl/pivotCache/pivotCacheRecords16.xml"/>
  <Override ContentType="application/vnd.openxmlformats-officedocument.spreadsheetml.pivotCacheRecords+xml" PartName="/xl/pivotCache/pivotCacheRecords17.xml"/>
  <Override ContentType="application/vnd.openxmlformats-officedocument.spreadsheetml.pivotCacheRecords+xml" PartName="/xl/pivotCache/pivotCacheRecords18.xml"/>
  <Override ContentType="application/vnd.openxmlformats-officedocument.spreadsheetml.pivotCacheRecords+xml" PartName="/xl/pivotCache/pivotCacheRecords19.xml"/>
  <Override ContentType="application/vnd.openxmlformats-officedocument.spreadsheetml.pivotCacheRecords+xml" PartName="/xl/pivotCache/pivotCacheRecords20.xml"/>
  <Override ContentType="application/vnd.openxmlformats-officedocument.spreadsheetml.pivotCacheRecords+xml" PartName="/xl/pivotCache/pivotCacheRecords21.xml"/>
  <Override ContentType="application/vnd.openxmlformats-officedocument.spreadsheetml.pivotCacheRecords+xml" PartName="/xl/pivotCache/pivotCacheRecords22.xml"/>
  <Override ContentType="application/vnd.openxmlformats-officedocument.spreadsheetml.pivotCacheRecords+xml" PartName="/xl/pivotCache/pivotCacheRecords23.xml"/>
  <Override ContentType="application/vnd.openxmlformats-officedocument.spreadsheetml.pivotCacheRecords+xml" PartName="/xl/pivotCache/pivotCacheRecords24.xml"/>
  <Override ContentType="application/vnd.openxmlformats-officedocument.spreadsheetml.pivotCacheRecords+xml" PartName="/xl/pivotCache/pivotCacheRecords25.xml"/>
  <Override ContentType="application/vnd.openxmlformats-officedocument.spreadsheetml.pivotCacheRecords+xml" PartName="/xl/pivotCache/pivotCacheRecords2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pivotTable+xml" PartName="/xl/pivotTables/pivotTable27.xml"/>
  <Override ContentType="application/vnd.openxmlformats-officedocument.spreadsheetml.pivotTable+xml" PartName="/xl/pivotTables/pivotTable28.xml"/>
  <Override ContentType="application/vnd.openxmlformats-officedocument.spreadsheetml.pivotTable+xml" PartName="/xl/pivotTables/pivotTable29.xml"/>
  <Override ContentType="application/vnd.openxmlformats-officedocument.spreadsheetml.pivotTable+xml" PartName="/xl/pivotTables/pivotTable30.xml"/>
  <Override ContentType="application/vnd.openxmlformats-officedocument.spreadsheetml.pivotTable+xml" PartName="/xl/pivotTables/pivotTable31.xml"/>
  <Override ContentType="application/vnd.openxmlformats-officedocument.spreadsheetml.pivotTable+xml" PartName="/xl/pivotTables/pivotTable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0" yWindow="0" windowWidth="20400" windowHeight="6870" tabRatio="961" activeTab="6"/>
  </bookViews>
  <sheets>
    <sheet name="Execution Status Summary" sheetId="1" r:id="rId1"/>
    <sheet name="Execution Status Details" sheetId="2" r:id="rId2"/>
    <sheet name="Defect Summary" sheetId="4" r:id="rId3"/>
    <sheet name="Defect Details" sheetId="3" r:id="rId4"/>
    <sheet name="Australia" sheetId="5" r:id="rId5"/>
    <sheet name="China FL" sheetId="6" r:id="rId6"/>
    <sheet name="China SL" sheetId="7" r:id="rId7"/>
    <sheet name="Estonia" sheetId="30" r:id="rId8"/>
    <sheet name="Finland FL" sheetId="8" r:id="rId9"/>
    <sheet name="Finland SL" sheetId="9" r:id="rId10"/>
    <sheet name="France" sheetId="10" r:id="rId11"/>
    <sheet name="GSS" sheetId="12" r:id="rId12"/>
    <sheet name="Hong Kong" sheetId="13" r:id="rId13"/>
    <sheet name="Germany" sheetId="11" r:id="rId14"/>
    <sheet name="India FL" sheetId="14" r:id="rId15"/>
    <sheet name="India SL" sheetId="15" r:id="rId16"/>
    <sheet name="Italy FL" sheetId="16" r:id="rId17"/>
    <sheet name="Italy SL" sheetId="17" r:id="rId18"/>
    <sheet name="Latvia" sheetId="31" r:id="rId19"/>
    <sheet name="Lithuania" sheetId="32" r:id="rId20"/>
    <sheet name="New Zealand" sheetId="21" r:id="rId21"/>
    <sheet name="Russia" sheetId="22" r:id="rId22"/>
    <sheet name="Saudi Arabia" sheetId="18" r:id="rId23"/>
    <sheet name="South Africa" sheetId="20" r:id="rId24"/>
    <sheet name="Spain" sheetId="23" r:id="rId25"/>
    <sheet name="Sweden" sheetId="24" r:id="rId26"/>
    <sheet name="Turkey" sheetId="29" r:id="rId27"/>
    <sheet name="Thailand" sheetId="25" r:id="rId28"/>
    <sheet name="UAE" sheetId="26" r:id="rId29"/>
    <sheet name="UK" sheetId="19" r:id="rId30"/>
    <sheet name=" USA FL" sheetId="27" r:id="rId31"/>
    <sheet name="USA SL" sheetId="28" r:id="rId32"/>
  </sheets>
  <definedNames>
    <definedName name="_xlnm._FilterDatabase" localSheetId="30" hidden="1">' USA FL'!$A$1:$G$30</definedName>
    <definedName name="_xlnm._FilterDatabase" localSheetId="4" hidden="1">Australia!$A$1:$G$38</definedName>
    <definedName name="_xlnm._FilterDatabase" localSheetId="5" hidden="1">'China FL'!$A$1:$G$180</definedName>
    <definedName name="_xlnm._FilterDatabase" localSheetId="6" hidden="1">'China SL'!$A$1:$J$212</definedName>
    <definedName name="_xlnm._FilterDatabase" localSheetId="3" hidden="1">'Defect Details'!$A$1:$L$47</definedName>
    <definedName name="_xlnm._FilterDatabase" localSheetId="7" hidden="1">Estonia!$A$1:$G$13</definedName>
    <definedName name="_xlnm._FilterDatabase" localSheetId="1" hidden="1">'Execution Status Details'!$A$2:$I$39</definedName>
    <definedName name="_xlnm._FilterDatabase" localSheetId="8" hidden="1">'Finland FL'!$A$1:$G$68</definedName>
    <definedName name="_xlnm._FilterDatabase" localSheetId="9" hidden="1">'Finland SL'!$A$1:$G$9</definedName>
    <definedName name="_xlnm._FilterDatabase" localSheetId="10" hidden="1">France!$A$1:$G$86</definedName>
    <definedName name="_xlnm._FilterDatabase" localSheetId="13" hidden="1">Germany!$A$1:$G$47</definedName>
    <definedName name="_xlnm._FilterDatabase" localSheetId="11" hidden="1">GSS!$A$1:$G$29</definedName>
    <definedName name="_xlnm._FilterDatabase" localSheetId="12" hidden="1">'Hong Kong'!$A$1:$G$19</definedName>
    <definedName name="_xlnm._FilterDatabase" localSheetId="14" hidden="1">'India FL'!$A$1:$G$190</definedName>
    <definedName name="_xlnm._FilterDatabase" localSheetId="15" hidden="1">'India SL'!$A$1:$G$12</definedName>
    <definedName name="_xlnm._FilterDatabase" localSheetId="16" hidden="1">'Italy FL'!$A$1:$H$128</definedName>
    <definedName name="_xlnm._FilterDatabase" localSheetId="17" hidden="1">'Italy SL'!$A$1:$G$120</definedName>
    <definedName name="_xlnm._FilterDatabase" localSheetId="18" hidden="1">Latvia!$A$1:$G$35</definedName>
    <definedName name="_xlnm._FilterDatabase" localSheetId="19" hidden="1">Lithuania!$A$1:$G$12</definedName>
    <definedName name="_xlnm._FilterDatabase" localSheetId="20" hidden="1">'New Zealand'!$A$1:$G$1</definedName>
    <definedName name="_xlnm._FilterDatabase" localSheetId="21" hidden="1">Russia!$A$1:$G$53</definedName>
    <definedName name="_xlnm._FilterDatabase" localSheetId="22" hidden="1">'Saudi Arabia'!$A$1:$G$12</definedName>
    <definedName name="_xlnm._FilterDatabase" localSheetId="23" hidden="1">'South Africa'!$A$1:$G$12</definedName>
    <definedName name="_xlnm._FilterDatabase" localSheetId="24" hidden="1">Spain!$A$1:$G$76</definedName>
    <definedName name="_xlnm._FilterDatabase" localSheetId="25" hidden="1">Sweden!$A$1:$H$93</definedName>
    <definedName name="_xlnm._FilterDatabase" localSheetId="27" hidden="1">Thailand!$A$1:$G$21</definedName>
    <definedName name="_xlnm._FilterDatabase" localSheetId="26" hidden="1">Turkey!$A$1:$G$69</definedName>
    <definedName name="_xlnm._FilterDatabase" localSheetId="28" hidden="1">UAE!$A$1:$G$81</definedName>
    <definedName name="_xlnm._FilterDatabase" localSheetId="29" hidden="1">UK!$A$1:$G$9</definedName>
    <definedName name="_xlnm._FilterDatabase" localSheetId="31" hidden="1">'USA SL'!$A$1:$G$9</definedName>
    <definedName name="owssvr" localSheetId="3" hidden="1">'Defect Details'!#REF!</definedName>
    <definedName name="owssvr_1" localSheetId="3" hidden="1">'Defect Details'!$A$1:$M$124</definedName>
    <definedName name="Z_FBE4CBE9_E43F_475B_89D3_443753E9B033_.wvu.FilterData" localSheetId="30" hidden="1">' USA FL'!$A$1:$G$30</definedName>
    <definedName name="Z_FBE4CBE9_E43F_475B_89D3_443753E9B033_.wvu.FilterData" localSheetId="4" hidden="1">Australia!$A$1:$G$38</definedName>
    <definedName name="Z_FBE4CBE9_E43F_475B_89D3_443753E9B033_.wvu.FilterData" localSheetId="5" hidden="1">'China FL'!$A$1:$G$180</definedName>
    <definedName name="Z_FBE4CBE9_E43F_475B_89D3_443753E9B033_.wvu.FilterData" localSheetId="6" hidden="1">'China SL'!$A$1:$J$212</definedName>
    <definedName name="Z_FBE4CBE9_E43F_475B_89D3_443753E9B033_.wvu.FilterData" localSheetId="3" hidden="1">'Defect Details'!$A$1:$L$47</definedName>
    <definedName name="Z_FBE4CBE9_E43F_475B_89D3_443753E9B033_.wvu.FilterData" localSheetId="7" hidden="1">Estonia!$A$1:$G$13</definedName>
    <definedName name="Z_FBE4CBE9_E43F_475B_89D3_443753E9B033_.wvu.FilterData" localSheetId="1" hidden="1">'Execution Status Details'!$A$2:$I$39</definedName>
    <definedName name="Z_FBE4CBE9_E43F_475B_89D3_443753E9B033_.wvu.FilterData" localSheetId="8" hidden="1">'Finland FL'!$1:$1</definedName>
    <definedName name="Z_FBE4CBE9_E43F_475B_89D3_443753E9B033_.wvu.FilterData" localSheetId="9" hidden="1">'Finland SL'!$A$1:$G$9</definedName>
    <definedName name="Z_FBE4CBE9_E43F_475B_89D3_443753E9B033_.wvu.FilterData" localSheetId="10" hidden="1">France!$A$1:$G$86</definedName>
    <definedName name="Z_FBE4CBE9_E43F_475B_89D3_443753E9B033_.wvu.FilterData" localSheetId="13" hidden="1">Germany!$A$1:$G$47</definedName>
    <definedName name="Z_FBE4CBE9_E43F_475B_89D3_443753E9B033_.wvu.FilterData" localSheetId="11" hidden="1">GSS!$A$1:$G$29</definedName>
    <definedName name="Z_FBE4CBE9_E43F_475B_89D3_443753E9B033_.wvu.FilterData" localSheetId="12" hidden="1">'Hong Kong'!$A$1:$G$19</definedName>
    <definedName name="Z_FBE4CBE9_E43F_475B_89D3_443753E9B033_.wvu.FilterData" localSheetId="14" hidden="1">'India FL'!$A$1:$G$190</definedName>
    <definedName name="Z_FBE4CBE9_E43F_475B_89D3_443753E9B033_.wvu.FilterData" localSheetId="15" hidden="1">'India SL'!$A$1:$G$12</definedName>
    <definedName name="Z_FBE4CBE9_E43F_475B_89D3_443753E9B033_.wvu.FilterData" localSheetId="16" hidden="1">'Italy FL'!$A$1:$H$128</definedName>
    <definedName name="Z_FBE4CBE9_E43F_475B_89D3_443753E9B033_.wvu.FilterData" localSheetId="17" hidden="1">'Italy SL'!$A$1:$G$120</definedName>
    <definedName name="Z_FBE4CBE9_E43F_475B_89D3_443753E9B033_.wvu.FilterData" localSheetId="18" hidden="1">Latvia!$A$1:$G$35</definedName>
    <definedName name="Z_FBE4CBE9_E43F_475B_89D3_443753E9B033_.wvu.FilterData" localSheetId="19" hidden="1">Lithuania!$A$1:$G$12</definedName>
    <definedName name="Z_FBE4CBE9_E43F_475B_89D3_443753E9B033_.wvu.FilterData" localSheetId="20" hidden="1">'New Zealand'!$A$1:$G$36</definedName>
    <definedName name="Z_FBE4CBE9_E43F_475B_89D3_443753E9B033_.wvu.FilterData" localSheetId="21" hidden="1">Russia!$A$1:$G$53</definedName>
    <definedName name="Z_FBE4CBE9_E43F_475B_89D3_443753E9B033_.wvu.FilterData" localSheetId="22" hidden="1">'Saudi Arabia'!$A$1:$G$12</definedName>
    <definedName name="Z_FBE4CBE9_E43F_475B_89D3_443753E9B033_.wvu.FilterData" localSheetId="23" hidden="1">'South Africa'!$A$1:$G$12</definedName>
    <definedName name="Z_FBE4CBE9_E43F_475B_89D3_443753E9B033_.wvu.FilterData" localSheetId="24" hidden="1">Spain!$A$1:$G$76</definedName>
    <definedName name="Z_FBE4CBE9_E43F_475B_89D3_443753E9B033_.wvu.FilterData" localSheetId="25" hidden="1">Sweden!$A$1:$H$93</definedName>
    <definedName name="Z_FBE4CBE9_E43F_475B_89D3_443753E9B033_.wvu.FilterData" localSheetId="27" hidden="1">Thailand!$A$1:$G$21</definedName>
    <definedName name="Z_FBE4CBE9_E43F_475B_89D3_443753E9B033_.wvu.FilterData" localSheetId="26" hidden="1">Turkey!$A$1:$G$69</definedName>
    <definedName name="Z_FBE4CBE9_E43F_475B_89D3_443753E9B033_.wvu.FilterData" localSheetId="28" hidden="1">UAE!$A$1:$G$81</definedName>
    <definedName name="Z_FBE4CBE9_E43F_475B_89D3_443753E9B033_.wvu.FilterData" localSheetId="29" hidden="1">UK!$A$1:$G$9</definedName>
    <definedName name="Z_FBE4CBE9_E43F_475B_89D3_443753E9B033_.wvu.FilterData" localSheetId="31" hidden="1">'USA SL'!$A$1:$G$9</definedName>
  </definedNames>
  <calcPr calcId="145621"/>
  <customWorkbookViews>
    <customWorkbookView name="Pallavi Noopur Kothari - Personal View" guid="{FBE4CBE9-E43F-475B-89D3-443753E9B033}" mergeInterval="0" personalView="1" maximized="1" xWindow="-8" yWindow="-8" windowWidth="1382" windowHeight="744" tabRatio="961" activeSheetId="1"/>
  </customWorkbookViews>
  <pivotCaches>
    <pivotCache cacheId="26" r:id="rId33"/>
    <pivotCache cacheId="27" r:id="rId34"/>
    <pivotCache cacheId="28" r:id="rId35"/>
    <pivotCache cacheId="29" r:id="rId36"/>
    <pivotCache cacheId="30" r:id="rId37"/>
    <pivotCache cacheId="31" r:id="rId38"/>
    <pivotCache cacheId="32" r:id="rId39"/>
    <pivotCache cacheId="33" r:id="rId40"/>
    <pivotCache cacheId="34" r:id="rId41"/>
    <pivotCache cacheId="35" r:id="rId42"/>
    <pivotCache cacheId="36" r:id="rId43"/>
    <pivotCache cacheId="37" r:id="rId44"/>
    <pivotCache cacheId="38" r:id="rId45"/>
    <pivotCache cacheId="39" r:id="rId46"/>
    <pivotCache cacheId="40" r:id="rId47"/>
    <pivotCache cacheId="41" r:id="rId48"/>
    <pivotCache cacheId="42" r:id="rId49"/>
    <pivotCache cacheId="43" r:id="rId50"/>
    <pivotCache cacheId="44" r:id="rId51"/>
    <pivotCache cacheId="45" r:id="rId52"/>
    <pivotCache cacheId="46" r:id="rId53"/>
    <pivotCache cacheId="47" r:id="rId54"/>
    <pivotCache cacheId="48" r:id="rId55"/>
    <pivotCache cacheId="49" r:id="rId56"/>
    <pivotCache cacheId="50" r:id="rId57"/>
    <pivotCache cacheId="51" r:id="rId58"/>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2" l="1"/>
  <c r="H13" i="1"/>
  <c r="F5" i="2"/>
  <c r="D20" i="2"/>
  <c r="C29" i="1"/>
  <c r="D32" i="2"/>
  <c r="D33" i="2"/>
  <c r="F18" i="2"/>
  <c r="D31" i="2"/>
  <c r="D30" i="2"/>
  <c r="D27" i="2"/>
  <c r="F27" i="2"/>
  <c r="G27" i="2"/>
  <c r="E27" i="2"/>
  <c r="D23" i="1"/>
  <c r="D19" i="2"/>
  <c r="C15" i="1"/>
  <c r="G19" i="2"/>
  <c r="F15" i="1"/>
  <c r="G15" i="1"/>
  <c r="D17" i="2"/>
  <c r="D16" i="2"/>
  <c r="D14" i="2"/>
  <c r="D13" i="2"/>
  <c r="D7" i="2"/>
  <c r="D6" i="2"/>
  <c r="D5" i="2"/>
  <c r="D4" i="2"/>
  <c r="H4" i="1"/>
  <c r="D9" i="2"/>
  <c r="H3" i="1"/>
  <c r="G32" i="2"/>
  <c r="F32" i="2"/>
  <c r="E27" i="1"/>
  <c r="G37" i="2"/>
  <c r="F37" i="2"/>
  <c r="D37" i="2"/>
  <c r="E37" i="2"/>
  <c r="D30" i="1"/>
  <c r="H28" i="1"/>
  <c r="G23" i="2"/>
  <c r="F23" i="2"/>
  <c r="D23" i="2"/>
  <c r="H6" i="1"/>
  <c r="H17" i="1"/>
  <c r="H18" i="1"/>
  <c r="G34" i="2"/>
  <c r="F6" i="1"/>
  <c r="C6" i="1"/>
  <c r="G6" i="1"/>
  <c r="G35" i="2"/>
  <c r="F17" i="1"/>
  <c r="C17" i="1"/>
  <c r="G17" i="1"/>
  <c r="G36" i="2"/>
  <c r="F18" i="1"/>
  <c r="C18" i="1"/>
  <c r="G18" i="1"/>
  <c r="F34" i="2"/>
  <c r="E6" i="1"/>
  <c r="F35" i="2"/>
  <c r="E17" i="1"/>
  <c r="B17" i="1"/>
  <c r="F36" i="2"/>
  <c r="E18" i="1"/>
  <c r="D34" i="2"/>
  <c r="H34" i="2"/>
  <c r="D35" i="2"/>
  <c r="H35" i="2"/>
  <c r="D36" i="2"/>
  <c r="H36" i="2"/>
  <c r="C34" i="2"/>
  <c r="C35" i="2"/>
  <c r="C36" i="2"/>
  <c r="E34" i="2"/>
  <c r="D6" i="1"/>
  <c r="E35" i="2"/>
  <c r="D17" i="1"/>
  <c r="E36" i="2"/>
  <c r="D18" i="1"/>
  <c r="B6" i="1"/>
  <c r="F6" i="2"/>
  <c r="E6" i="2" s="1"/>
  <c r="G6" i="2"/>
  <c r="G20" i="2"/>
  <c r="H20" i="2"/>
  <c r="H5" i="1"/>
  <c r="F4" i="2"/>
  <c r="G4" i="2"/>
  <c r="E4" i="2"/>
  <c r="E14" i="1"/>
  <c r="G18" i="2"/>
  <c r="F14" i="1"/>
  <c r="D18" i="2"/>
  <c r="C14" i="1"/>
  <c r="H15" i="1"/>
  <c r="C27" i="1"/>
  <c r="F28" i="1"/>
  <c r="E28" i="1"/>
  <c r="C28" i="1"/>
  <c r="G28" i="1"/>
  <c r="H11" i="1"/>
  <c r="G13" i="2"/>
  <c r="F13" i="2"/>
  <c r="H22" i="1"/>
  <c r="H21" i="1"/>
  <c r="D24" i="2"/>
  <c r="C22" i="1"/>
  <c r="G24" i="2"/>
  <c r="F22" i="1"/>
  <c r="G22" i="1"/>
  <c r="D22" i="2"/>
  <c r="C21" i="1"/>
  <c r="F24" i="2"/>
  <c r="F22" i="2"/>
  <c r="E21" i="1"/>
  <c r="G22" i="2"/>
  <c r="F21" i="1"/>
  <c r="E22" i="1"/>
  <c r="B22" i="1"/>
  <c r="H19" i="1"/>
  <c r="D21" i="2"/>
  <c r="C16" i="1"/>
  <c r="D10" i="2"/>
  <c r="F10" i="2"/>
  <c r="G10" i="2"/>
  <c r="H7" i="1"/>
  <c r="F23" i="1"/>
  <c r="D3" i="2"/>
  <c r="C3" i="1"/>
  <c r="H26" i="1"/>
  <c r="H8" i="1"/>
  <c r="H16" i="1"/>
  <c r="C4" i="1"/>
  <c r="D8" i="2"/>
  <c r="C7" i="1"/>
  <c r="C9" i="1"/>
  <c r="D12" i="2"/>
  <c r="C10" i="1"/>
  <c r="C11" i="1"/>
  <c r="D15" i="2"/>
  <c r="C12" i="1"/>
  <c r="D25" i="2"/>
  <c r="C19" i="1"/>
  <c r="D26" i="2"/>
  <c r="C20" i="1"/>
  <c r="G26" i="2"/>
  <c r="F20" i="1"/>
  <c r="G3" i="2"/>
  <c r="F3" i="1"/>
  <c r="G5" i="2"/>
  <c r="F4" i="1"/>
  <c r="G7" i="2"/>
  <c r="G8" i="2"/>
  <c r="F7" i="1"/>
  <c r="G9" i="2"/>
  <c r="F8" i="1"/>
  <c r="G11" i="2"/>
  <c r="F9" i="1"/>
  <c r="G12" i="2"/>
  <c r="F10" i="1"/>
  <c r="G14" i="2"/>
  <c r="F11" i="1"/>
  <c r="G15" i="2"/>
  <c r="F12" i="1"/>
  <c r="G16" i="2"/>
  <c r="G17" i="2"/>
  <c r="F13" i="1"/>
  <c r="G21" i="2"/>
  <c r="F16" i="1"/>
  <c r="G25" i="2"/>
  <c r="F19" i="1"/>
  <c r="G28" i="2"/>
  <c r="F24" i="1"/>
  <c r="G29" i="2"/>
  <c r="F25" i="1"/>
  <c r="G30" i="2"/>
  <c r="G31" i="2"/>
  <c r="F26" i="1"/>
  <c r="F27" i="1"/>
  <c r="G33" i="2"/>
  <c r="F29" i="1"/>
  <c r="F30" i="1"/>
  <c r="D28" i="2"/>
  <c r="C24" i="1"/>
  <c r="D29" i="2"/>
  <c r="C25" i="1"/>
  <c r="C30" i="1"/>
  <c r="G30" i="1"/>
  <c r="H24" i="1"/>
  <c r="F31" i="2"/>
  <c r="F7" i="2"/>
  <c r="C7" i="2" s="1"/>
  <c r="H23" i="1"/>
  <c r="E23" i="1"/>
  <c r="E4" i="1"/>
  <c r="H5" i="2"/>
  <c r="F11" i="2"/>
  <c r="C11" i="2"/>
  <c r="H11" i="2"/>
  <c r="F21" i="2"/>
  <c r="E21" i="2"/>
  <c r="F20" i="2"/>
  <c r="E20" i="2"/>
  <c r="D16" i="1"/>
  <c r="C20" i="2"/>
  <c r="H29" i="1"/>
  <c r="H30" i="1"/>
  <c r="H27" i="1"/>
  <c r="H25" i="1"/>
  <c r="H20" i="1"/>
  <c r="H14" i="1"/>
  <c r="H12" i="1"/>
  <c r="H10" i="1"/>
  <c r="H9" i="1"/>
  <c r="F8" i="2"/>
  <c r="E7" i="1"/>
  <c r="F9" i="2"/>
  <c r="E8" i="1"/>
  <c r="F12" i="2"/>
  <c r="E10" i="1"/>
  <c r="F14" i="2"/>
  <c r="E11" i="1"/>
  <c r="E14" i="2"/>
  <c r="E13" i="2"/>
  <c r="D11" i="1"/>
  <c r="F15" i="2"/>
  <c r="E12" i="1"/>
  <c r="B12" i="1"/>
  <c r="H15" i="2"/>
  <c r="F16" i="2"/>
  <c r="H16" i="2"/>
  <c r="F17" i="2"/>
  <c r="H17" i="2"/>
  <c r="F19" i="2"/>
  <c r="E15" i="1"/>
  <c r="F25" i="2"/>
  <c r="F26" i="2"/>
  <c r="E20" i="1"/>
  <c r="F28" i="2"/>
  <c r="E24" i="1"/>
  <c r="F29" i="2"/>
  <c r="E25" i="1"/>
  <c r="G25" i="1"/>
  <c r="F30" i="2"/>
  <c r="E26" i="1"/>
  <c r="H30" i="2"/>
  <c r="F33" i="2"/>
  <c r="E29" i="1"/>
  <c r="G29" i="1"/>
  <c r="F3" i="2"/>
  <c r="E3" i="1"/>
  <c r="H31" i="2"/>
  <c r="H8" i="2"/>
  <c r="E10" i="2"/>
  <c r="C10" i="2"/>
  <c r="C13" i="2"/>
  <c r="E13" i="1"/>
  <c r="H23" i="2"/>
  <c r="C8" i="1"/>
  <c r="G8" i="1"/>
  <c r="C26" i="1"/>
  <c r="H13" i="2"/>
  <c r="C16" i="2"/>
  <c r="E16" i="2"/>
  <c r="G14" i="1"/>
  <c r="C8" i="2"/>
  <c r="E8" i="2"/>
  <c r="D7" i="1"/>
  <c r="H18" i="2"/>
  <c r="E18" i="2"/>
  <c r="D14" i="1"/>
  <c r="C18" i="2"/>
  <c r="E31" i="2"/>
  <c r="C31" i="2"/>
  <c r="H37" i="2"/>
  <c r="C33" i="2"/>
  <c r="H33" i="2"/>
  <c r="E33" i="2"/>
  <c r="D29" i="1"/>
  <c r="H32" i="2"/>
  <c r="G27" i="1"/>
  <c r="E25" i="2"/>
  <c r="D19" i="1"/>
  <c r="E19" i="1"/>
  <c r="C24" i="2"/>
  <c r="E24" i="2"/>
  <c r="D22" i="1"/>
  <c r="H24" i="2"/>
  <c r="E23" i="2"/>
  <c r="D28" i="1"/>
  <c r="C23" i="2"/>
  <c r="E22" i="2"/>
  <c r="D21" i="1"/>
  <c r="H22" i="2"/>
  <c r="C22" i="2"/>
  <c r="E16" i="1"/>
  <c r="E19" i="2"/>
  <c r="D15" i="1"/>
  <c r="C19" i="2"/>
  <c r="C13" i="1"/>
  <c r="G12" i="1"/>
  <c r="C15" i="2"/>
  <c r="E15" i="2"/>
  <c r="D12" i="1"/>
  <c r="E9" i="2"/>
  <c r="D8" i="1"/>
  <c r="H9" i="2"/>
  <c r="C9" i="2"/>
  <c r="B29" i="1"/>
  <c r="G9" i="1"/>
  <c r="H4" i="2"/>
  <c r="B7" i="1"/>
  <c r="B28" i="1"/>
  <c r="B14" i="1"/>
  <c r="B18" i="1"/>
  <c r="G7" i="1"/>
  <c r="G21" i="1"/>
  <c r="B21" i="1"/>
  <c r="G4" i="1"/>
  <c r="B27" i="1"/>
  <c r="B8" i="1"/>
  <c r="B25" i="1"/>
  <c r="B4" i="1"/>
  <c r="C37" i="2"/>
  <c r="E30" i="1"/>
  <c r="B30" i="1"/>
  <c r="E32" i="2"/>
  <c r="D27" i="1"/>
  <c r="C32" i="2"/>
  <c r="H29" i="2"/>
  <c r="C29" i="2"/>
  <c r="E29" i="2"/>
  <c r="D25" i="1"/>
  <c r="G24" i="1"/>
  <c r="B24" i="1"/>
  <c r="E28" i="2"/>
  <c r="D24" i="1"/>
  <c r="C28" i="2"/>
  <c r="H28" i="2"/>
  <c r="H27" i="2"/>
  <c r="C23" i="1"/>
  <c r="G23" i="1"/>
  <c r="C27" i="2"/>
  <c r="G19" i="1"/>
  <c r="B19" i="1"/>
  <c r="C25" i="2"/>
  <c r="H25" i="2"/>
  <c r="G26" i="1"/>
  <c r="C30" i="2"/>
  <c r="E30" i="2"/>
  <c r="D26" i="1"/>
  <c r="C21" i="2"/>
  <c r="H21" i="2"/>
  <c r="B15" i="1"/>
  <c r="H19" i="2"/>
  <c r="C17" i="2"/>
  <c r="E17" i="2"/>
  <c r="D13" i="1"/>
  <c r="B10" i="1"/>
  <c r="G10" i="1"/>
  <c r="H12" i="2"/>
  <c r="C12" i="2"/>
  <c r="E12" i="2"/>
  <c r="D10" i="1"/>
  <c r="C14" i="2"/>
  <c r="G11" i="1"/>
  <c r="H14" i="2"/>
  <c r="E9" i="1"/>
  <c r="B9" i="1"/>
  <c r="E11" i="2"/>
  <c r="D9" i="1"/>
  <c r="E5" i="2"/>
  <c r="D4" i="1"/>
  <c r="C5" i="2"/>
  <c r="C4" i="2"/>
  <c r="H3" i="2"/>
  <c r="C3" i="2"/>
  <c r="E3" i="2"/>
  <c r="B26" i="1"/>
  <c r="B23" i="1"/>
  <c r="B16" i="1"/>
  <c r="G16" i="1"/>
  <c r="G13" i="1"/>
  <c r="B13" i="1"/>
  <c r="B11" i="1"/>
  <c r="D3" i="1"/>
  <c r="B3" i="1"/>
  <c r="G3" i="1"/>
  <c r="H26" i="2"/>
  <c r="G20" i="1"/>
  <c r="B20" i="1"/>
  <c r="E26" i="2"/>
  <c r="C26" i="2"/>
  <c r="D20" i="1"/>
  <c r="H7" i="2" l="1"/>
  <c r="G38" i="2"/>
  <c r="C5" i="1"/>
  <c r="C31" i="1" s="1"/>
  <c r="H6" i="2"/>
  <c r="D38" i="2"/>
  <c r="E7" i="2"/>
  <c r="D5" i="1" s="1"/>
  <c r="D31" i="1" s="1"/>
  <c r="C6" i="2"/>
  <c r="F5" i="1"/>
  <c r="F31" i="1" s="1"/>
  <c r="F38" i="2"/>
  <c r="E5" i="1"/>
  <c r="G39" i="2" l="1"/>
  <c r="E38" i="2"/>
  <c r="E39" i="2" s="1"/>
  <c r="D32" i="1"/>
  <c r="F39" i="2"/>
  <c r="F32" i="1"/>
  <c r="E31" i="1"/>
  <c r="E32" i="1" s="1"/>
  <c r="B5" i="1"/>
  <c r="G5" i="1"/>
</calcChain>
</file>

<file path=xl/comments1.xml><?xml version="1.0" encoding="utf-8"?>
<comments xmlns="http://schemas.openxmlformats.org/spreadsheetml/2006/main">
  <authors>
    <author>Su Fengzhen</author>
  </authors>
  <commentList>
    <comment ref="E171" authorId="0">
      <text>
        <r>
          <rPr>
            <sz val="11"/>
            <color theme="1"/>
            <rFont val="Calibri"/>
            <family val="2"/>
            <scheme val="minor"/>
          </rPr>
          <t>retest data: FL order: 6483686; FSL:350297914 PO: 4522450519 SL: 36088619</t>
        </r>
      </text>
    </comment>
  </commentList>
</comments>
</file>

<file path=xl/connections.xml><?xml version="1.0" encoding="utf-8"?>
<connections xmlns="http://schemas.openxmlformats.org/spreadsheetml/2006/main">
  <connection id="1" odcFile="C:\Users\pallavi_jain04\AppData\Local\Microsoft\Windows\INetCache\IE\JOFT3FRX\owssvr.iqy" keepAlive="1" name="owssvr" type="5" refreshedVersion="6" minRefreshableVersion="3" saveData="1">
    <dbPr connection="Provider=Microsoft.Office.List.OLEDB.2.0;Data Source=&quot;&quot;;ApplicationName=Excel;Version=12.0.0.0" command="&lt;LIST&gt;&lt;VIEWGUID&gt;3A26DA9C-CD29-42AA-819D-AAB943A7C233&lt;/VIEWGUID&gt;&lt;LISTNAME&gt;{472DB4F2-A74F-4374-A652-877CFFEAC1D3}&lt;/LISTNAME&gt;&lt;LISTWEB&gt;https://kone.sharepoint.com/teams/GD%20AC%20Functional%20Testing%20Team/_vti_bin&lt;/LISTWEB&gt;&lt;LISTSUBWEB&gt;&lt;/LISTSUBWEB&gt;&lt;ROOTFOLDER&gt;/teams/GD%20AC%20Functional%20Testing%20Team/Lists/2017%20June%20Release%20Defects&lt;/ROOTFOLDER&gt;&lt;/LIST&gt;" commandType="5"/>
  </connection>
</connections>
</file>

<file path=xl/sharedStrings.xml><?xml version="1.0" encoding="utf-8"?>
<sst xmlns="http://schemas.openxmlformats.org/spreadsheetml/2006/main" count="9139" uniqueCount="2679">
  <si>
    <t>2019 February Release Automated Regression Testing - Summary</t>
  </si>
  <si>
    <t>Go To Execution Status Details</t>
  </si>
  <si>
    <t>Unit</t>
  </si>
  <si>
    <t>Execution Progress</t>
  </si>
  <si>
    <t>Scripts</t>
  </si>
  <si>
    <t>Not Started</t>
  </si>
  <si>
    <t>Failed</t>
  </si>
  <si>
    <t>Passed</t>
  </si>
  <si>
    <t>Passed %</t>
  </si>
  <si>
    <t>Comments</t>
  </si>
  <si>
    <t>Australia</t>
  </si>
  <si>
    <t>China FL</t>
  </si>
  <si>
    <t>China SL</t>
  </si>
  <si>
    <t>Estonia</t>
  </si>
  <si>
    <t>Finland FL</t>
  </si>
  <si>
    <t>Finland SL</t>
  </si>
  <si>
    <t>France</t>
  </si>
  <si>
    <t>Germany</t>
  </si>
  <si>
    <t>GSS</t>
  </si>
  <si>
    <t>Hong Kong</t>
  </si>
  <si>
    <t>India FL</t>
  </si>
  <si>
    <t>India SL</t>
  </si>
  <si>
    <t>Italy FL</t>
  </si>
  <si>
    <t>Italy SL</t>
  </si>
  <si>
    <t>Latvia</t>
  </si>
  <si>
    <t>Lithuania</t>
  </si>
  <si>
    <t>New Zealand</t>
  </si>
  <si>
    <t>Russia</t>
  </si>
  <si>
    <t>Saudi Arabia</t>
  </si>
  <si>
    <t>South Africa</t>
  </si>
  <si>
    <t>Spain</t>
  </si>
  <si>
    <t>Sweden</t>
  </si>
  <si>
    <t>Thailand</t>
  </si>
  <si>
    <t>Turkey</t>
  </si>
  <si>
    <t>UAE</t>
  </si>
  <si>
    <t>UK</t>
  </si>
  <si>
    <t>USA FL</t>
  </si>
  <si>
    <t>USA SL</t>
  </si>
  <si>
    <t>Totals:</t>
  </si>
  <si>
    <t>Color Coding</t>
  </si>
  <si>
    <t>Explanation</t>
  </si>
  <si>
    <t>Testing has not been started as of yet</t>
  </si>
  <si>
    <t>In Progress</t>
  </si>
  <si>
    <t>Testing has been started and progressing as planned</t>
  </si>
  <si>
    <t>Challenges</t>
  </si>
  <si>
    <t>Testing is not progressing as planned and there is a risk of getting the full scope covered</t>
  </si>
  <si>
    <t>Completed</t>
  </si>
  <si>
    <t>Testing has been completed</t>
  </si>
  <si>
    <t>2018 October Release Automated Regression Testing - Details</t>
  </si>
  <si>
    <t>Tester</t>
  </si>
  <si>
    <t>Akash</t>
  </si>
  <si>
    <t>Defect #125, #144 raised</t>
  </si>
  <si>
    <t>Flora/Pujitha Govardhan</t>
  </si>
  <si>
    <t>Pujitha Govardhan</t>
  </si>
  <si>
    <t>defect# 120 raised and retested sucessfully</t>
  </si>
  <si>
    <t>Flora</t>
  </si>
  <si>
    <t>defect#: 131 raised and retested sucessfully</t>
  </si>
  <si>
    <t>Poornamrutha Vollipi</t>
  </si>
  <si>
    <t>KOU</t>
  </si>
  <si>
    <t>defect#: 121 raised and retested sucessfully</t>
  </si>
  <si>
    <t xml:space="preserve">Defects: #129,#134,#135 raised </t>
  </si>
  <si>
    <t>Defects 124,126 raised</t>
  </si>
  <si>
    <t>defects #130, #132 raised</t>
  </si>
  <si>
    <t>2019 February Release Automated Regression Testing - Defects</t>
  </si>
  <si>
    <t>Defect Count</t>
  </si>
  <si>
    <t>Severity</t>
  </si>
  <si>
    <t>Area</t>
  </si>
  <si>
    <t>Category</t>
  </si>
  <si>
    <t>Discovery Date</t>
  </si>
  <si>
    <t>Status</t>
  </si>
  <si>
    <t>open</t>
  </si>
  <si>
    <t>Closed</t>
  </si>
  <si>
    <t>Deferred</t>
  </si>
  <si>
    <t>Resolved</t>
  </si>
  <si>
    <t>Grand Total</t>
  </si>
  <si>
    <t>FICO</t>
  </si>
  <si>
    <t>Critical</t>
  </si>
  <si>
    <t>Maintenance</t>
  </si>
  <si>
    <t>Belgium</t>
  </si>
  <si>
    <t>Minor</t>
  </si>
  <si>
    <t>Delivery</t>
  </si>
  <si>
    <t>China</t>
  </si>
  <si>
    <t>Major</t>
  </si>
  <si>
    <t>Sourcing</t>
  </si>
  <si>
    <t>Moderate</t>
  </si>
  <si>
    <t>Israel</t>
  </si>
  <si>
    <t>ID</t>
  </si>
  <si>
    <t>Title</t>
  </si>
  <si>
    <t>System</t>
  </si>
  <si>
    <t>T.Code</t>
  </si>
  <si>
    <t>Country</t>
  </si>
  <si>
    <t>Global</t>
  </si>
  <si>
    <t>Reported By</t>
  </si>
  <si>
    <t>Assigned To</t>
  </si>
  <si>
    <t>Adding US_PROJECT_V1 to sales order wipes out existing product line 10</t>
  </si>
  <si>
    <t>Z03</t>
  </si>
  <si>
    <t>VA02</t>
  </si>
  <si>
    <t>USA</t>
  </si>
  <si>
    <t>Not Known</t>
  </si>
  <si>
    <t>Tom Berens</t>
  </si>
  <si>
    <t>Bhaskararao Bathini</t>
  </si>
  <si>
    <t>2019 February Release Testing</t>
  </si>
  <si>
    <t>Invoice 104869770 - no archive of the invoice in SAP</t>
  </si>
  <si>
    <t>KIS</t>
  </si>
  <si>
    <t>VF03</t>
  </si>
  <si>
    <t>Dirk Kemmesies</t>
  </si>
  <si>
    <t>JianJun Cui</t>
  </si>
  <si>
    <t>YTRF / CC 220: VA02 Document 10078824 saved (no accounting document generated), Billing Document is generated, but not posted to the customer account.</t>
  </si>
  <si>
    <t>Babu Pachipulusu</t>
  </si>
  <si>
    <t>YL2 / CC 220: Invoice Text not printed on the cancellation, Cancel 102186680. Idoc is missing or wrong?</t>
  </si>
  <si>
    <t>VF31</t>
  </si>
  <si>
    <t>ayushi garg</t>
  </si>
  <si>
    <t>NEB / CC 320: For KDS Invoices / credits / cancellations: no invoice document are created at Opus Capita.</t>
  </si>
  <si>
    <t>YL2 / CC 320: For KDS Invoices / credits / cancellations: no invoice document is created at Opus Capita.</t>
  </si>
  <si>
    <t>Transaction FB-08 is erratic, sometimes doesn't funtoin</t>
  </si>
  <si>
    <t>FB-08</t>
  </si>
  <si>
    <t>United Kingdom</t>
  </si>
  <si>
    <t>Barry Riches</t>
  </si>
  <si>
    <t>Reverse billing function doesn't always perform correctly</t>
  </si>
  <si>
    <t>VF11</t>
  </si>
  <si>
    <t>350324044</t>
  </si>
  <si>
    <t>Finland, SOF</t>
  </si>
  <si>
    <t>Yes</t>
  </si>
  <si>
    <t>Tero Salmela</t>
  </si>
  <si>
    <t>pattan Khan</t>
  </si>
  <si>
    <t>Adding new item/material in YPRJ document deletes other material</t>
  </si>
  <si>
    <t>VA22</t>
  </si>
  <si>
    <t>Unable to transfer MOD tender from KTOC to SAP</t>
  </si>
  <si>
    <t>KTOC</t>
  </si>
  <si>
    <t>GB</t>
  </si>
  <si>
    <t>Unable to issue FRB lift units to the factory</t>
  </si>
  <si>
    <t>Unit value did not transfer from KTOC to SAP</t>
  </si>
  <si>
    <t>YPMDS</t>
  </si>
  <si>
    <t>Samrat Bachhav</t>
  </si>
  <si>
    <t>Ship to Party - updating to new address or changing ship to party number</t>
  </si>
  <si>
    <t>Saideep Bondili</t>
  </si>
  <si>
    <t>It is not possible to create a variation in existing NEB orders.</t>
  </si>
  <si>
    <t>It is not possible to change the ship-to-address on header area and on item area.</t>
  </si>
  <si>
    <t>Z785 is not working for partial shipments with old dates</t>
  </si>
  <si>
    <t>Z785</t>
  </si>
  <si>
    <t>No goods receipt possible for purchase order 4524072231</t>
  </si>
  <si>
    <t>MIGO</t>
  </si>
  <si>
    <t>No</t>
  </si>
  <si>
    <t>Vollipi Poornamrutha</t>
  </si>
  <si>
    <t>Priya Peela</t>
  </si>
  <si>
    <t>The accounting document has not yet been created in Vf03 Tcode</t>
  </si>
  <si>
    <t>ABAON-Cost center CA1/KAI6508 blocked against direct postings on 03.02.2019.</t>
  </si>
  <si>
    <t>ABAON</t>
  </si>
  <si>
    <t>Akash Chokshi</t>
  </si>
  <si>
    <t>Lahari Kolla</t>
  </si>
  <si>
    <t>MIRO-Different invoicing party FSL_023 planned in purchase order 4524071913</t>
  </si>
  <si>
    <t>MIRO</t>
  </si>
  <si>
    <t>F-92_G/L account  in tax code A1 not found</t>
  </si>
  <si>
    <t>F-92</t>
  </si>
  <si>
    <t>VA01_getting sales district empty after entering data</t>
  </si>
  <si>
    <t>VA01</t>
  </si>
  <si>
    <t>Veera Atmuri</t>
  </si>
  <si>
    <t>MIRO_Account 113007 has been set as not relevant for tax</t>
  </si>
  <si>
    <t>FF7B_unable to find row with value B4</t>
  </si>
  <si>
    <t>FF7B</t>
  </si>
  <si>
    <t>VL70_Partner function 01 not defined</t>
  </si>
  <si>
    <t>VL70</t>
  </si>
  <si>
    <t>Service order is not assigned to a sales order or a contract</t>
  </si>
  <si>
    <t>Anubhav Ramachandran</t>
  </si>
  <si>
    <t>data not consistent for Planning plant in IE01 tcode</t>
  </si>
  <si>
    <t>A master record for KHM2530/25000 exists only in 2018</t>
  </si>
  <si>
    <t>A master record for KHM2100/10030 exists only in 2018 in KB21N</t>
  </si>
  <si>
    <t>Account 240070 KHM is blocked for posting in FBS1</t>
  </si>
  <si>
    <t>unable to post GR for PO"4524072912" in MIGO</t>
  </si>
  <si>
    <t>Italy Sl</t>
  </si>
  <si>
    <t>Printer not defined for program "ZFFOIT_B" &amp; variant"RI.BA. 206"</t>
  </si>
  <si>
    <t>Asset retirement document not getting saved  in F-92 tcode</t>
  </si>
  <si>
    <t>No sales order is assigned to the order</t>
  </si>
  <si>
    <t>No Data records found in F110 Tcode</t>
  </si>
  <si>
    <t>Create a number interval for local documents - tcode "7KE1"</t>
  </si>
  <si>
    <t>7KE1</t>
  </si>
  <si>
    <t>IW41_A master record for 1006020/111000 exists only in 2018</t>
  </si>
  <si>
    <t>IW41</t>
  </si>
  <si>
    <t>USA FL,France</t>
  </si>
  <si>
    <t>YPMDS_Network not getting released_Purchasing data incomplete for material IN_ESC_ELK_PO</t>
  </si>
  <si>
    <t>MIRO_An error occurred when the system tried to issue a document number for object RE_BELEG in number range 67 in fiscal year 2019.</t>
  </si>
  <si>
    <t>VF31"output from billing is not generated automatically</t>
  </si>
  <si>
    <t>KB21N_System status CLSD is active(ORD 282R00000010)</t>
  </si>
  <si>
    <t>KB21N</t>
  </si>
  <si>
    <t>CAT2_No price could be determined for internal activity 10270 282AABL</t>
  </si>
  <si>
    <t>CAT2</t>
  </si>
  <si>
    <t>ME51N_Val.price column absent from grid view</t>
  </si>
  <si>
    <t>ME51N</t>
  </si>
  <si>
    <t>Italy FL,UAE</t>
  </si>
  <si>
    <t>XD01_Unable to create ship to party</t>
  </si>
  <si>
    <t>XD01</t>
  </si>
  <si>
    <t>Anna Fu</t>
  </si>
  <si>
    <t>ABAP error in tcode ZI05</t>
  </si>
  <si>
    <t>ZI05</t>
  </si>
  <si>
    <t>ZVDMR_get error "Error when creating invocie for doc.210171936"</t>
  </si>
  <si>
    <t>ZVDMR</t>
  </si>
  <si>
    <t>Flora Su</t>
  </si>
  <si>
    <t>KSU5_Cycel 220V5 starting date 01.01.2019 has not been created</t>
  </si>
  <si>
    <t>ZF_P_ASK_01_Cannot find PDL type for output device LP01</t>
  </si>
  <si>
    <t>ZF_P_ASK_01</t>
  </si>
  <si>
    <t>ZSDL_ABAP Runtime Error</t>
  </si>
  <si>
    <t>ZSDL</t>
  </si>
  <si>
    <t>Confirm MS3 failed because of network is locked</t>
  </si>
  <si>
    <t>YMC</t>
  </si>
  <si>
    <t>MS 3 confirmation failed because of 2D is not confirmed after 1 day</t>
  </si>
  <si>
    <t>Change network 3C date get information "Network can not be saved,FL duration is less than SL suration"when save</t>
  </si>
  <si>
    <t>CN22</t>
  </si>
  <si>
    <t>Error: DBSQL_NO_MORE_CONNECTION</t>
  </si>
  <si>
    <t>VL02N</t>
  </si>
  <si>
    <t>Abhinav Singla</t>
  </si>
  <si>
    <t>MD04_“Status E0008 is not active for Sales Order F304657816 Item 000020 for Pl.Order 107131612”</t>
  </si>
  <si>
    <t>MD04</t>
  </si>
  <si>
    <t>Arvind Kumar</t>
  </si>
  <si>
    <t>Saurav Kumar</t>
  </si>
  <si>
    <t>Test Script</t>
  </si>
  <si>
    <t>Converted to WS?</t>
  </si>
  <si>
    <t>Execution Status</t>
  </si>
  <si>
    <t>Created Data</t>
  </si>
  <si>
    <t>Execution Duration</t>
  </si>
  <si>
    <t>Remarks</t>
  </si>
  <si>
    <t>Back to Execution Status Summary</t>
  </si>
  <si>
    <t>OM</t>
  </si>
  <si>
    <t>AU_MOD</t>
  </si>
  <si>
    <t xml:space="preserve">TRB FL Order : 341302103  ; Standard PO  : 4524072212 ; Material document : 5000071845  ; Document : 191781356  ; Document : 191781357 </t>
  </si>
  <si>
    <t>Back to Execution Status Details</t>
  </si>
  <si>
    <t>MM</t>
  </si>
  <si>
    <t>MM MRP KAM</t>
  </si>
  <si>
    <t>MM Physical Inventory</t>
  </si>
  <si>
    <t xml:space="preserve">Physical inventory document : 100000170  ;  ; Physical inventory document : 100000172 </t>
  </si>
  <si>
    <t>Count of Test Script</t>
  </si>
  <si>
    <t>MM Stock Management  Procurement KAM</t>
  </si>
  <si>
    <t>MM Stock Transfer  SLoc</t>
  </si>
  <si>
    <t xml:space="preserve">Document : 4900001082 </t>
  </si>
  <si>
    <t>SEB  Cancel  Maintenance Plan  and Contract</t>
  </si>
  <si>
    <t>Customer : 0013343242 has been  for company code 201 sales area 201  01 04 ; Customer : 0013343243 has been  for company code 201 sales area 201  01 04 ; Functional location : 201-64157416  ; Functional location : 201-64157416-01  ; Equipment  with the number : 43616448 ; Service contract : 40161458  ;  ;  ;  ; </t>
  </si>
  <si>
    <t>Defect 125 raised and retested</t>
  </si>
  <si>
    <t>SEB  Change Location</t>
  </si>
  <si>
    <t>Customer : 0013343246 has been  for company code 201 sales area 201  01 04 ; Customer : 0013343247 has been  for company code 201 sales area 201  01 04 ; Functional location : 201-40852929  ; Functional location : 201-40852929-01  ; Equipment  with the number : 43616452 ; Service contract : 40161461  ;  ;  ;  ; </t>
  </si>
  <si>
    <t>SEB  Comprehensive Repairs with Contract</t>
  </si>
  <si>
    <t xml:space="preserve">Customer : 0013343254 has been  for company code 201 sales area 201  01 04 ; Customer : 0013343255 has been  for company code 201 sales area 201  01 04 ; Functional location : 201-39558065  ; Functional location : 201-39558065-01  ; Equipment  with the number : 43616457 ; Service contract : 40161465  ;  ; Deb.Memo Req.f.Ctrct : 210172078  ; Document : 191781364 </t>
  </si>
  <si>
    <t>SEB  Comprehensive Repairs without Contract</t>
  </si>
  <si>
    <t xml:space="preserve">Customer : 0013343261 has been  for company code 201 sales area 201  01 04 ; Customer : 0013343262 has been  for company code 201 sales area 201  01 04 ; Functional location : 201-22562805  ; Functional location : 201-22562805-01  ; Equipment  with the number : 43616464 ;  ; Deb.Memo Req.f.Ctrct : 210172079  ; Document : 191781365 </t>
  </si>
  <si>
    <t>SEB  Service Maintenance</t>
  </si>
  <si>
    <t xml:space="preserve">Customer : 0013343283 has been  for company code 201 sales area 201  01 04 ; Customer : 0013343284 has been  for company code 201 sales area 201  01 04 ; Functional location : 201-83924079  ; Functional location : 201-83924079-01  ; Equipment  with the number : 43616621 ; Service contract : 40161595  ;  ;  ;  ;  ;  ; Deb.Memo Req.f.Ctrct : 210172100  ; Document : 191781369  ; Document : 191781370 </t>
  </si>
  <si>
    <t>Defect 125 raised and retested</t>
  </si>
  <si>
    <t>SEB  Spare Part Order</t>
  </si>
  <si>
    <t>Defect 144 raised </t>
  </si>
  <si>
    <t>SEB  Tender for a Contract and Process Service Contract</t>
  </si>
  <si>
    <t>Customer : 0013343252 has been  for company code 201 sales area 201  01 04 ; Customer : 0013343253 has been  for company code 201 sales area 201  01 04 ; Functional location : 201-28494174  ; Functional location : 201-28494174-01  ; Equipment  with the number : 43616455 ; Tender for Contract : 21008951  ; Service contract : 40161464  ; Document : 193387911  ;  ;  ;  ; </t>
  </si>
  <si>
    <t>Contract report</t>
  </si>
  <si>
    <t>SEB  Warranty Process</t>
  </si>
  <si>
    <t>Customer : 0013343248 has been  for company code 201 sales area 201  01 04 ; Customer : 0013343249 has been  for company code 201 sales area 201  01 04 ; Functional location : 201-76140874  ; Functional location : 201-76140874-01  ; Equipment  with the number : 43616453 ; FreeService Contract : 40161462  ;  ;  ;  ; </t>
  </si>
  <si>
    <t>SEB Change Contract</t>
  </si>
  <si>
    <t>Customer : 0013343244 has been  for company code 201 sales area 201  01 04 ; Customer : 0013343245 has been  for company code 201 sales area 201  01 04 ; Functional location : 201-62092129  ; Functional location : 201-62092129-01  ; Equipment  with the number : 43616450 ; Service contract : 40161459  ;  ;  ;  ;  ; Service contract : 40161460 </t>
  </si>
  <si>
    <t>SEB Manage Material</t>
  </si>
  <si>
    <t>SEB Master data</t>
  </si>
  <si>
    <t>Customer master data</t>
  </si>
  <si>
    <t>Customer : 0013343144 has been  for company code 201 sales area 201  01 04</t>
  </si>
  <si>
    <t>V5 Automatic Clear customer open items</t>
  </si>
  <si>
    <t>Customer : 0013343145 has been  for company code 201 sales area 201  01 04 ; Document : 2000017 was  in company code 201 ; Document : 14000003 was  in company code 201</t>
  </si>
  <si>
    <t>V5 Automatic payment Customer</t>
  </si>
  <si>
    <t>Customer : 0013343151 has been  for company code 201 sales area 201  01 04 ; Document : 2000018 was  in company code 201</t>
  </si>
  <si>
    <t>V5 Clear customer open item F_32</t>
  </si>
  <si>
    <t xml:space="preserve">Customer : 0013343143 has been  for company code 201 sales area 201  01 04 ; Document : 2000016 was  in company code 201 ; Document : 14000002 was  in company code 201 ; </t>
  </si>
  <si>
    <t>V5 Dunning</t>
  </si>
  <si>
    <t>Customer : 0013343152 has been  for company code 282 sales area 201  01 04</t>
  </si>
  <si>
    <t>GR_IR Clearing</t>
  </si>
  <si>
    <t xml:space="preserve">Standard PO  : 4524071891 ; Material document : 5000071652  ; Document no. : 5108324172  (Blocked for payment) ; </t>
  </si>
  <si>
    <t>V5  Cheque Maintenance</t>
  </si>
  <si>
    <t>V5 Automatic clear vendor open items</t>
  </si>
  <si>
    <t>Vendor : 0072065012 has been  for company code 201 purchasing organization 201 ; Document : 41000010 was  in company code 201 ; Document : 15000006 was  in company code 201</t>
  </si>
  <si>
    <t>V5 Automatic payment run</t>
  </si>
  <si>
    <t>V5 Enter    Park  and Block  vendor Invoice_</t>
  </si>
  <si>
    <t xml:space="preserve">Vendor : 0072065014 has been  for company code 201 purchasing organization 201 ; Document : 41000012 was  in company code 201 ; </t>
  </si>
  <si>
    <t>V5 Manual clearing vendor open items</t>
  </si>
  <si>
    <t>Vendor : 0072065015 has been  for company code 201 purchasing organization 201 ; Document : 41000014 was  in company code 201 ; Document : 15000007 was  in company code 201</t>
  </si>
  <si>
    <t>V5 Vendor invoice without PO</t>
  </si>
  <si>
    <t>Vendor : 0072065016 has been  for company code 201 purchasing organization 201 ; Document : 41000015 was  in company code 201 ; Document : 15000008 was  in company code 201</t>
  </si>
  <si>
    <t>Vendor Master Data</t>
  </si>
  <si>
    <t>Vendor : 0072064980 has been  for company code 201 purchasing organization 201</t>
  </si>
  <si>
    <t>Vendor Reporting</t>
  </si>
  <si>
    <t>V5 Cash position and liquidity forecast</t>
  </si>
  <si>
    <t>V5 Electronic Banking</t>
  </si>
  <si>
    <t>V5 Maintain Cost Center</t>
  </si>
  <si>
    <t>Fixed Assets Master Data</t>
  </si>
  <si>
    <t xml:space="preserve">Vendor : 0072065017 has been  for company code 201 purchasing organization 201 ; Assets : 70000000403 0 to 70000000404 0 have been  ; Assets : 70000000403 0 to 70000000404 0 have been  ; Document : 8000841 was  in company code 201 ; Asset transaction  with document no. : 201 0015000009 ; Assets : 70000000405 0 to 70000000406 0 have been  ; Assets : 70000000405 0 to 70000000406 0 have been  ; Document : 8000842 was  in company code 201 ; Asset transaction  with document no. : 201 0015000010 ; Assets : 70000000407 0 to 70000000408 0 have been  ; Assets : 70000000407 0 to 70000000408 0 have been  ; Document : 8000843 was  in company code 201 ; Assets : 70000000409 0 to 70000000410 0 have been  ; Assets : 70000000409 0 to 70000000410 0 have been  ; Customer : 0013343095 has been  for company code 201 sales area 201  01 01 ; Document : 8000844 was  in company code 201 ; Document : 2000020 was  in company code 201 ; Assets : 70000000411 0 to 70000000412 0 have been  ; Assets : 70000000411 0 to 70000000412 0 have been  ; </t>
  </si>
  <si>
    <t>V5  General posting and post and clearing</t>
  </si>
  <si>
    <t>Month End 2</t>
  </si>
  <si>
    <t xml:space="preserve">FL NEB Budget Tender : 4043065  ; </t>
  </si>
  <si>
    <t>Module</t>
  </si>
  <si>
    <t>TRB</t>
  </si>
  <si>
    <t>TS_E2E01_FRB_Create FRB order</t>
  </si>
  <si>
    <t>New</t>
  </si>
  <si>
    <t>Order: 341302004</t>
  </si>
  <si>
    <t>TS_E2E02_FRB_Confirm 0 and check 0B</t>
  </si>
  <si>
    <t>No data had to be created</t>
  </si>
  <si>
    <t>TS_E2E03_FRB_Account Receivable</t>
  </si>
  <si>
    <t>TS_E2E04_FRB_Confirm 0B, 1C, 1D, second handshake</t>
  </si>
  <si>
    <t>SL Order: 350323888</t>
  </si>
  <si>
    <t>TS_E2E05_FRB__China FL Sch and confirm network A process</t>
  </si>
  <si>
    <t>TS_E2E06_FRB_Account Receivable AER</t>
  </si>
  <si>
    <t>TS_E2E01_Create MOD order</t>
  </si>
  <si>
    <t>TRB FL Tender 330483678 has been saved
341302017</t>
  </si>
  <si>
    <t>defect116</t>
  </si>
  <si>
    <t>TS_E2E01_Create EBULI order</t>
  </si>
  <si>
    <t>TS_E2E02_EBULI_Confirm 0 and check 0B</t>
  </si>
  <si>
    <t>TS_E2E03_EBULI_Account Receivable</t>
  </si>
  <si>
    <t>TS_E2E04_EBULI_Confirm 0B, 1C, 1D, second handshake</t>
  </si>
  <si>
    <t>TS_E2E05_EBULI__China FL Sch and confirm network A process</t>
  </si>
  <si>
    <t>TS_E2E06_EBULI_Account Receivable AER</t>
  </si>
  <si>
    <t>TRB\Repair</t>
  </si>
  <si>
    <t>TS_E2E01_Create Repair Order</t>
  </si>
  <si>
    <t>TRB FL Order 341302015 has been saved
322147441</t>
  </si>
  <si>
    <t>TS_E2E02_Create PO(Non-material code)</t>
  </si>
  <si>
    <t>322147441
Standard PO created under the number 4524071268
Document 5000071520 posted</t>
  </si>
  <si>
    <t>TS_E2E03_ teco service order</t>
  </si>
  <si>
    <t>Order saved with number 322147441</t>
  </si>
  <si>
    <t>TC_Sales_Process Service order</t>
  </si>
  <si>
    <t>Source</t>
  </si>
  <si>
    <t>Stock Transfer</t>
  </si>
  <si>
    <t xml:space="preserve">Material document : 4900000701  ; Material document : 4900000701 </t>
  </si>
  <si>
    <t>Stock purchasing with GSS</t>
  </si>
  <si>
    <t>Standard PO  : 4524070626</t>
  </si>
  <si>
    <t>Stock purchasing with External Supplier</t>
  </si>
  <si>
    <t xml:space="preserve">Standard PO  : 4524070650 ; Material document : 5000071076  ; Document no. : 5108324034 </t>
  </si>
  <si>
    <t>Source List</t>
  </si>
  <si>
    <t>Purchasing to Cost Center</t>
  </si>
  <si>
    <t xml:space="preserve">Standard PO  : 4524070653 ;  ; Material document : 5000071077  ; Document no. : 5108324035 </t>
  </si>
  <si>
    <t>Purchasing for Severic Order (Local Material)</t>
  </si>
  <si>
    <t xml:space="preserve">Equipment  with the number : 43615377 ;  ;  ; Standard PO  : 4524070680 ; Material document : 5000071079  ; Document no. : 5108324037 </t>
  </si>
  <si>
    <t>Purchasing for Severic Order (Corp Material)</t>
  </si>
  <si>
    <t xml:space="preserve">Equipment  with the number : 43615386 ;  ;  ; Standard PO  : 4524070689 ; Material document : 5000071121  ; Document no. : 5108324039 </t>
  </si>
  <si>
    <t>Purchasing for Order Management - Subcontracting-Installation</t>
  </si>
  <si>
    <t xml:space="preserve"> ; Standard PO  : 4524070647 ; Material document : 5000071075 </t>
  </si>
  <si>
    <t>Purchasing for Order Management -- Corporate material</t>
  </si>
  <si>
    <t xml:space="preserve">Equipment  with the number : 43615373 ; </t>
  </si>
  <si>
    <t>Material Master Data</t>
  </si>
  <si>
    <t>GI to Network without reservation reversal</t>
  </si>
  <si>
    <t xml:space="preserve">Material document : 4900000703 </t>
  </si>
  <si>
    <t>GI to Network without reservation</t>
  </si>
  <si>
    <t xml:space="preserve">Material document : 4900000702 </t>
  </si>
  <si>
    <t>GI to Cost centre</t>
  </si>
  <si>
    <t xml:space="preserve">Material document : 4900000704 </t>
  </si>
  <si>
    <t>GI service order reservation reversal</t>
  </si>
  <si>
    <t xml:space="preserve">Equipment  with the number : 43615372 ;  ;  ; Material document : 4900000707  ; Material document : 4900000708  ; Material document : 4900000709  ; </t>
  </si>
  <si>
    <t>GI Reservation for Service Order</t>
  </si>
  <si>
    <t xml:space="preserve">Equipment  with the number : 43615371 ;  ;  ; Material document : 4900000706 </t>
  </si>
  <si>
    <t>GI cost centre reversal</t>
  </si>
  <si>
    <t xml:space="preserve">Material document : 4900000705 </t>
  </si>
  <si>
    <t>Fixed Asset purchasing</t>
  </si>
  <si>
    <t xml:space="preserve">The asset : 60000013467 0 is  ; Standard PO  : 4524070673 ; Material document : 5000071078  ; Document no. : 5108324036 </t>
  </si>
  <si>
    <t>Extend Material to Storage Location</t>
  </si>
  <si>
    <t>Delete a Vendor Master</t>
  </si>
  <si>
    <t>Block a Vendor Master</t>
  </si>
  <si>
    <t>SEB-KC3</t>
  </si>
  <si>
    <t>TC_Export MBM list</t>
  </si>
  <si>
    <t>TC_Create WorkCenter</t>
  </si>
  <si>
    <t>Work Center:KCCAB657</t>
  </si>
  <si>
    <t>TC_Create MBM service order</t>
  </si>
  <si>
    <t>Maintenance plan: 6676371</t>
  </si>
  <si>
    <t>TC_Change WC</t>
  </si>
  <si>
    <t>TC_Change equipment WC &amp; PG</t>
  </si>
  <si>
    <t>Equipment 30580634 changed</t>
  </si>
  <si>
    <t>Escalator Equipment Profile &amp; Maintenance Plan</t>
  </si>
  <si>
    <t>Maitenance plan:8596577</t>
  </si>
  <si>
    <t>Elevator Equipment Profile &amp; Maintenance Plan</t>
  </si>
  <si>
    <t>Maitenance plan:6759495</t>
  </si>
  <si>
    <t>SEB &gt; VA OR</t>
  </si>
  <si>
    <t>Create Quotation No.</t>
  </si>
  <si>
    <t xml:space="preserve">SEB FL Repair Order : 341301990 </t>
  </si>
  <si>
    <t>change price</t>
  </si>
  <si>
    <t xml:space="preserve">SEB FL Repair Order : 340777163 </t>
  </si>
  <si>
    <t>SEB &gt; VA contract</t>
  </si>
  <si>
    <t>create YWVF contract</t>
  </si>
  <si>
    <t xml:space="preserve">FreeService Contract : 63197432 </t>
  </si>
  <si>
    <t>create YWV contract</t>
  </si>
  <si>
    <t xml:space="preserve">Service contract : 63197431 </t>
  </si>
  <si>
    <t>create Functional Location</t>
  </si>
  <si>
    <t xml:space="preserve">Functional location : 33394214 </t>
  </si>
  <si>
    <t>create equipment</t>
  </si>
  <si>
    <t>Equipment: 43615402</t>
  </si>
  <si>
    <t>SEB &gt; SP Mgmt</t>
  </si>
  <si>
    <t>stock transfer</t>
  </si>
  <si>
    <t xml:space="preserve">Document : 4900000721 </t>
  </si>
  <si>
    <t>SP billing</t>
  </si>
  <si>
    <t xml:space="preserve">Document : 192098641 </t>
  </si>
  <si>
    <t>FL QFB</t>
  </si>
  <si>
    <t>create ysm1 service order and GI</t>
  </si>
  <si>
    <t xml:space="preserve"> ; Document : 4900000722 </t>
  </si>
  <si>
    <t>create PO(GSS)</t>
  </si>
  <si>
    <t>Standard PO  : 4524070821</t>
  </si>
  <si>
    <t>Create PO and GR(Non-GSS)</t>
  </si>
  <si>
    <t xml:space="preserve"> ; Standard PO  : 4524070823 ; Document : 5000070993 </t>
  </si>
  <si>
    <t>PO</t>
  </si>
  <si>
    <t>PO Report</t>
  </si>
  <si>
    <t>No data had to be reported</t>
  </si>
  <si>
    <t>open po report</t>
  </si>
  <si>
    <t>look up network</t>
  </si>
  <si>
    <t>ibeam and shaftlighting report</t>
  </si>
  <si>
    <t>find vender name</t>
  </si>
  <si>
    <t>Elevator/NMINI A</t>
  </si>
  <si>
    <t>TC_Create PO And Manual Pay</t>
  </si>
  <si>
    <t>Standard PO created under the number 4524071777
Material document 5000071592 posted
Document no. 5108324143 created</t>
  </si>
  <si>
    <t>defect 116</t>
  </si>
  <si>
    <t>Batch PO creation</t>
  </si>
  <si>
    <t>PO: 4524070695</t>
  </si>
  <si>
    <t>5 Create PO</t>
  </si>
  <si>
    <t>Standard PO  : 4524070694</t>
  </si>
  <si>
    <t>NEB</t>
  </si>
  <si>
    <t>Update Milestone 4 Date</t>
  </si>
  <si>
    <t>Network 71246648 was changed</t>
  </si>
  <si>
    <t>Create PO</t>
  </si>
  <si>
    <t>PO: 4524071165</t>
  </si>
  <si>
    <t>Confirm network</t>
  </si>
  <si>
    <t>Maintanence</t>
  </si>
  <si>
    <t>10 Pack Serv Repair - A B and C</t>
  </si>
  <si>
    <t xml:space="preserve">Functional location : 33583069-5  ; Equipment  with the number : 43615355 ; Service contract : 63197429  ; SEB FL Repair Order : 341301985  ; Material document : 5000071072  ; Material document : 5000071073  ; Document no. : 5108324031  ; Document no. : 5108324032  ; Document : 192098640 </t>
  </si>
  <si>
    <t>09 Planned Service Repairs with Contract</t>
  </si>
  <si>
    <t xml:space="preserve">Functional location : 33478791-2  ; Equipment  with the number : 43615354 ; Service contract : 63197428  ;  ; Document : 4900000700  ; Standard PO  : 4524070588 ; Material document : 5000071071 </t>
  </si>
  <si>
    <t>08 Cancel callouts</t>
  </si>
  <si>
    <t xml:space="preserve">Functional location : 33767000-0  ; Equipment  with the number : 43615353 ; Service contract : 63197427  ; </t>
  </si>
  <si>
    <t>07 Callouts Management with Contract Process</t>
  </si>
  <si>
    <t xml:space="preserve">Functional location : 33335861-4  ; Equipment  with the number : 43615350 ; Service contract : 63197426  ; </t>
  </si>
  <si>
    <t>06 CAllouts management without Contract Proc</t>
  </si>
  <si>
    <t xml:space="preserve">Functional location : 33574241-5  ; Equipment  with the number : 43615349 ; </t>
  </si>
  <si>
    <t>05 MBM Maint Plan and Serv Orders</t>
  </si>
  <si>
    <t xml:space="preserve">Functional location : 321110  ; Equipment  with the number : 43616716 ;  ; Service contract : 63197439  ; Service contract : 63197439  ;  ;  ; Service contract : 63197440 </t>
  </si>
  <si>
    <t>deferred defect 59</t>
  </si>
  <si>
    <t>04 Create-Invoice-Cancel of Contract</t>
  </si>
  <si>
    <t xml:space="preserve">Functional location : 521703  ; Equipment  with the number : 43615348 ;  ; Service contract : 63197425  ; Document : 194211952  ; MC Cr.Memo Reqst RR : 123441954  ; MC Cr.Memo Reqst RR : 123441954  ; Document : 7660918 </t>
  </si>
  <si>
    <t>03 Create-Periodize-First Contract YWVF</t>
  </si>
  <si>
    <t xml:space="preserve">Functional location : 564643  ; Equipment  with the number : 43615346 ;  ; Service contract : 63197424  ; Document : 194211951 </t>
  </si>
  <si>
    <t>02 Create-Suspend-Rebill of contract item</t>
  </si>
  <si>
    <t xml:space="preserve">Functional location : 244013  ; Equipment  with the number : 43615345 ;  ; Service contract : 63197423  ; Document : 194211950  ; Document : 920043199  ; Service contract : 63197423 </t>
  </si>
  <si>
    <t>01 Create Invoice Cancel of contracts</t>
  </si>
  <si>
    <t xml:space="preserve">Functional location : 659723  ; Equipment  with the number : 43615344 ;  ; Service contract : 63197422  ; Service contract : 63197422  ; Document : 194211949  ; Document : 920043198  ; MC Cr.Memo Reqst RR : 123441953  ; Service contract : 63197422 </t>
  </si>
  <si>
    <t> </t>
  </si>
  <si>
    <t>Fulfill</t>
  </si>
  <si>
    <t>KCC NEB</t>
  </si>
  <si>
    <t>OOS</t>
  </si>
  <si>
    <t>KCC MOD</t>
  </si>
  <si>
    <t xml:space="preserve">TRB FL Tender : 330483676  ; TRB FL Order : 341301998  ; Document : 910562541  ; Document : 910562542 </t>
  </si>
  <si>
    <t>KCC FRB</t>
  </si>
  <si>
    <t>KCC Escalator</t>
  </si>
  <si>
    <t xml:space="preserve">FL NEB Tender : 4043059  ; FL Order : 6499614  ; Document : 910562538  ; Document : 140000005  ;  ; Document : 910562539  ; Document : 140000006  ; Document : 860150615 </t>
  </si>
  <si>
    <t>KCC CN_EM A Process</t>
  </si>
  <si>
    <t>TC_Create PO And Auto Pay</t>
  </si>
  <si>
    <t>Standard PO created under the number 4524071790
Material document 5000071587 posted
Details have been saved for the run on 02.02.19 KCC88
Proposal run has been scheduled
Payment proposal has been created
Payment run has been scheduled</t>
  </si>
  <si>
    <t>FICO/VA controling</t>
  </si>
  <si>
    <t>ZVCLIST</t>
  </si>
  <si>
    <t>ZV04</t>
  </si>
  <si>
    <t xml:space="preserve">Document : 860150616 </t>
  </si>
  <si>
    <t>SART_Display reports</t>
  </si>
  <si>
    <t>MB51 and MB52</t>
  </si>
  <si>
    <t>KOB1</t>
  </si>
  <si>
    <t>IW75</t>
  </si>
  <si>
    <t>IW73</t>
  </si>
  <si>
    <t>CNS47 </t>
  </si>
  <si>
    <t>CJ74</t>
  </si>
  <si>
    <t>FICO/SL GL</t>
  </si>
  <si>
    <t>upload Asset</t>
  </si>
  <si>
    <t xml:space="preserve">No data had to be created </t>
  </si>
  <si>
    <t>TC05_Unplanned depreciation</t>
  </si>
  <si>
    <t>mail sent to Amy</t>
  </si>
  <si>
    <t>TC04_Banance Display</t>
  </si>
  <si>
    <t>TC03_Asset history sheet</t>
  </si>
  <si>
    <t>TC02_Post depreciation</t>
  </si>
  <si>
    <t>TC01_Asset process</t>
  </si>
  <si>
    <t>Asset:30000000955,Document: 190000050</t>
  </si>
  <si>
    <t>F.19</t>
  </si>
  <si>
    <t>F.05</t>
  </si>
  <si>
    <t>Download Accounting Documents</t>
  </si>
  <si>
    <t>Display Report</t>
  </si>
  <si>
    <t>Create Profit center</t>
  </si>
  <si>
    <t>Create internal order</t>
  </si>
  <si>
    <t>Order was  with number KC : 1278</t>
  </si>
  <si>
    <t>Create Bank and Employee</t>
  </si>
  <si>
    <t xml:space="preserve">Bank CN RC : 61331 was </t>
  </si>
  <si>
    <t>Cost center</t>
  </si>
  <si>
    <t>Clearing 28</t>
  </si>
  <si>
    <t>Chang Business Place</t>
  </si>
  <si>
    <t>FICO/Sales</t>
  </si>
  <si>
    <t>Sales_ZV_CN_POC</t>
  </si>
  <si>
    <t>Sales_ZF_SEB_01_QUERY</t>
  </si>
  <si>
    <t>Sales_Z_CA_LSMW_REL TECW</t>
  </si>
  <si>
    <t>Sales_Z_CA_LSMW_M3C TECW</t>
  </si>
  <si>
    <t>Sales_REL TECW then KKAJ and CJ8G</t>
  </si>
  <si>
    <t>Sales_for service order</t>
  </si>
  <si>
    <t>this case in TS_Process service order</t>
  </si>
  <si>
    <t>Sales_CN47</t>
  </si>
  <si>
    <t>Sales_ ZV_QDL</t>
  </si>
  <si>
    <t>Confirm Labor</t>
  </si>
  <si>
    <t>this case include in TC_Confirm Labor and KSBB</t>
  </si>
  <si>
    <t>FICO/RA</t>
  </si>
  <si>
    <t>RA_ZFJEA</t>
  </si>
  <si>
    <t>RA_KSBB</t>
  </si>
  <si>
    <t>RA_KKAJ_Actual Results Analysis: WBS Elem</t>
  </si>
  <si>
    <t>RA_GD00</t>
  </si>
  <si>
    <t>RA_FS10N</t>
  </si>
  <si>
    <t>RA_CN47</t>
  </si>
  <si>
    <t>RA_CN43N_Overview WBS</t>
  </si>
  <si>
    <t>FICO/OR</t>
  </si>
  <si>
    <t>OR_Overview WBS</t>
  </si>
  <si>
    <t>OR_Output table</t>
  </si>
  <si>
    <t>OR_LSMW</t>
  </si>
  <si>
    <t>OR_Execute Report Group</t>
  </si>
  <si>
    <t>OR_Change Network</t>
  </si>
  <si>
    <t>TC_Sales_Confirm Labor and KSBB</t>
  </si>
  <si>
    <t>Check data can be used</t>
  </si>
  <si>
    <t>TC_Check unexpected</t>
  </si>
  <si>
    <t>TC_Check pl lab cost</t>
  </si>
  <si>
    <t>VA03</t>
  </si>
  <si>
    <t>FICO/FL GL</t>
  </si>
  <si>
    <t>ZKCC Upload and print</t>
  </si>
  <si>
    <t xml:space="preserve">Document : 10000014 </t>
  </si>
  <si>
    <t>Download</t>
  </si>
  <si>
    <t>Document creation and deletion</t>
  </si>
  <si>
    <t xml:space="preserve">Document : 10000012  ; Document : 10000013  ; Document : 101000009 </t>
  </si>
  <si>
    <t>Check Account</t>
  </si>
  <si>
    <t>FICO/Credit control</t>
  </si>
  <si>
    <t>Display Credit Reports</t>
  </si>
  <si>
    <t>Vendor - Automatic clearing</t>
  </si>
  <si>
    <t>Clearing document:170000005</t>
  </si>
  <si>
    <t>Unplanned depreciation run</t>
  </si>
  <si>
    <t>Settle Result Analysis for Projects</t>
  </si>
  <si>
    <t>Run assessment cycle</t>
  </si>
  <si>
    <t>Retire asset without revenue</t>
  </si>
  <si>
    <t>Document: 190000049</t>
  </si>
  <si>
    <t>Repost cost from cost center to cost center</t>
  </si>
  <si>
    <t>Document: 4211182420</t>
  </si>
  <si>
    <t>Periodic depreciation</t>
  </si>
  <si>
    <t>Perform Reporting</t>
  </si>
  <si>
    <t>Customer: 0013343016;Document: 20000121</t>
  </si>
  <si>
    <t>Perform CO-PCA reporting</t>
  </si>
  <si>
    <t>Perform activity allocation</t>
  </si>
  <si>
    <t>Partial Down Payment Dunning Correspondence</t>
  </si>
  <si>
    <t>Document 20000122</t>
  </si>
  <si>
    <t>Outgoing Invoice Manual payment</t>
  </si>
  <si>
    <t>Document: 20000099</t>
  </si>
  <si>
    <t>Outgoing invoice - Credit Memo - Manual Clearing</t>
  </si>
  <si>
    <t>Customer:0013342998;Document:  160000018</t>
  </si>
  <si>
    <t>Incoming invoices PO manual payment paying with F110</t>
  </si>
  <si>
    <t>Document: 190000052</t>
  </si>
  <si>
    <t>Incoming invoices PO manual payment</t>
  </si>
  <si>
    <t>Document: 150000002</t>
  </si>
  <si>
    <t>Foreign Currency valuation</t>
  </si>
  <si>
    <t>Fixed asset reporting</t>
  </si>
  <si>
    <t>Download results and balance sheet</t>
  </si>
  <si>
    <t>Depreciation</t>
  </si>
  <si>
    <t>Automatic clearing and regrouping</t>
  </si>
  <si>
    <t>AP for corporate reporting</t>
  </si>
  <si>
    <t>Acquire fixed asset</t>
  </si>
  <si>
    <t>Document: 190000055</t>
  </si>
  <si>
    <t>1 Intra-corporate Accounts</t>
  </si>
  <si>
    <t>03 Billing run</t>
  </si>
  <si>
    <t>02 Transfer fixed asset_Completed</t>
  </si>
  <si>
    <t>Document: 190000054</t>
  </si>
  <si>
    <t>Feedback</t>
  </si>
  <si>
    <t>Feedback: 305258512</t>
  </si>
  <si>
    <t>China Full Chain</t>
  </si>
  <si>
    <t>TS_E2E01_NMINI A_China FL CSC_DSC</t>
  </si>
  <si>
    <t>TS_E2E02_NMINI A_China FL Account Receivable</t>
  </si>
  <si>
    <t>TS_E2E03_NMINI A_China FL Order Configration-A process,Nmini with payment</t>
  </si>
  <si>
    <t>TS_E2E04_NMINI A_China FL Account Receivable A CER</t>
  </si>
  <si>
    <t>TS_E2E05_NMINI A_China FL Sch and confirm network</t>
  </si>
  <si>
    <t>TS_E2E06_NMINI A_China FL RA Checking</t>
  </si>
  <si>
    <t>TC_E2E01_EMONO C_China FL CSC_DSC</t>
  </si>
  <si>
    <t>TC_E2E02_EMONO C_China FL verify without payment</t>
  </si>
  <si>
    <t>TC_E2E03_EMONO C_China FL Account Receivable</t>
  </si>
  <si>
    <t>TC_E2E04_EMONO C_China FL  Order Configratioon with payment</t>
  </si>
  <si>
    <t>TC_E2E05_EMONO C_China FL Order handling C process</t>
  </si>
  <si>
    <t>TC_E2E06_EMONO C_China FL Sch and confirm network</t>
  </si>
  <si>
    <t>TC_E2E07_EMONO C_China FL Account Receivable CER</t>
  </si>
  <si>
    <t xml:space="preserve">  </t>
  </si>
  <si>
    <t>1- ELK A process export</t>
  </si>
  <si>
    <t xml:space="preserve">SL Order : 1136834676  ; SL Order : 1136834676  ; Document : 910562533 </t>
  </si>
  <si>
    <t>2- ELK C process</t>
  </si>
  <si>
    <t xml:space="preserve">GSL Project Document : 1132576977  ; GSL Project Document : 1132576977  ; SL Order : 1136834677  ; SL Order : 1136834677  ; Document : 910562534 </t>
  </si>
  <si>
    <t>3- ELK component process</t>
  </si>
  <si>
    <t xml:space="preserve">SL Order : 1136834678  ; SL Order : 1136834678  ; SL Order : 1136834678  ; Document : 910562535 </t>
  </si>
  <si>
    <t>ESC A Process KM_TM - Domestic</t>
  </si>
  <si>
    <t>SL Order 36090999 has been saved
Document 910562562 has been saved</t>
  </si>
  <si>
    <t>ESC A Process KM_TM - Export</t>
  </si>
  <si>
    <t xml:space="preserve">SL Order : 36090986  ; SL Order : 36090986  ; Document : 910562536 </t>
  </si>
  <si>
    <t>Logistics</t>
  </si>
  <si>
    <t>1.1 Order Creation</t>
  </si>
  <si>
    <t>Order: 1136834750; PO:4524078422-4524078429; STO: 452407830/31/32; Production Order: 10229219/20/21,10229922/23; Outbound Delivery: 1116245353,1116245355,1116245349;Inbound Delivery: 688276517-26;Document: 518324264</t>
  </si>
  <si>
    <t>Scripts need update run MRP for all items</t>
  </si>
  <si>
    <t>1.2 Non-production related purchasing without PR</t>
  </si>
  <si>
    <t xml:space="preserve">Standard PO  : 4524070820 ; Material document : 5000070992  ; Document : 170000004 </t>
  </si>
  <si>
    <t>2.1 Material Master</t>
  </si>
  <si>
    <t xml:space="preserve"> ; Vendor : 0072064872 has been  for purchasing organization KCC4 ; Purchasing info record : 5313625069 KCC4  KCCJ </t>
  </si>
  <si>
    <t>PP</t>
  </si>
  <si>
    <t>BOM_Creation_All Plants (7 plants;7*3=21)</t>
  </si>
  <si>
    <t xml:space="preserve">Need clarification / KT to understand flow and to update test script. </t>
  </si>
  <si>
    <t>Feedback Process-KCC5,KCC6,KCC7 (3*6=18)</t>
  </si>
  <si>
    <t>Production process-KCC5,KCC6,KCC7 (3*10=30)</t>
  </si>
  <si>
    <t>Production process-KCC5,KCC6,KCC7 (3*1=3)</t>
  </si>
  <si>
    <t>PO deletion-KCC5,KCC6,KCC7 (3*1=3)</t>
  </si>
  <si>
    <t>02 S_ALR_87013336 profit center for working capital</t>
  </si>
  <si>
    <t>04 GR55 Trading partner  breakdown Kone company</t>
  </si>
  <si>
    <t>01 KSU5 Execute assessment cycle</t>
  </si>
  <si>
    <t>02 KSV5 Execute distribution cycle</t>
  </si>
  <si>
    <t>03 KB11N from cost center to cost center</t>
  </si>
  <si>
    <t>Document is  under number : 4211181855</t>
  </si>
  <si>
    <t>05 KB21N Perform activity allocation</t>
  </si>
  <si>
    <t>Document is  under number : 3315627216</t>
  </si>
  <si>
    <t>ECU</t>
  </si>
  <si>
    <t>01 TB adjusted by KB11N</t>
  </si>
  <si>
    <t>02 Prepare Result file and Result vs. Plan follow-up file</t>
  </si>
  <si>
    <t>03 Calculate WIP for Production order</t>
  </si>
  <si>
    <t>04 Settle Production Order</t>
  </si>
  <si>
    <t>05 Elimination of internal margin in WIP</t>
  </si>
  <si>
    <t>06 Run Stock and Sales order stock values</t>
  </si>
  <si>
    <t>07 Post Transfer Price error in PCA</t>
  </si>
  <si>
    <t>ESU</t>
  </si>
  <si>
    <t>01 Prepare latest sales order report</t>
  </si>
  <si>
    <t>03 Result Analysis</t>
  </si>
  <si>
    <t>04 Settlement</t>
  </si>
  <si>
    <t>ESu</t>
  </si>
  <si>
    <t>05 Transfer Material stock to PCA</t>
  </si>
  <si>
    <t>06 Inventory report</t>
  </si>
  <si>
    <t>07 Sales Order BOM</t>
  </si>
  <si>
    <t>08 Cost center assessment</t>
  </si>
  <si>
    <t>11 Transfer Material stock to PCA</t>
  </si>
  <si>
    <t>KTI</t>
  </si>
  <si>
    <t>02 Order book report</t>
  </si>
  <si>
    <t>07 Prepare latest sales order report</t>
  </si>
  <si>
    <t>08 Overhead calculation</t>
  </si>
  <si>
    <t>09 Result Analysis</t>
  </si>
  <si>
    <t>10 Settlement</t>
  </si>
  <si>
    <t>12 Post Transfer Price error in PCA</t>
  </si>
  <si>
    <t>14 Sales Order BOM</t>
  </si>
  <si>
    <t>15 Cost center assessment</t>
  </si>
  <si>
    <t>Elevator/Volume</t>
  </si>
  <si>
    <t>TS_E2E01_KTOC_NS_Number_Create for CHN</t>
  </si>
  <si>
    <t>NS03017465</t>
  </si>
  <si>
    <t>TS_E2E01_KTOC_NS_Number_Create for Export</t>
  </si>
  <si>
    <t>NS03017459</t>
  </si>
  <si>
    <t>TS_E2E02_OrderCreation_A Process Export</t>
  </si>
  <si>
    <t>TS_E2E02_OrderCreation_A Process chn</t>
  </si>
  <si>
    <t>TS_E2E03_ESU_PO_Process</t>
  </si>
  <si>
    <t>4524071131
4524071130
4524071125
4524071135
4524071127
4524071127
4524071127
4524071129
4524071128
4524071126
4524071124
4524071124</t>
  </si>
  <si>
    <t>TS_E2E04_ECU_PO_Process_CCA</t>
  </si>
  <si>
    <t>10229124
1116245185</t>
  </si>
  <si>
    <t>TS_E2E05_ECU_PO_Process_CEP</t>
  </si>
  <si>
    <t>10229147
10228987
10229148
1116245186</t>
  </si>
  <si>
    <t>TS_E2E06_ECU_PO_Process_CMX</t>
  </si>
  <si>
    <t>10229125
1116245187</t>
  </si>
  <si>
    <t>TS_E2E07_ESU_MM</t>
  </si>
  <si>
    <t xml:space="preserve">688276236
688276236
688276237
688276238
688276239
688276239
688276239
688276240
688276241
688276242
688276243
688276244
</t>
  </si>
  <si>
    <t>TS_E2E08_Logistics_DP</t>
  </si>
  <si>
    <t xml:space="preserve">1116245189
</t>
  </si>
  <si>
    <t>TS_E2E09_ProformaInvoiceCreationForExport</t>
  </si>
  <si>
    <t>TS_E2E10_AR_DailyARDownloadAndIssueInvoice</t>
  </si>
  <si>
    <t>Elevator/MP</t>
  </si>
  <si>
    <t>TS_E2E01_OrderCreation_MajorProject</t>
  </si>
  <si>
    <t>Elevator/Others</t>
  </si>
  <si>
    <t>Feedback notification task</t>
  </si>
  <si>
    <t>BU Qual.claim proc. F305258490 has been saved</t>
  </si>
  <si>
    <t>Escalator</t>
  </si>
  <si>
    <t>TC_ECOMOD_CHN_Full Chain</t>
  </si>
  <si>
    <t>BU Standard order 36090987 has been saved</t>
  </si>
  <si>
    <t>TC_ECOMOD_Export_CreateSalesOrder_350</t>
  </si>
  <si>
    <t>SBU Mod integ.order 350323847 has been saved</t>
  </si>
  <si>
    <t>TC_ECOMOD_Export_MM</t>
  </si>
  <si>
    <t>TC_ECOMOD_Export_Delivery</t>
  </si>
  <si>
    <t>TC_ECOMOD_Export_CreateSalesOrder_360</t>
  </si>
  <si>
    <t>36090988
1116245161</t>
  </si>
  <si>
    <t>TC_ECOMOD_Export_Proforma invoice</t>
  </si>
  <si>
    <t>TC_ECOMOD_Export_FICO AR</t>
  </si>
  <si>
    <t>60303845
160000020</t>
  </si>
  <si>
    <t>TC_Component_CHN_Create SL SO</t>
  </si>
  <si>
    <t>TC_Component_CHN_BOM Maintainence</t>
  </si>
  <si>
    <t>Save BOM</t>
  </si>
  <si>
    <t>TC_Component_CHN_Run MRP</t>
  </si>
  <si>
    <t>Run MRP</t>
  </si>
  <si>
    <t>TC_Component_CHN_KCC2-MM</t>
  </si>
  <si>
    <t>TC_Component_CHN_GR to GI</t>
  </si>
  <si>
    <t>10229120
10229121</t>
  </si>
  <si>
    <t>TC_Component_CHN_Logistic_GR to GI</t>
  </si>
  <si>
    <t>TC_Component_CHN_FICO AR</t>
  </si>
  <si>
    <t>60303848
160000023</t>
  </si>
  <si>
    <t>TC_Component_CHN_FICO Cost</t>
  </si>
  <si>
    <t>settle done</t>
  </si>
  <si>
    <t>TC_Component_Export_Create FSL &amp; SL SO</t>
  </si>
  <si>
    <t>TC_Component_Export_BOM Maintainence</t>
  </si>
  <si>
    <t>TC_Component_Export_Run  MRP</t>
  </si>
  <si>
    <t>TC_Component_Export_KCC2-MM</t>
  </si>
  <si>
    <t>TC_Component_Export_GR to GI</t>
  </si>
  <si>
    <t>TC_Component_Export_Logistic_GR to GI</t>
  </si>
  <si>
    <t>TC_Component_Export_Proforma invoice</t>
  </si>
  <si>
    <t>TC_Component_Export_FICO AR</t>
  </si>
  <si>
    <t>TC_Component_Export_FICO Cost</t>
  </si>
  <si>
    <t>TC_E2E01_IPC Integration C CHN_FL_Create FL Order</t>
  </si>
  <si>
    <t>FL order: 6499583</t>
  </si>
  <si>
    <t>TC_E2E02_IPC integration C CHN_Supply service_ Create SL order</t>
  </si>
  <si>
    <t>TC_E2E03_IPC integration C CHN_Engineering_Design add BOM</t>
  </si>
  <si>
    <t>TC_E2E04_IPC integration C CHN_Mater planning_WC Maintenance</t>
  </si>
  <si>
    <t>TC_E2E05_IPC integration C CHN_Sourcing_Confirm activity</t>
  </si>
  <si>
    <t>TC_E2E06_IPC integration C CHN_FL_FL confirm NRP</t>
  </si>
  <si>
    <t>TC_E2E07_IPC integration C CHN_Supply service_PR/PO</t>
  </si>
  <si>
    <t>TC_E2E08_IPC integration C CHN_KCC2-MM_PR  to PO</t>
  </si>
  <si>
    <t>TC_E2E09_IPC integration C CHN_ KCC6-WH_PR to PO_GR to GI</t>
  </si>
  <si>
    <t>TC_E2E10_IPC integration C CHN_ KCC2-WH_ GR to GI</t>
  </si>
  <si>
    <t>TC_E2E11_IPC integration C CHN_Logistic_GR to GI</t>
  </si>
  <si>
    <t>TC_E2E12_IPC integration C CHN_FICO - AR</t>
  </si>
  <si>
    <t>TC_E2E13_IPC integration C CHN_FICO Cost</t>
  </si>
  <si>
    <t>TC_E2E01_IPC Non-int C Export_Supply Service_Create FSL and FL PO</t>
  </si>
  <si>
    <t>TC_E2E02_IPC Non-int C Export_Engineering_Design and BOM</t>
  </si>
  <si>
    <t>TC_E2E03_IPC Non-int C Export_Mater planning_WC maintainence</t>
  </si>
  <si>
    <t>TC_E2E04_IPC Non-int C Export_Sourcing_Confirm activity</t>
  </si>
  <si>
    <t>TC_E2E05_IPC Non-int C Export_Supply Service_PR tp PO</t>
  </si>
  <si>
    <t>TC_E2E06_IPC Non-int C Export _KCC2-MM_PR to PO</t>
  </si>
  <si>
    <t>TC_E2E07_IPC Non-int C Export_ KCC6 MM WH_PR to PO_GR to GI</t>
  </si>
  <si>
    <t>TC_E2E08_IPC Non-int C Export_KCC2 WH_GR to GI</t>
  </si>
  <si>
    <t>TC_E2E09_IPC Non-int C Export_Logistic_GR to GI</t>
  </si>
  <si>
    <t>TC_E2E10_IPC Non-int C Export_Logistic_Proforma Invoice</t>
  </si>
  <si>
    <t>TC_E2E11_IPC Non-int C Export_FICO_AR</t>
  </si>
  <si>
    <t>TC_E2E12_IPC Non-int C Export_FICO Cost</t>
  </si>
  <si>
    <t>TC_E2E01_IPC Non-int A CHN_Create order</t>
  </si>
  <si>
    <t>TC_E2E02_IPC Non-int A CHN_Master planning</t>
  </si>
  <si>
    <t>TC_E2E03_IPC Non-int A CHN_Supply Service_PR to PO</t>
  </si>
  <si>
    <t>TC_E2E04_IPC Non-int A CHN_Supply Service_Confirm PO</t>
  </si>
  <si>
    <t>TC_E2E05_IPC Non-int A CHN_KCC2-MM_PR to PO</t>
  </si>
  <si>
    <t>TC_E2E06_IPC Non-int A CHN_KCC6 MM WH_PR to PO_GR to GI</t>
  </si>
  <si>
    <t>TC_E2E07_IPC Non-int A CHN_ KCC2 WH_GR to GI</t>
  </si>
  <si>
    <t>TC_E2E08_IPC Non-int A CHN_Logistic_GR to GI</t>
  </si>
  <si>
    <t>TC_E2E09_IPC Non-int A CHN_FICO_AR</t>
  </si>
  <si>
    <t>TC_E2E10_IPC Non-int A CHN_FICO Cost</t>
  </si>
  <si>
    <t>TC_E2E01_IPC Integration C Export_Supply Service_Create FL Order</t>
  </si>
  <si>
    <t>TC_E2E02_IPC Integration C Export_Supply Service_Create FSL and FL PO</t>
  </si>
  <si>
    <t>350323788
36090983</t>
  </si>
  <si>
    <t>TC_E2E03_IPC Integration C Export_Mater planning_WC maintainence</t>
  </si>
  <si>
    <t>TC_E2E04_IPC Integration C Export_Engineering_Design and BOM</t>
  </si>
  <si>
    <t>TC_E2E05_IPC Integration C Export_Sourcing_Confirm activity</t>
  </si>
  <si>
    <t>TC_E2E06_IPC Integration C Export_FL_Confirm FL NRP</t>
  </si>
  <si>
    <t>MS 3 confirm failed</t>
  </si>
  <si>
    <t>defect119- OOS only Feb release because of the issues due to Project Cost Harmonization.</t>
  </si>
  <si>
    <t>TC_E2E07_IPC Integration C Export_Supply Service_PR tp PO</t>
  </si>
  <si>
    <t>TC_E2E08_IPC Integration C Export _KCC2-MM_PR to PO</t>
  </si>
  <si>
    <t>TC_E2E09_IPC Integration C Export_ KCC6 MM WH_PR to PO_GR to PO</t>
  </si>
  <si>
    <t>10229116
1116244785</t>
  </si>
  <si>
    <t>TC_E2E10_IPC Integration C Export_KCC2 WH_GR to GI</t>
  </si>
  <si>
    <t>TC_E2E11_IPC Integration C Export_Logistic_GR to GI</t>
  </si>
  <si>
    <t>TC_E2E12_IPC Integration C Export_Logistic_Proforma Invoice</t>
  </si>
  <si>
    <t>TC_E2E13_IPC Integration C Export_FICO_AR</t>
  </si>
  <si>
    <t>TC_E2E14_IPC Integration C Export_FICO Cost</t>
  </si>
  <si>
    <t>TC_E2E01_IPC Integration A Export_Supply Service_Create FL Order</t>
  </si>
  <si>
    <t>FL order 6499628</t>
  </si>
  <si>
    <t>TC_E2E02_IPC Integration A Export_Supply Service_Create FSL and FL PO</t>
  </si>
  <si>
    <t>FSL SO:350323891　SL SO 36090997</t>
  </si>
  <si>
    <t>TC_E2E03_IPC Integration A Export_FL_Confirm FL NRP</t>
  </si>
  <si>
    <t>TC_E2E04_IPC Integration A Export_Supply Service_PR tp PO</t>
  </si>
  <si>
    <t>TC_E2E05_IPC Integration A Export _KCC2-MM_PR to PO</t>
  </si>
  <si>
    <t>TC_E2E06_IPC Integration A Export_ KCC6 MM WH_PR to PO_GR to PO</t>
  </si>
  <si>
    <t>TC_E2E07_IPC Integration A Export_KCC2 WH_GR to GI</t>
  </si>
  <si>
    <t>TC_E2E08_IPC Integration A Export_Logistic_GR to GI</t>
  </si>
  <si>
    <t>TC_E2E09_IPC Integration A Export_Logistic_Proforma Invoice</t>
  </si>
  <si>
    <t>TC_E2E10_IPC Integration A Export_FICO_AR</t>
  </si>
  <si>
    <t>TC_E2E11_IPC Integration A Export_FICO Cost</t>
  </si>
  <si>
    <t>TC_E2E01_IPC Integration A CHN_Supply Service_Create FL Order</t>
  </si>
  <si>
    <t>FL order 6499573</t>
  </si>
  <si>
    <t>TC_E2E02_IPC Integration A CHN_Supply Service_Create FSL and FL PO</t>
  </si>
  <si>
    <t>SL SO 36090978</t>
  </si>
  <si>
    <t>TC_E2E03_IPC Integration A CHN_FL_Confirm FL NRP</t>
  </si>
  <si>
    <t>MS 3 is confirmed</t>
  </si>
  <si>
    <t>TC_E2E04_IPC Integration A CHN_Supply Service_PR tp PO</t>
  </si>
  <si>
    <t>TC_E2E05_IPC Integration A CHN _KCC2-MM_PR to PO</t>
  </si>
  <si>
    <t>TC_E2E06_IPC Integration A CHN_ KCC6 MM WH_PR to PO_GR to PO</t>
  </si>
  <si>
    <t>TC_E2E07_IPC Integration A CHN_KCC2 WH_GR to GI</t>
  </si>
  <si>
    <t>TC_E2E08_IPC Integration A CHN_Logistic_GR to GI</t>
  </si>
  <si>
    <t>TC_E2E09_IPC Integration A CHN_FICO_AR</t>
  </si>
  <si>
    <t>TC_E2E010_IPC Integration A CHN_FICO Cost</t>
  </si>
  <si>
    <t>TC_E2E01_IPC Integration A Hattingen_Supply Service_Create FL Order</t>
  </si>
  <si>
    <t>TC_E2E02_IPC Integration A Hattingen_Supply Service_Create FSL and FL PO</t>
  </si>
  <si>
    <t>350323895
36090998</t>
  </si>
  <si>
    <t>TC_E2E03_IPC Integration A Hattingen_FL_Confirm FL NRP</t>
  </si>
  <si>
    <t>defect117- OOS only Feb release because of the issues due to Project Cost Harmonization.</t>
  </si>
  <si>
    <t>TC_E2E04_IPC Integration A Hattingen_Supply Service_PR tp PO</t>
  </si>
  <si>
    <t>TC_E2E05_IPC Integration A Hattingen _KCC2-MM_PR to PO</t>
  </si>
  <si>
    <t>TC_E2E06_IPC Integration A Hattingen_ KCC6 MM WH_PR to PO_GR to PO</t>
  </si>
  <si>
    <t>TC_E2E07_IPC Integration A Hattingen_KCC2 WH_GR to GI</t>
  </si>
  <si>
    <t>TC_E2E08_IPC Integration A Hattingen_Logistic_GR to GI</t>
  </si>
  <si>
    <t>TC_E2E09_IPC Integration A Hattingen_Logistic_Proforma Invoice</t>
  </si>
  <si>
    <t>TC_E2E10_IPC Integration A Hattingen_FICO_AR</t>
  </si>
  <si>
    <t>TC_E2E11_IPC Integration A Hattingen_FICO Cost</t>
  </si>
  <si>
    <t>TC_E2E01_KTOC Integration A Export_Supply Service_Create FL Order</t>
  </si>
  <si>
    <t>TC_E2E02_KTOC Integration A Export_Supply Service_Create FSL and FL PO</t>
  </si>
  <si>
    <t>TC_E2E03_KTOC Integration A Export_FL_Confirm FL NRP</t>
  </si>
  <si>
    <t>TC_E2E04_KTOC Integration A Export_Supply Service_PR tp PO</t>
  </si>
  <si>
    <t>TC_E2E05_KTOC Integration A Export _KCC2-MM_PR to PO</t>
  </si>
  <si>
    <t>TC_E2E06_KTOC Integration A Export_ KCC6 MM WH_PR to PO_GR to PO</t>
  </si>
  <si>
    <t>TC_E2E07_KTOC Integration A Export_KCC2 WH_GR to GI</t>
  </si>
  <si>
    <t>TC_E2E08_KTOC Integration A Export_Logistic_GR to GI</t>
  </si>
  <si>
    <t>TC_E2E09_KTOC Integration A Export_Logistic_Proforma Invoice</t>
  </si>
  <si>
    <t>TC_E2E10_KTOC Integration A Export_FICO_AR</t>
  </si>
  <si>
    <t>TC_E2E11_KTOC Integration A Export_FICO Cost</t>
  </si>
  <si>
    <t>TC_E2E01_KTOC Integration C Export_Supply Service_Create FL Order</t>
  </si>
  <si>
    <t>TC_E2E02_KTOC Integration C Export_Supply Service_Create FSL and FL PO</t>
  </si>
  <si>
    <t>TC_E2E04_KTOC Integration C Export_Engineering_Design and BOM</t>
  </si>
  <si>
    <t>TC_E2E03_KTOC Integration C Export_Mater planning_WC maintainence</t>
  </si>
  <si>
    <t>TC_E2E05_KTOC Integration C Export_Sourcing_Confirm activity</t>
  </si>
  <si>
    <t>TC_E2E06_KTOC Integration C Export_FL_Confirm FL NRP</t>
  </si>
  <si>
    <t>No data had to be created. MS 3 confirmed for Network 71247342.</t>
  </si>
  <si>
    <t>defect118 and retested</t>
  </si>
  <si>
    <t>TC_E2E07_KTOC Integration C Export_Supply Service_PR tp PO</t>
  </si>
  <si>
    <t>TC_E2E08_KTOC Integration C Export _KCC2-MM_PR to PO</t>
  </si>
  <si>
    <t>TC_E2E09_KTOC Integration C Export_ KCC6 MM WH_PR to PO_GR to PO</t>
  </si>
  <si>
    <t>TC_E2E10_KTOC Integration C Export_KCC2 WH_GR to GI</t>
  </si>
  <si>
    <t>TC_E2E11_KTOC Integration C Export_Logistic_GR to GI</t>
  </si>
  <si>
    <t>TC_E2E12_KTOC Integration C Export_Logistic_Proforma Invoice</t>
  </si>
  <si>
    <t>TC_E2E13_KTOC Integration C Export_FICO_AR</t>
  </si>
  <si>
    <t>TC_E2E14_KTOC Integration C Export_FICO Cost</t>
  </si>
  <si>
    <t>Elevator</t>
  </si>
  <si>
    <t>TS_E2E08_EMONO C_China SL Run MRP</t>
  </si>
  <si>
    <t>MRP run for all items</t>
  </si>
  <si>
    <t>TS_E2E09_EMONO C_China SL ESU PO process</t>
  </si>
  <si>
    <t>4524071028
4524071029
4524071030
4524071031
4524071032
4524071033
4524071034
4524071035</t>
  </si>
  <si>
    <t>TS_E2E10_EMONO C_China SL ECU_PO_Process_CCA</t>
  </si>
  <si>
    <t>Planned order 109030568 was converted into production order 10229165
1116245173</t>
  </si>
  <si>
    <t>TS_E2E11_EMONO C_China SL ECU_PO_Process_CEP</t>
  </si>
  <si>
    <t>10229166; 10229167; 10229168
1116245175</t>
  </si>
  <si>
    <t>TS_E2E12_EMONO C_China SL ECU_PO_Process_CMX</t>
  </si>
  <si>
    <t>10229169
1116245176</t>
  </si>
  <si>
    <t>TS_E2E13_EMONO C_China SL_ESU_MM</t>
  </si>
  <si>
    <t xml:space="preserve">688276209
688276209
688276210
688276211
688276212
688276213
688276213
688276214
688276215
688276216
688276216
</t>
  </si>
  <si>
    <t>TS_E2E14_EMONO C_China SL_Logistics_DP</t>
  </si>
  <si>
    <t>TS_E2E15_EMONO C_China SL_AR_DailyARDownloadAndIssueInvoice</t>
  </si>
  <si>
    <t>TS_E2E07_NMINI A_China SL Change status</t>
  </si>
  <si>
    <t>Status changed</t>
  </si>
  <si>
    <t>TS_E2E08_NMINI A_China SL Run MRP</t>
  </si>
  <si>
    <t>TS_E2E09_NMINI A_China SL ESU PO process</t>
  </si>
  <si>
    <t xml:space="preserve">"4524071091
4524071102
4524071102
4524071094
4524071101
4524071101
4524071101
4524071101
4524071100
4524071097
4524071090
4524071090
4524071098
4524071095
4524071093
4524071099
4524071093
4524071096" 
</t>
  </si>
  <si>
    <t>TS_E2E10_NMINI A_China SL ECU_PO_Process_CCA</t>
  </si>
  <si>
    <t>as the scenario is different this case skip</t>
  </si>
  <si>
    <t>TS_E2E11_NMINI A_China SL ECU_PO_Process_CEP</t>
  </si>
  <si>
    <t>TS_E2E12_NMINI A_China SL ECU_PO_Process_CMX</t>
  </si>
  <si>
    <t>TS_E2E13_NMINI A_China SL_ESU_MM</t>
  </si>
  <si>
    <t xml:space="preserve">4524071102
4524071102
4524071094
4524071101
4524071101
4524071101
4524071101
4524071100
4524071097
4524071098
4524071095
4524071093
4524071099
4524071093
4524071096
</t>
  </si>
  <si>
    <t>TS_E2E14_NMINI A_China SL_Logistics_DP</t>
  </si>
  <si>
    <t>TS_E2E15_NMINI A_China SL_AR_DailyARDownloadAndIssueInvoice</t>
  </si>
  <si>
    <t>Document 910562559 has been saved</t>
  </si>
  <si>
    <t>01 Create-Invoice-Cancel of contract</t>
  </si>
  <si>
    <t xml:space="preserve">Equipment  with the number : 43615645 ; Service contract : 41586277  ; Document : 224064504  ; Document : 7660920 </t>
  </si>
  <si>
    <t xml:space="preserve">Equipment  with the number : 43615648 ; FreeService Contract : 41586280 </t>
  </si>
  <si>
    <t>09 Cancel callout process whit contract</t>
  </si>
  <si>
    <t xml:space="preserve">Equipment  with the number : 43615651 ; Service contract : 41586282  ;  ; </t>
  </si>
  <si>
    <t>Equipment  with the number : 43616125 ; Service contract : 41586428  ; Order: 9AFI33266;Debit Memo:210171982;Document: 224007865</t>
  </si>
  <si>
    <t>10 Cancel callout process without contract</t>
  </si>
  <si>
    <t xml:space="preserve">Equipment  with the number : 43615660 ;  ; </t>
  </si>
  <si>
    <t>13 Unplanned SerRep with and without Contract</t>
  </si>
  <si>
    <t xml:space="preserve">Equipment  with the number : 43615662 ; Equipment  with the number : 43615664 ; Service contract : 41586290  ;  ;  ;  ;  ; Deb.Memo Req.f.Ctrct : 210171929  ; Deb.Memo Req.f.Ctrct : 210171929  ; Document : 224007864 </t>
  </si>
  <si>
    <t>Create Sales Order Escalator</t>
  </si>
  <si>
    <t>Order: 6499914</t>
  </si>
  <si>
    <t>Create Sales order FRB</t>
  </si>
  <si>
    <t xml:space="preserve">FL Order : 6499656  ;  ;  ; Document : 45025371  ; Document : 45025371  ; Standard PO  : 4524071854 ; Material document : 5000071589  ; Document : 45025372  ; Document : 8437415 </t>
  </si>
  <si>
    <t>Create sales order MOD</t>
  </si>
  <si>
    <t xml:space="preserve">FL Order : 6499657  ;  ;  ; Document : 45025373  ;  ; Material document : 5000071630  ; Document : 45025374  ; Document : 8437416 </t>
  </si>
  <si>
    <t xml:space="preserve">Equipment  with the number : 43616033 ; Service contract : 41586405  ; Document : 115231141  ; Document : 8437419 </t>
  </si>
  <si>
    <t xml:space="preserve">Equipment  with the number : 43615668 ; FreeService Contract : 41586292 </t>
  </si>
  <si>
    <t>04 Create-Invoice-Credit of Contract</t>
  </si>
  <si>
    <t xml:space="preserve">Equipment  with the number : 43615669 ; Service contract : 41586293  ; Document : 115231140  ; SEB Credit Memo Req. : 123441964  ; Document : 8437414 </t>
  </si>
  <si>
    <t>05 MBM Maint.Plan and Serv.Orders</t>
  </si>
  <si>
    <t xml:space="preserve">Equipment  with the number : 43616030 ; Service contract : 41586403  ;  ; Service contract : 41586404 </t>
  </si>
  <si>
    <t>06 Callout Management without Contract Process</t>
  </si>
  <si>
    <t xml:space="preserve">Equipment  with the number : 43616025 ;  ;  ; SEB Debit Memo Req. : 210171974  ; SEB Debit Memo Req. : 210171974 </t>
  </si>
  <si>
    <t>Equipment  with the number : 43616026 ; Service contract : 41586399  ;  ;  ;  ; Document is  under number : 4211227726</t>
  </si>
  <si>
    <t>08 Callout Management - missing sales price process</t>
  </si>
  <si>
    <t>Equipment  with the number : 43616029 ; Service contract : 41586402  ;  ;  ; Document is  under number : 4211227727</t>
  </si>
  <si>
    <t xml:space="preserve">Equipment  with the number : 43616027 ; Service contract : 41586400  ;  ; </t>
  </si>
  <si>
    <t xml:space="preserve">Equipment  with the number : 43615605 ; Service contract : 41586257  ;  ; Deb.Memo Req.f.Ctrct : 210171923  ; Deb.Memo Req.f.Ctrct : 210171923  ; Document : 8437411 </t>
  </si>
  <si>
    <t xml:space="preserve">Equipment  with the number : 43615606 ; </t>
  </si>
  <si>
    <t xml:space="preserve">Equipment  with the number : 43615607 ; Service contract : 41586258  ; SEB FL Repair Order : 341302025 </t>
  </si>
  <si>
    <t xml:space="preserve">Equipment  with the number : 43615609 ; Equipment  with the number : 43615612 ; Service contract : 41586261  ; Deb.Memo Req.f.Ctrct : 210171925  ; Deb.Memo Req.f.Ctrct : 210171925  ; Document : 8437412 </t>
  </si>
  <si>
    <t>2.08 Stock purchasing with GSS</t>
  </si>
  <si>
    <t>2.10 NPR purchasing without PR</t>
  </si>
  <si>
    <t xml:space="preserve">Vendor : 0072064915 has been  for company code 217 purchasing organization KNE ; Standard PO  : 4524071330 ; Material document : 5000071530  ; Document no. : 5108324121 </t>
  </si>
  <si>
    <t>2.12 Fixed Asset purchasing without PR</t>
  </si>
  <si>
    <t xml:space="preserve">The asset : 20000000126 0 is  ; The asset : 20000000126 0 is  ; Standard PO  : 4524071331 ; Material document : 5000071531  ; Document no. : 5108324122 </t>
  </si>
  <si>
    <t>2.15 PO for SRM</t>
  </si>
  <si>
    <t xml:space="preserve">Standard PO for SRM  : 4524071332 ; Standard PO for SRM  : 4524071332 ; Material document : 5000071532  ; Document no. : 5108324123 </t>
  </si>
  <si>
    <t>2.3 Purchasing for Call Out with PR</t>
  </si>
  <si>
    <t xml:space="preserve">Equipment  with the number : 43615588 ;  ; </t>
  </si>
  <si>
    <t>2.4 Purchasing for Call Out without PR</t>
  </si>
  <si>
    <t xml:space="preserve">Equipment  with the number : 43615592 ;  ;  ; Standard PO  : 4524071334 ; Material document : 5000071533  ; Document no. : 5108324124 </t>
  </si>
  <si>
    <t>3.1 Stock Transfer</t>
  </si>
  <si>
    <t xml:space="preserve">Material document : 4900000890  ; Material document : 4900000890 </t>
  </si>
  <si>
    <t>3.7 Cancel GI to Cost centre</t>
  </si>
  <si>
    <t xml:space="preserve">Material document : 4900000891 </t>
  </si>
  <si>
    <t>3.7 GI to Cost centre</t>
  </si>
  <si>
    <t xml:space="preserve">Material document : 4900000892 </t>
  </si>
  <si>
    <t>3.7 GI to Network without reservation</t>
  </si>
  <si>
    <t xml:space="preserve">FL Order : 6499641  ; FL Order : 6499641  ; Material document : 4900000893 </t>
  </si>
  <si>
    <t>3.7 GI to Service Order without reservation</t>
  </si>
  <si>
    <t xml:space="preserve">Equipment  with the number : 43615596 ;  ;  ; Material document : 4900000894 </t>
  </si>
  <si>
    <t>3.7 Reverse GI to Network without reservation</t>
  </si>
  <si>
    <t xml:space="preserve">FL Order : 6499642  ; FL Order : 6499642  ; Material document : 4900000895 </t>
  </si>
  <si>
    <t>3.7 Reverse GI to Service Order without reservation</t>
  </si>
  <si>
    <t xml:space="preserve">Equipment  with the number : 43615598 ;  ;  ; Material document : 4900000896 </t>
  </si>
  <si>
    <t>V5 / 216</t>
  </si>
  <si>
    <t>01.01Process Accounts Receivable  Outgoing Invoice Direct Debit(216)</t>
  </si>
  <si>
    <t>Customer : 0013343110 has been  for company code 216 ; Document : 2000005 was  in company code 216</t>
  </si>
  <si>
    <t>01.02 Process Accounts Receivable - Outgoing Invoice Manual payment(216)</t>
  </si>
  <si>
    <t>Customer : 0013343116 has been  for company code 216 ; Document : 2000006 was  in company code 216 ; Document : 14000001 was  in company code 216</t>
  </si>
  <si>
    <t>01.03 Process Accounts Receivable Partial Down Payment Dunning Correspondence(216)</t>
  </si>
  <si>
    <t>Customer : 0013343117 has been  for company code 216 ; Document : 2000007 was  in company code 216</t>
  </si>
  <si>
    <t>01.04 Process Accounts Receivable Outgoing invoice - Credit Memo - Manual Clearing(216)</t>
  </si>
  <si>
    <t>Customer : 0013343118 has been  for company code 216 ; Document : 2000008 was  in company code 216 ; Document : 12000010 was  in company code 216 ; Document : 16000001 was  in company code 216</t>
  </si>
  <si>
    <t>01.05 Process Accounts Receivable  Perform Reporting(216)</t>
  </si>
  <si>
    <t>02.03 Incoming invoices without PO manual payment(216)</t>
  </si>
  <si>
    <t>Vendor : 0072064956 was  in company code 216 ; Document : 19000008 was  in company code 216 ; Document : 15000001 was  in company code 216</t>
  </si>
  <si>
    <t>02.04 Vendor - Automatic clearing(216)</t>
  </si>
  <si>
    <t>Vendor : 0072065004 was  in company code 216 ; Document : 19000011 was  in company code 216</t>
  </si>
  <si>
    <t>02.05 Vendor- Reporting(216)</t>
  </si>
  <si>
    <t>03.01.01.Acquire fixed asset-invoice posted from FI(216)</t>
  </si>
  <si>
    <t>The asset : 40000002456 0 is  ; The asset : 40000002456 0 is  ; Vendor : 0072064968 was  in company code 216 ; Document : 11 was  in company code 216</t>
  </si>
  <si>
    <t>03.02.01. Retire asset with revenue(216)</t>
  </si>
  <si>
    <t>The asset : 40000002457 0 is  ; The asset : 40000002457 0 is  ; Vendor : 0072064969 was  in company code 216 ; Document : 12 was  in company code 216</t>
  </si>
  <si>
    <t>03.02.02. Retire asset without revenue(scrap)(216)</t>
  </si>
  <si>
    <t>The asset : 40000002458 0 is  ; The asset : 40000002458 0 is  ; Vendor : 0072064970 was  in company code 216 ; Document : 13 was  in company code 216 ; Asset transaction  with document no. : 216 0000000014</t>
  </si>
  <si>
    <t>03.03 Transfer fixed asset(216)</t>
  </si>
  <si>
    <t>The asset : 40000002459 0 is  ; The asset : 40000002459 0 is  ; Vendor : 0072064971 was  in company code 216 ; Document : 15 was  in company code 216 ; The asset : 40000002460 0 is  ; The asset : 40000002460 0 is  ; Asset transaction  with document no. : 216 0000000016</t>
  </si>
  <si>
    <t>03.04.03 Periodic posting(216)</t>
  </si>
  <si>
    <t>03.06 Fixed asset reporting(216)</t>
  </si>
  <si>
    <t>Create Asset Sub Number(216)</t>
  </si>
  <si>
    <t xml:space="preserve">The asset : 40000002043 4 is </t>
  </si>
  <si>
    <t>05.05 Reconcile Bank Account Balances(216)</t>
  </si>
  <si>
    <t>05.08 Run Cash Management Report (USED BY BU 216)</t>
  </si>
  <si>
    <t>05.09 Run Liquidity Forecast Report (USED BY BU 216)</t>
  </si>
  <si>
    <t>05.10 Clear Outgoing Payments Bank Subaccounts SAP tr. code F-03 andor F.13</t>
  </si>
  <si>
    <t>Document : 17 was  in company code 216 ; Document : 820000001 was  in company code 216</t>
  </si>
  <si>
    <t>06.02 Match and clear  Intra-corporate Accounts - Kone report for Trading Partner(216)</t>
  </si>
  <si>
    <t>07.02 Execute recurring entries (KEF)(216)</t>
  </si>
  <si>
    <t>07.03 FI invoices to Kone companies-covering in AR(216)</t>
  </si>
  <si>
    <t>Document : 2000009 was  in company code 216</t>
  </si>
  <si>
    <t>07.10 Depreciation(216)</t>
  </si>
  <si>
    <t>07.11 Periodic posting(216)</t>
  </si>
  <si>
    <t>07.14 Provisions and non-recurring accrual..Covering in AR AP (KEF)(216)</t>
  </si>
  <si>
    <t>Document : 4000005 was  in company code 216</t>
  </si>
  <si>
    <t>07.18 Business Area re-adjustment (KEF)(216)</t>
  </si>
  <si>
    <t>07.19 Foreign Currency valuation(216)</t>
  </si>
  <si>
    <t>07.20 Clear dummy Profit center(216)</t>
  </si>
  <si>
    <t>07.23 Reverse accruals (KEF)(216)</t>
  </si>
  <si>
    <t>Document : 4000006 was  in company code 216</t>
  </si>
  <si>
    <t>07.24 Automatic clearing and regrouping (KEF)(216)</t>
  </si>
  <si>
    <t>07.25 AR by business area for corporate reporting...Background(216)</t>
  </si>
  <si>
    <t>07.26 AP for corporate reporting (KEF)(216)</t>
  </si>
  <si>
    <t>11 Perform GL posting(216)</t>
  </si>
  <si>
    <t xml:space="preserve">Document : 19 was  in company code 216 ; Document : 20 was  in company code 216 ; </t>
  </si>
  <si>
    <t>15.01 Run assessment cycle(216)</t>
  </si>
  <si>
    <t>15.02 Repost cost from cost center to cost center(216)</t>
  </si>
  <si>
    <t>Document is  under number : 4211183740</t>
  </si>
  <si>
    <t>16.01 Perform CO-CCA Reporting(216)</t>
  </si>
  <si>
    <t>Perform CO-PCA reporting(216)</t>
  </si>
  <si>
    <t>18.01 BS and PL Statement(216)</t>
  </si>
  <si>
    <t>18.02  Taxes on Sales and Purchases</t>
  </si>
  <si>
    <t>01 FI_NO_MAT</t>
  </si>
  <si>
    <t>Order: 350323901</t>
  </si>
  <si>
    <t>03 TRB Third party process manual</t>
  </si>
  <si>
    <t>Order: 350323902</t>
  </si>
  <si>
    <t>GSL Report for Stock transport</t>
  </si>
  <si>
    <t>defect 120 raised and retested</t>
  </si>
  <si>
    <t>TRB A-process manual</t>
  </si>
  <si>
    <t>Order: 350323903</t>
  </si>
  <si>
    <t>BPT Scripts</t>
  </si>
  <si>
    <t>10 TRB with Mirva Arle (OM and ESU MM and ESU Logistics and  ESU Billing)</t>
  </si>
  <si>
    <t>11 NEB tender with Sari Hausalo</t>
  </si>
  <si>
    <t>12 Full layout order with Sari Hausalo</t>
  </si>
  <si>
    <t>FL Order: 3042249
SL Order: 350323905</t>
  </si>
  <si>
    <t>21 HGX MM with AKi Rytkönen and Mikko Järvinen (ECU MM ordering materials)</t>
  </si>
  <si>
    <t>Planned order :350136648; Purchase Req : 4283490847 Purchase Order : 4524071804 ;Purchase Req : 4283491043 Purchase Order :4524071805</t>
  </si>
  <si>
    <t>Create Sales order FR_MOD_KW</t>
  </si>
  <si>
    <t xml:space="preserve">TRB FL Order : 341302056  ;  ; Standard PO  : 4524071926 ; Material document : 5000071674  ; Document : 124621791  ; Document : 124621792  ; Document : 124621793 </t>
  </si>
  <si>
    <t>Create Sales order ELEVATOR</t>
  </si>
  <si>
    <t>Create Sales order ESCALATOR</t>
  </si>
  <si>
    <t xml:space="preserve">FL Order : 6499889  ; Document : 124621794  ; Standard PO  : 4524071929 ; Material document : 5000071675  ; Document : 124621795  ; Document : 124621796  ; Document : 124621797 </t>
  </si>
  <si>
    <t>Create Sales order FRB(Updated Script)</t>
  </si>
  <si>
    <t xml:space="preserve">TRB FL Order : 341302161  ;  ; Document : 124621805  ; Standard PO  : 4524078434 ; Standard PO  : 4524078435 ; Material document : 5000072612  ; Document : 124621806  ; Document : 124621807  ; Document : 124621808 </t>
  </si>
  <si>
    <t>defect #131 raised and retested</t>
  </si>
  <si>
    <t xml:space="preserve">Equipment  with the number : 43615899 ; Service contract : 41586352  ; Document : 47201430  ; Document : 121152814 </t>
  </si>
  <si>
    <t xml:space="preserve">Equipment  with the number : 43615901 ; Service contract : 41586354  ; Document : 47201431  ; Document : 121152815  ; Document : 47201432 </t>
  </si>
  <si>
    <t xml:space="preserve">Equipment  with the number : 43615903 ; FreeService Contract : 41586356  ; Document : 310824506 </t>
  </si>
  <si>
    <t xml:space="preserve">Equipment  with the number : 43615905 ; Service contract : 41586358  ; Document : 47201433  ; MC Cr.Memo Reqst : 123441975  ; Document : 121152816 </t>
  </si>
  <si>
    <t xml:space="preserve">Equipment  with the number : 43616516 ; Service contract : 41586492  ; </t>
  </si>
  <si>
    <t>defect #124 raised and retested</t>
  </si>
  <si>
    <t xml:space="preserve">Equipment  with the number : 43616670 ;  ; SEB Debit Memo Req. : 210172118  ; Document : 124621809 </t>
  </si>
  <si>
    <t>Defect #132 raised and retested</t>
  </si>
  <si>
    <t xml:space="preserve">Equipment  with the number : 43616671 ; Service contract : 41586523  ;  ; Deb.Memo Req.f.Ctrct : 210172119  ; Document : 124621810 </t>
  </si>
  <si>
    <t>Defect #132 raised and retested</t>
  </si>
  <si>
    <t>08 Cancel callout process</t>
  </si>
  <si>
    <t xml:space="preserve">Equipment  with the number : 43615920 ; Service contract : 41586361 </t>
  </si>
  <si>
    <t>08 Cancel callout process without contract</t>
  </si>
  <si>
    <t>Equipment  with the number : 43615921</t>
  </si>
  <si>
    <t xml:space="preserve">Equipment  with the number : 43616673 ; Service contract : 41586525  ;  ; Deb.Memo Req.f.Ctrct : 210172122  ; Document : 124621812 </t>
  </si>
  <si>
    <t>11 Create Sales Lead Process</t>
  </si>
  <si>
    <t xml:space="preserve">Equipment  with the number : 43615923 ; </t>
  </si>
  <si>
    <t>12 Cancel Sales Lead Process</t>
  </si>
  <si>
    <t xml:space="preserve">Equipment  with the number : 43615924 ; </t>
  </si>
  <si>
    <t xml:space="preserve">Equipment  with the number : 43616672 ; Service contract : 41586524  ;  ;  ; SEB Debit Memo Req. : 210172120  ; Document : 124621811 </t>
  </si>
  <si>
    <t>16 Contract escalation and renegotiation</t>
  </si>
  <si>
    <t xml:space="preserve">Equipment  with the number : 43615926 ; Service contract : 41586364 </t>
  </si>
  <si>
    <t>18 Z_CS_ORG Mass Changes</t>
  </si>
  <si>
    <t>1.6 Vendor master</t>
  </si>
  <si>
    <t>Vendor : 0072064993 has been  for company code SFA purchasing organization SFA</t>
  </si>
  <si>
    <t>1.7 Block a Vendor Master</t>
  </si>
  <si>
    <t>Vendor : 0072064994 has been  for company code SFA purchasing organization SFA</t>
  </si>
  <si>
    <t>2.1 Purchasing for Order Management -- Corporate material</t>
  </si>
  <si>
    <t xml:space="preserve">Standard PO  : 4524071873 ; Material document : 5000071633  ; Document no. : 5108324135 </t>
  </si>
  <si>
    <t>2.11 Non-production related purchasing with PR</t>
  </si>
  <si>
    <t xml:space="preserve">Purchase requisition number : 0181807935  ; Standard PO  : 4524071874 ; Material document : 5000071634  ; Document no. : 5108324136 </t>
  </si>
  <si>
    <t>Vendor : 0072064995 has been  for company code SFA purchasing organization SFA ; The asset : 30000002857 0 is  ; The asset : 30000002857 0 is  ; Standard PO  : 4524071875</t>
  </si>
  <si>
    <t>2.14 Third-party purchasing for spares sales without PR</t>
  </si>
  <si>
    <t>Defect #147 raised and deferred until June 2019</t>
  </si>
  <si>
    <t xml:space="preserve">Standard PO for SRM  : 4524071876 ; Material document : 5000071635  ; Document no. : 5108324137 </t>
  </si>
  <si>
    <t>2.16 Framework PO</t>
  </si>
  <si>
    <t>Vendor : 0072064996 has been  for company code SFA purchasing organization SFA ; Framework order  : 4700006345</t>
  </si>
  <si>
    <t>2.3 Purchasing for Severic Repair (PSR Comprehensive Repair)</t>
  </si>
  <si>
    <t>2.5 Purchasing for Planned Service Order with Contract (YSM1)</t>
  </si>
  <si>
    <t>Equipment : 43616438 ; Order : 9AFR994996 ; Inbound delivery : 688276315 ; Invoice : 5108324261</t>
  </si>
  <si>
    <t>Defect #149 raised and retested</t>
  </si>
  <si>
    <t xml:space="preserve">Material document : 4900000975  ; Material document : 4900000975 </t>
  </si>
  <si>
    <t xml:space="preserve">Equipment  with the number : 43615959 ; Material document : 4900000980 </t>
  </si>
  <si>
    <t>3.7 GL to Service Order without reservation</t>
  </si>
  <si>
    <t xml:space="preserve">Equipment  with the number : 43615953 ; Material document : 4900000916 </t>
  </si>
  <si>
    <t>01.01 Process Accounts Receivable - Outgoing InvoiceDirect Debit</t>
  </si>
  <si>
    <t>Customer : 0013343149 has been  for company code SFA ; Document : 20000025 was  in company code SFA</t>
  </si>
  <si>
    <t>01.02 Process Accounts Receivable - Outgoing Invoice Manual payment</t>
  </si>
  <si>
    <t>Customer : 13343132 ; Document : 20000018 ; Document : 14000001</t>
  </si>
  <si>
    <t>01.03 Process Accounts Receivable Partial Down Payment - Dunning - Correspondence</t>
  </si>
  <si>
    <t xml:space="preserve">Document : 20000019 was  in company code SFA ; </t>
  </si>
  <si>
    <t>01.04 Process Accounts Receivable Outgoing invoice - Credit Memo - Manual Clearing</t>
  </si>
  <si>
    <t>Document : 20000020 was  in company code SFA ; Document : 12000006 was  in company code SFA ; Document : 16000002 was  in company code SFA</t>
  </si>
  <si>
    <t>02.01 Incoming invoices with PO - Automatic payment</t>
  </si>
  <si>
    <t>Purchase Order : 4524072245 ; Material Document : 5000071863 ; Invoice : 5000071863</t>
  </si>
  <si>
    <t>Defect #146 raised and retested</t>
  </si>
  <si>
    <t>02.02 Incoming invoices with PO - Manual payment</t>
  </si>
  <si>
    <t>Vendor : 0072065027 ; Purchase Order : 4524072246 ; Material Document : 5000071864</t>
  </si>
  <si>
    <t>02.03 Incoming invoices without PO manual payment</t>
  </si>
  <si>
    <t>02.04 Vendor - Automatic clearing</t>
  </si>
  <si>
    <t>Vendor : 0072064983 has been  for company code SFA purchasing organization SFA ; Document : 19000013 was  in company code SFA ; Document : 17000001 was  in company code SFA</t>
  </si>
  <si>
    <t>03.01.01.Acquire fixed asset-invoice posted from FI</t>
  </si>
  <si>
    <t>The asset : 20000000546 0 is  ; The asset : 20000000546 0 is  ; Document : 19000014 was  in company code SFA</t>
  </si>
  <si>
    <t>03.01.02 Acquire fixed asset with PO_pending</t>
  </si>
  <si>
    <t xml:space="preserve">Vendor : 0072064984 has been  for company code SFA purchasing organization SFA ; The asset : 30000002856 0 is  ; Standard PO  : 4524071870 ; Material document : 5000071632  ; Document no. : 5108324134 </t>
  </si>
  <si>
    <t>03.02.01. Retire asset with revenue</t>
  </si>
  <si>
    <t>Asset : 20000000550 ; Document : 19000028 ; Document : 20000035</t>
  </si>
  <si>
    <t>Defect #148 raised and retested</t>
  </si>
  <si>
    <t>03.02.02. Retire asset without revenue(scrap)</t>
  </si>
  <si>
    <t>Vendor : 0072064985 has been  for company code SFA purchasing organization SFA ; The asset : 20000000547 0 is  ; The asset : 20000000547 0 is  ; Document : 19000016 was  in company code SFA ; Asset transaction  with document no. SFA : 0019000017</t>
  </si>
  <si>
    <t>03.03.01Transfer Fixed Assets</t>
  </si>
  <si>
    <t>Vendor : 0072064986 has been  for company code SFA purchasing organization SFA ; The asset : 40000000004 0 is  ; The asset : 40000000004 0 is  ; Document : 19000018 was  in company code SFA ; The asset : 40000000005 0 is  ; The asset : 40000000005 0 is  ; Asset transaction  with document no. SFA : 0019000019</t>
  </si>
  <si>
    <t>03.04.01 Periodic depreciation</t>
  </si>
  <si>
    <t>03.04.02 Unplanned depreciation run</t>
  </si>
  <si>
    <t>03.04.03 Periodic posting</t>
  </si>
  <si>
    <t>03.06.01 Fixed asset reporting</t>
  </si>
  <si>
    <t>05.01 Maintain Banks</t>
  </si>
  <si>
    <t>Bank FR : 7060618500 </t>
  </si>
  <si>
    <t>05.05 Reconcile Bank Account Balances</t>
  </si>
  <si>
    <t>05.08 Cash Mgm and Liquidity Forecast- Cash Position</t>
  </si>
  <si>
    <t>05.09 Cash Mgm and Liquidity Forecast- Liquidity Forecast</t>
  </si>
  <si>
    <t>Document : 1000005 was  in company code SFA ; Document : 820000001 was  in company code SFA</t>
  </si>
  <si>
    <t>06.02 Match and clear  Intra-corporate Accounts - Kone report for Trading Partner</t>
  </si>
  <si>
    <t>07.01 Billing run</t>
  </si>
  <si>
    <t>07.02 Execute recurring entries</t>
  </si>
  <si>
    <t>07.03 FI invoices to Kone companies-covering in AR</t>
  </si>
  <si>
    <t>Document : 20000033 was  in company code SFA</t>
  </si>
  <si>
    <t>07.06 Run RA for Projects</t>
  </si>
  <si>
    <t>07.08 Update Special Purpose Ledger Planning</t>
  </si>
  <si>
    <t>07.09 Update Profit Center Planning</t>
  </si>
  <si>
    <t>Data record was  in document : 8000100002</t>
  </si>
  <si>
    <t>07.12 Create provisions for LIFS-Covering in ARAP</t>
  </si>
  <si>
    <t>Document : 1000007 was  in company code SFA</t>
  </si>
  <si>
    <t>07.13 Run periodising</t>
  </si>
  <si>
    <t>07.14 Provisions and non-recurring accrual..Covering in ARAP</t>
  </si>
  <si>
    <t>Document : 4000003 was  in company code SFA</t>
  </si>
  <si>
    <t>07.16 Run overhead surcharges  on WBS</t>
  </si>
  <si>
    <t>07.17 Run process costing</t>
  </si>
  <si>
    <t>07.18 Business Area re-adjustment</t>
  </si>
  <si>
    <t>07.19 Foreign Currency valuation</t>
  </si>
  <si>
    <t>07.20 Clear dummy Profit center</t>
  </si>
  <si>
    <t>Document  under document number : 20000041</t>
  </si>
  <si>
    <t>07.21 Update Special Purpose Ledger Planning</t>
  </si>
  <si>
    <t>07.23 Reverse accruals</t>
  </si>
  <si>
    <t>Document : 4000002 was  in company code SFA</t>
  </si>
  <si>
    <t>07.24 Automatic clearing and regrouping</t>
  </si>
  <si>
    <t>07.25 AR by business area for corporate reporting...Background</t>
  </si>
  <si>
    <t>07.26 AP for corporate reporting</t>
  </si>
  <si>
    <t>07.27 Download results &amp; balance sheet</t>
  </si>
  <si>
    <t>11.01 Perform GL posting</t>
  </si>
  <si>
    <t xml:space="preserve">Document : 1000008 was  in company code SFA ; </t>
  </si>
  <si>
    <t>15.01 Execute assessment cycle</t>
  </si>
  <si>
    <t>15.02 Repost cost from cost center to cost center</t>
  </si>
  <si>
    <t>Document is  under number : 4211183918</t>
  </si>
  <si>
    <t>15.03 Repost cost from WBS to network</t>
  </si>
  <si>
    <t>Document is  under number : 4211183919</t>
  </si>
  <si>
    <t>15.04 Perform activity allocation</t>
  </si>
  <si>
    <t>Document is  under number : 3315629099</t>
  </si>
  <si>
    <t>16.01 Perform CO-CCA Reporting</t>
  </si>
  <si>
    <t>17.01 Perform CO-PCA Reporting</t>
  </si>
  <si>
    <t>18.01 BS and PL Statement</t>
  </si>
  <si>
    <t>Maintanance</t>
  </si>
  <si>
    <t>01 Automated Purchasing Process</t>
  </si>
  <si>
    <t>PR:181775310</t>
  </si>
  <si>
    <t>02 BOM Material Process</t>
  </si>
  <si>
    <t xml:space="preserve">Standard PO  : 4524071933 ; SPB Integr. Order : 813602439  ; SPB Integr. delivery : 1116245206  ; Material document : 5000071676  ; Document : 228965865  ; Document no. : 5108324192  (Blocked for payment) ; SPB Debit Memo Req. : 210171968  ; Document : 228965866 </t>
  </si>
  <si>
    <t>03 FL Inbound Delivery</t>
  </si>
  <si>
    <t>Purchase requisition number : 0181808130  ; Standard PO  : 4524071937 ; SPB Integr. Order : 813602443  ; SPB Integr. delivery : 1116245210  ; Document : 228965868  ; Document no. : 5108324193  (Blocked for payment)</t>
  </si>
  <si>
    <t>04 Shipping Conditions</t>
  </si>
  <si>
    <t xml:space="preserve">Purchase requisition number : 0181808107  ; Standard PO  : 4524071934 ; SPB Integr. Order : 813602440  ; SPB Integr. delivery : 1116245207  ; Material document : 5000071662  ; Document : 228965867 </t>
  </si>
  <si>
    <t>05. Stock Transfer</t>
  </si>
  <si>
    <t xml:space="preserve">Stock transport ord.  : 4524071853 ; SPB Cr.Plant deliv. : 1116245202  ; Document : 173066760 </t>
  </si>
  <si>
    <t>07 GSS Return and FOC</t>
  </si>
  <si>
    <t xml:space="preserve">SBU Returns : 190228932  ; SPB Returns deliv. : 110012604  ; SPB Subs.Dlv.F.O.C. : 323085784  ; SPB Std delivery : 1116245209  ; Document : 173066761 </t>
  </si>
  <si>
    <t>09 Quality feed back</t>
  </si>
  <si>
    <t xml:space="preserve">Standard PO  : 4524071852 ;  ;  ; SPB Std delivery : 1116245201 </t>
  </si>
  <si>
    <t>10 GSS_DIRECT SALES_V1</t>
  </si>
  <si>
    <t xml:space="preserve">SPB Standard Order : 813602446  ; SPB Std delivery : 1116245212  ; Document : 173066763 </t>
  </si>
  <si>
    <t>11 Subcontracting -Stock</t>
  </si>
  <si>
    <t>12. Third Party Process</t>
  </si>
  <si>
    <t xml:space="preserve">Standard PO  : 4524071941 ; SPB Standard Order : 813602445  ; Standard PO  : 4524071944 ; Material document : 5000071678  ; Document no. : 5108324194  ; Document : 173066762 </t>
  </si>
  <si>
    <t>13 GSS_SUBCONTRACTING_PURCHASE_NONSTCK_V1</t>
  </si>
  <si>
    <t>Stock Process</t>
  </si>
  <si>
    <t>TC_Automated Purchasing Process</t>
  </si>
  <si>
    <t>PO: 4524071847</t>
  </si>
  <si>
    <t>TC_Change material stock levels</t>
  </si>
  <si>
    <t xml:space="preserve"> ;  ; Document : 4900000930  ; Document : 4900000931  ; Document : 4900000932  ; Document : 4900000933  ; Document : 4900000934  ; Document : 4900000935  ; Document : 4900000936  ; Document : 4900000937  ; Document : 4900000938  ; Document : 4900000939  ; Document : 4900000940  ; Document : 4900000941 </t>
  </si>
  <si>
    <t>TC_Create invoice VF01</t>
  </si>
  <si>
    <t xml:space="preserve">Document : 173066759 </t>
  </si>
  <si>
    <t>TC_Credit memo request, credit invoice</t>
  </si>
  <si>
    <t xml:space="preserve">SPB Credit Memo Req. : 123441970  ; Document : 228965862 </t>
  </si>
  <si>
    <t>TC_Debit memo request, debit invoice</t>
  </si>
  <si>
    <t xml:space="preserve">SPB Debit Memo Req. : 210171932  ; Document : 228965861 </t>
  </si>
  <si>
    <t>Non stock process</t>
  </si>
  <si>
    <t>TC_FL PO creation for non-stock material YTAT</t>
  </si>
  <si>
    <t>Standard PO  : 4524071968</t>
  </si>
  <si>
    <t>TC_GSS PO for non-stock material YTAT </t>
  </si>
  <si>
    <t xml:space="preserve">SPB Integr. Order : 813602449 </t>
  </si>
  <si>
    <t>TC_GSS SO status change from CI to ENG</t>
  </si>
  <si>
    <t xml:space="preserve">Standard PO  : 4524071969 ;  ; Material document : 5000071658 </t>
  </si>
  <si>
    <t>TC_GSS SO status change from ENG to POST </t>
  </si>
  <si>
    <t>SPB Integr. Order : 813602449 </t>
  </si>
  <si>
    <t>TC_GSS SO status change from POST to COMP through t-code Z_SD_SOSTCHG_N</t>
  </si>
  <si>
    <t xml:space="preserve">No data had to be created. SPB Integr. Order : 813602449 </t>
  </si>
  <si>
    <t>GSS Invoice for non-stock material YTAT </t>
  </si>
  <si>
    <t xml:space="preserve">Document : 228965872 </t>
  </si>
  <si>
    <t>TC_Manual order/advance payment</t>
  </si>
  <si>
    <t xml:space="preserve">SPB Standard Order : 813602426  ; Document : 173066758 </t>
  </si>
  <si>
    <t>Direct Sales&gt;Stock order/advn pmnt</t>
  </si>
  <si>
    <t>Manual order\invoice payment</t>
  </si>
  <si>
    <t xml:space="preserve">SPB Standard Order : 813602425 </t>
  </si>
  <si>
    <t>TC_Manual Purchasing Process</t>
  </si>
  <si>
    <t xml:space="preserve">Standard PO  : 4524071848 ;  ; Material document : 5000071599  ; Document : 4900000927 </t>
  </si>
  <si>
    <t>Replenishment</t>
  </si>
  <si>
    <t>Replenishment stock PO creation (UB)</t>
  </si>
  <si>
    <t>Stock transport ord.  : 4524071842</t>
  </si>
  <si>
    <t>Subcontracting</t>
  </si>
  <si>
    <t>Sub-contracting stock PO creation (LB)</t>
  </si>
  <si>
    <t>Subcontracting PO  : 4524071843</t>
  </si>
  <si>
    <t>TC_UB Process</t>
  </si>
  <si>
    <t xml:space="preserve">Stock transport ord.  : 4524071849 ; SPB Cr.Plant deliv. : 1116245200 </t>
  </si>
  <si>
    <t>Asset Master Data Process</t>
  </si>
  <si>
    <t> asset : 50000000402 0</t>
  </si>
  <si>
    <t>Create NPR PO Process</t>
  </si>
  <si>
    <t>Vendor : 0072064912 ; Purchasing info record : 5313625155</t>
  </si>
  <si>
    <t>TRB Process</t>
  </si>
  <si>
    <t xml:space="preserve">Sales order number : 6499663 ; Material document : 5000071665  ; Document no. : 5108324187 </t>
  </si>
  <si>
    <t>Create source list</t>
  </si>
  <si>
    <t>Customer Invoice Process</t>
  </si>
  <si>
    <t>Document : 2000004 ; Document : 23000001 ; Document : 14000002</t>
  </si>
  <si>
    <t>Customer Master Data</t>
  </si>
  <si>
    <t>Customer Master Data Process</t>
  </si>
  <si>
    <t>Customer : 0013343057</t>
  </si>
  <si>
    <t>GL Others</t>
  </si>
  <si>
    <t>Document : 14000003; Vendor : 0072064913</t>
  </si>
  <si>
    <t>Invoice outgoing Payment Process</t>
  </si>
  <si>
    <t>Vendor : 0072065006; Document : 19000006; Purchase order : 4524071993</t>
  </si>
  <si>
    <t>GL Posting</t>
  </si>
  <si>
    <t xml:space="preserve">Document : 19000002 </t>
  </si>
  <si>
    <t>NEB Order Process</t>
  </si>
  <si>
    <t>Sales order : 341302018</t>
  </si>
  <si>
    <t>NEB PO Process</t>
  </si>
  <si>
    <t>TRB FL Order : 341302019  ; Standard PO  : 4524071328</t>
  </si>
  <si>
    <t>Asset Acquisition</t>
  </si>
  <si>
    <t>SEB Contract and Maintenace Process</t>
  </si>
  <si>
    <t xml:space="preserve">Functional location : 12K-02211165  ; FreeService Contract : 60104801  ;  ; MC Cr.Memo Reqst : 123441962  ; MC Cr.Memo Reqst : 123441962  ; Document : 7660919 </t>
  </si>
  <si>
    <t>SEB Maintenance - Comprehensive Repair</t>
  </si>
  <si>
    <t>Tender and Order Process</t>
  </si>
  <si>
    <t xml:space="preserve">SEB FL Repair Order : 341302020  ; Document : 125540241 </t>
  </si>
  <si>
    <t>Vendor Master Data Process</t>
  </si>
  <si>
    <t>Vendor : 0072064917</t>
  </si>
  <si>
    <t>1. Germany Create sales order Escalator</t>
  </si>
  <si>
    <t>FL Order 6500772 has been created successfully</t>
  </si>
  <si>
    <t>Defect 152 closed</t>
  </si>
  <si>
    <t>7. Create Sales order TRB</t>
  </si>
  <si>
    <t>FL Order 6499968 has been saved</t>
  </si>
  <si>
    <t>1. CallOut Management with Contract Process</t>
  </si>
  <si>
    <t xml:space="preserve">Equipment  with the number : 43616318 ; Service contract : 41586479  ;  ; Deb.Memo Req.f.Ctrct : 210172063  ; Document : 104869782  ; SEB Credit Memo Req. : 123442008  ; Document : 103522888 </t>
  </si>
  <si>
    <t>Defect 123 raised and retested</t>
  </si>
  <si>
    <t>2. Cancel Contract Process</t>
  </si>
  <si>
    <t xml:space="preserve">Equipment  with the number : 43615833 ; FreeService Contract : 41586309 </t>
  </si>
  <si>
    <t>3. Contract Management Process</t>
  </si>
  <si>
    <t xml:space="preserve">Equipment  with the number : 43615835 ; FreeService Contract : 41586310  ; Service contract : 41586311  ; Document : 310824504 </t>
  </si>
  <si>
    <t>4. Package Service Repair - C process</t>
  </si>
  <si>
    <t xml:space="preserve">Equipment  with the number : 43616322 ; FreeService Contract : 41586482  ; SEB FL Repair Order : 341302129  ;  ;  ;  ; Document : 100788230 </t>
  </si>
  <si>
    <t>Defect 151-VA02 Document 100788219 saved (no accounting docuemnt generated) and retested</t>
  </si>
  <si>
    <t>5. Planned Maintenance - MBM</t>
  </si>
  <si>
    <t xml:space="preserve">Equipment  with the number : 43615840 ; FreeService Contract : 41586316  ; </t>
  </si>
  <si>
    <t>6. Planned Service Repairs - billable</t>
  </si>
  <si>
    <t xml:space="preserve">Equipment  with the number : 43616321 ; Service contract : 41586481  ;  ; Deb.Memo Req.f.Ctrct : 210172065  ; Document : 104869783  ; Document : 103522890 </t>
  </si>
  <si>
    <t>7.  CallOut Management with material request</t>
  </si>
  <si>
    <t xml:space="preserve">Equipment  with the number : 43616317 ; Service contract : 41586478  ;  ; Standard PO  : 4524072358 ; SPB Integr. Order : 813602548  ; SPB Integr. delivery : 1116245256  ; Document : 228965898  ; KONE Inbound del. : 688276307  ; Deb.Memo Req.f.Ctrct : 210172062  ; Deb.Memo Req.f.Ctrct : 210172062  ; Document : 104869781  ; SEB Credit Memo Req. : 123442007  ; Document : 103522889 </t>
  </si>
  <si>
    <t>1 Incoming  Invoices without PO  Manual Payments</t>
  </si>
  <si>
    <t>1 Incoming  Invoices without PO  Manual Payments with SEPA format</t>
  </si>
  <si>
    <t>2 Vendor - Automatic Clearing</t>
  </si>
  <si>
    <t>auto payment; F-53 not need</t>
  </si>
  <si>
    <t>3 Vendor Report is displayeding</t>
  </si>
  <si>
    <t>Need update scripts</t>
  </si>
  <si>
    <t>2 Outgoing Invoice-Manual Payment</t>
  </si>
  <si>
    <t>2 Outgoing Invoice-Manual Payment for SEPA format</t>
  </si>
  <si>
    <t>Customer : 0013343093 has been  for company code 220 ; Document : 2000029 was  in company code 220</t>
  </si>
  <si>
    <t>3 Dunning</t>
  </si>
  <si>
    <t>4 Outgoing Invoice-Credit Memo-Manual clearing</t>
  </si>
  <si>
    <t xml:space="preserve">5 Perform Report </t>
  </si>
  <si>
    <t xml:space="preserve">1 CO PCA Report </t>
  </si>
  <si>
    <t>01 Acquire fixed asset</t>
  </si>
  <si>
    <t>03 Retire Asset without Revenue</t>
  </si>
  <si>
    <t>Vendor : 0072064974 was  in company code 220 ; The asset : 30000000532 0 is  ; Document : 1900000029 was  in company code 220 ; Asset transaction  with document no. : 220 0008002142</t>
  </si>
  <si>
    <t>04 Transfer Fixed Assets</t>
  </si>
  <si>
    <t>05 Fixed Assets Reporting</t>
  </si>
  <si>
    <t>07 Retire Asset with Revenue</t>
  </si>
  <si>
    <t>1 BS and PL Statement</t>
  </si>
  <si>
    <t>Spool request (number : 0001650940)  without immediate output ; Spool request (number : 0001650941)  without immediate output</t>
  </si>
  <si>
    <t>2 Perform GL posting</t>
  </si>
  <si>
    <t>3 Taxes on Sales &amp; Purchases</t>
  </si>
  <si>
    <t>1 Perform CO allocation and repostings</t>
  </si>
  <si>
    <t>Document is  under number : 4211230135 ; Document is  under number : 4211230136 ; Document is  under number : 3315627992</t>
  </si>
  <si>
    <t>Defect 122 raised and retested</t>
  </si>
  <si>
    <t>1 KONE CO CCA Report is displayeding</t>
  </si>
  <si>
    <t>Report dispalyed</t>
  </si>
  <si>
    <t>1 General Ledger Posting</t>
  </si>
  <si>
    <t>1 Match and Clear Intra-Corporate Accounts-Netting</t>
  </si>
  <si>
    <t xml:space="preserve">Customer : 0013343129 has been  for company code 220 ; Document : 2000028 was  in company code 220 ; Document : 14000004 was  in company code 220 ; Document : 1000005 was  in company code 220
</t>
  </si>
  <si>
    <t xml:space="preserve">2 KONE Aging </t>
  </si>
  <si>
    <t>No data but report display</t>
  </si>
  <si>
    <t>1 VF04 Maintain Billing</t>
  </si>
  <si>
    <t>10 Reverse Accurals</t>
  </si>
  <si>
    <t>Preview for Printing Accounting Document</t>
  </si>
  <si>
    <t>2 F.15 Recurring Document</t>
  </si>
  <si>
    <t>3 KKAJ Results Analysis</t>
  </si>
  <si>
    <t>4 CJ8G-Settlements</t>
  </si>
  <si>
    <t>5 Update Special Purpose Ledger Planning</t>
  </si>
  <si>
    <t>Changed planning data posted to ledger K1</t>
  </si>
  <si>
    <t>7 Run Periodising</t>
  </si>
  <si>
    <t>8 Business Area Re-Ajustment</t>
  </si>
  <si>
    <t>9 Clear Dummy Profit Center</t>
  </si>
  <si>
    <t>000002 data records were posted in document 0100000009
Document posted under document number 100000010</t>
  </si>
  <si>
    <t>1 Maintain Banks</t>
  </si>
  <si>
    <t xml:space="preserve">Bank DE : 80724741 was </t>
  </si>
  <si>
    <t>3 Reconcile Bank Statement</t>
  </si>
  <si>
    <t>4 Check Deposit List</t>
  </si>
  <si>
    <t>5 Cash Mgmt and Liquidity</t>
  </si>
  <si>
    <t>6 Cash Mgmt Report Forcast</t>
  </si>
  <si>
    <t>01 Create Sales Order Export-IN_ELE_MAT_KEI</t>
  </si>
  <si>
    <t xml:space="preserve">FL Order : 6499668  ; Document : 8240086040 </t>
  </si>
  <si>
    <t>02 Create Sales Order FRB</t>
  </si>
  <si>
    <t xml:space="preserve">FL Order : 6499669  ; Document : 144834078  ; Standard PO  : 4524071886 ; Material document : 5000071628  ; Document : 8240086041  ; Document : 8240086042  ; Document : 8240086043 </t>
  </si>
  <si>
    <t>04 Create Sales Order MOD for Installation comp</t>
  </si>
  <si>
    <t xml:space="preserve">FL Order : 6499671  ; Standard PO  : 4524071892 ; Material document : 5000071660  ; Document : 8240086051  ; Document : 8240086052  ; Document : 8240086053 </t>
  </si>
  <si>
    <t>03 Create Sales Order IN_ELEVATOR_SEZ</t>
  </si>
  <si>
    <t xml:space="preserve">FL Order : 6499670  ; Document : 144834079  ; Standard PO  : 4524071890 ; Material document : 5000071629  ; Document : 8240086045  ; Document : 8240086047  ; Document : 8240086048  ; Document : 8240086049 </t>
  </si>
  <si>
    <t>05 Create Sales Order-IMPORTS-IN_INST_ELE</t>
  </si>
  <si>
    <t xml:space="preserve">FL Order : 6499922  ; Document : 8240086064  ; Document : 8240086065  ; Document : 8240086066  ; Document : 8240086067 </t>
  </si>
  <si>
    <t>06 Create Sales Order-IN_INST_ELE-Variation Mgmt</t>
  </si>
  <si>
    <t xml:space="preserve">FL Order : 6499672  ; Document : 144834080  ; Standard PO  : 4524071895 ; Document : 8240086055  ; Document : 8240086056  ; Document : 8240086057  ; Document : 8240086058 </t>
  </si>
  <si>
    <t>07 Create Salesorder IN_ELEVATOR</t>
  </si>
  <si>
    <t xml:space="preserve">FL Order : 6499674  ; Document : 144834081  ; Standard PO  : 4524071898 ; Material document : 5000071661  ; Document : 8240086060  ; Document : 8240086061 </t>
  </si>
  <si>
    <t>08 Create Sales Order NP_INST_ELE</t>
  </si>
  <si>
    <t xml:space="preserve">FL Order : 6499673  ; Document : 150700323  ; Document : 150700324  ; Standard PO  : 4524071897 ; Material document : 5000071636  ; Document : 150700325  ; Document : 150700326  ; Document : 150503819 </t>
  </si>
  <si>
    <t>Create Sales Order IN_ESCALATOR_MAT+INST-HSS Material</t>
  </si>
  <si>
    <t>FL Order : 6500019  ; Document : 144834082  ; Standard PO  : 4524072546 ; Material document : 5000071953  ; Document : 8240086071  ; Document : 8240086073  ; Document : 8240086075 </t>
  </si>
  <si>
    <t>defect#: 131 raised and retested</t>
  </si>
  <si>
    <t>01 Contract Mgts with Planned Maintenance process</t>
  </si>
  <si>
    <t>T. Code ZFRE descoped in Feb-2018 . Hence scenario out of scope</t>
  </si>
  <si>
    <t>03 Planned Maintenance - MBM</t>
  </si>
  <si>
    <t xml:space="preserve">Service contract : 41586355  ; </t>
  </si>
  <si>
    <t>04 Planned Service Repairs - billable</t>
  </si>
  <si>
    <t xml:space="preserve">Service contract : 41586357  ;  ; Material document : 4900000967 </t>
  </si>
  <si>
    <t>05 Cancel Contract Process</t>
  </si>
  <si>
    <t xml:space="preserve">FreeService Contract : 41586350 </t>
  </si>
  <si>
    <t>05 Package Service Repair A Process</t>
  </si>
  <si>
    <t xml:space="preserve">Service contract : 41586359  ; SEB FL Repair Tender : 330483684  ; SEB FL Repair Order : 341302045  ; Document : 8240086059 </t>
  </si>
  <si>
    <t>06 Cancel Sales Lead</t>
  </si>
  <si>
    <t>Equipment:43615895</t>
  </si>
  <si>
    <t>07 Create Sales Lead</t>
  </si>
  <si>
    <t>Equipment:43615894</t>
  </si>
  <si>
    <t>08 Package Service Repair - C process</t>
  </si>
  <si>
    <t xml:space="preserve">Service contract : 41586353  ; SEB FL Repair Tender : 330483683  ; SEB FL Repair Order : 341302044  ; Standard PO  : 4524071894 ; Material document : 5000071654  ; Document : 8240086054 </t>
  </si>
  <si>
    <t>09 Sale Order Creation – Direct Spare Order (YOR)</t>
  </si>
  <si>
    <t xml:space="preserve">FL Spares Std.Order : 341302043  ; FL Standard Delivery : 112038884  ; Document : 8240086050 </t>
  </si>
  <si>
    <t>FL to FL</t>
  </si>
  <si>
    <t xml:space="preserve">Material document : 4900000889 </t>
  </si>
  <si>
    <t>FL to SL</t>
  </si>
  <si>
    <t xml:space="preserve">Purchase requisition number : 0181807894 </t>
  </si>
  <si>
    <t>Reuseable Spares Process - Repair</t>
  </si>
  <si>
    <t xml:space="preserve">Material document : 4900000953  ; Material document : 4900000954  ; Material document : 4900000955 </t>
  </si>
  <si>
    <t>Reuseable Spares Process-Scrapping</t>
  </si>
  <si>
    <t>Material document 4900000986</t>
  </si>
  <si>
    <t>Sourcing From Vendor</t>
  </si>
  <si>
    <t>Purchase requisition number : 0181808106  ; Standard PO  : 4524071931</t>
  </si>
  <si>
    <t>Storage L to Site</t>
  </si>
  <si>
    <t>1 Maintain Billing Due list</t>
  </si>
  <si>
    <t xml:space="preserve">Document : 8110002067 </t>
  </si>
  <si>
    <t xml:space="preserve">Bank IN : 49631350 was </t>
  </si>
  <si>
    <t>2 Manual Bank Statement</t>
  </si>
  <si>
    <t>5 Run Periodising</t>
  </si>
  <si>
    <t>6 Clear Dummy Profit Center</t>
  </si>
  <si>
    <t>Document  under document number : 100000312</t>
  </si>
  <si>
    <t>1 Perform General Ledger posting</t>
  </si>
  <si>
    <t xml:space="preserve">Document : 1003489 was  in company code 282 ; Document : 1003490 was  in company code 282 ; </t>
  </si>
  <si>
    <t>03 Incoming invoices without PO manual payment</t>
  </si>
  <si>
    <t>Document : 19000305 was  in company code 282 ; Document : 15000001 was  in company code 282</t>
  </si>
  <si>
    <t>2 Vendor - Automatic clearing</t>
  </si>
  <si>
    <t>Vendor I : 261832 was  in company code 282 ; Document : 19000306 was  in company code 282</t>
  </si>
  <si>
    <t>3 Vendor Reporting</t>
  </si>
  <si>
    <t>passed</t>
  </si>
  <si>
    <t>Customer : 0013343059 has been  for company code 282 ; Document : 23000006 was  in company code 282 ; Document : 14000001 was  in company code 282</t>
  </si>
  <si>
    <t>3 Partial Downpayment Dunning</t>
  </si>
  <si>
    <t>Customer : 0013343060 has been  for company code 282 ; Document : 23000007 was  in company code 282</t>
  </si>
  <si>
    <t>4 Outgoing Invoice - Credit Memo - Manual clearing</t>
  </si>
  <si>
    <t>Customer : 0013343141 has been  for company code 282 ; Document : 23000010 was  in company code 282 ; Document : 16000001 was  in company code 282</t>
  </si>
  <si>
    <t>5 Perform Reporting</t>
  </si>
  <si>
    <t>Customer : 0013343142 has been  for company code 282 ; Document : 23000012 was  in company code 282</t>
  </si>
  <si>
    <t>02 Retire Asset with Revenue</t>
  </si>
  <si>
    <t>The asset : 30000007385 0 is  ; The asset : 30000007385 0 is  ; Document : 19000314 was  in company code 282</t>
  </si>
  <si>
    <t>Vendor I : 597720 was  in company code 282 ; The asset : 30000007386 0 is  ; The asset : 30000007386 0 is  ; Document : 19000315 was  in company code 282</t>
  </si>
  <si>
    <t>03 Retire Asset with out Revenue</t>
  </si>
  <si>
    <t>The asset : 30000000658 0 is  ; Vendor I : 312777 was  in company code 282 ; The asset : 30000007387 0 is  ; Document : 8000107 was  in company code 282 ; Asset transaction  with document no. : 282 0008000108</t>
  </si>
  <si>
    <t>04 Transfer Fixeds Assets</t>
  </si>
  <si>
    <t>Vendor I : 818455 was  in company code 282 ; The asset : 30000007388 0 is  ; The asset : 30000007388 0 is  ; Document : 19000316 was  in company code 282 ; The asset : 30000007389 0 is  ; The asset : 30000007389 0 is  ; Asset transaction  with document no. : 282 0008000109</t>
  </si>
  <si>
    <t>Transaction ZK05 is locked</t>
  </si>
  <si>
    <t>Document is  under number : 4211227751 ; Document is  under number : 4211227752 ; Document is  under number : 3315627846</t>
  </si>
  <si>
    <t>defect#128 raised and retested</t>
  </si>
  <si>
    <t>MDM/Customer</t>
  </si>
  <si>
    <t>Customer Creation_KONE Customer (0001 - SP)</t>
  </si>
  <si>
    <t>Customer : 0013343100 has been  for company code 282 sales area 282  01 01 ; Customer : 0013343100 was  for sales area 282 01 04</t>
  </si>
  <si>
    <t>Customer Creation_Shipping address (0002 - SH)</t>
  </si>
  <si>
    <t>Customer : 0013343111 was  for sales area 282 01 01 ; Customer : 0013343111 was  for sales area 282 01 04</t>
  </si>
  <si>
    <t>Customer Creation_Other Payer (0003 - PY)</t>
  </si>
  <si>
    <t>Customer : 0013343112 has been  for company code 282 sales area 282  01 01 ; Customer : 0013343112 was  for sales area 282 01 04</t>
  </si>
  <si>
    <t>Customer Creation_Invoicing address (0004 - BP)</t>
  </si>
  <si>
    <t>Customer : 0013343113 has been  for company code 282 sales area 282  01 01 ; Customer : 0013343113 was  for sales area 282 01 04</t>
  </si>
  <si>
    <t>MDM/Customer Creation</t>
  </si>
  <si>
    <t>Extend a migrated customer to another sales area</t>
  </si>
  <si>
    <t>Customer : 0012009643 has been  for company code 282 sales area 282  01 01 ; Customer : 0012009643 was  for sales area 282 01 04</t>
  </si>
  <si>
    <t>Convert a migrated YSFI prospect account to 0001 KONE customer account</t>
  </si>
  <si>
    <t>Customer used:0012900856</t>
  </si>
  <si>
    <t>Creation of a customer with the same address (user exit check)</t>
  </si>
  <si>
    <t>Customer Modification_KONE Customer (0001 - SP)</t>
  </si>
  <si>
    <t>Customer Modification_Shipping address (0002 - SH)</t>
  </si>
  <si>
    <t>Customer Modification_Other Payer (0003 - PY)</t>
  </si>
  <si>
    <t>Customer Modification_Invoicing address (0004 - BP)</t>
  </si>
  <si>
    <t>MDM/Vendor</t>
  </si>
  <si>
    <t>Vendor Creation - FL</t>
  </si>
  <si>
    <t>Vendor : 0072064957 has been  for company code 282 purchasing organization 282</t>
  </si>
  <si>
    <t>Vendor Extension - FL</t>
  </si>
  <si>
    <t>Vendor Modification - FL</t>
  </si>
  <si>
    <t>Vendor Blocking - FL</t>
  </si>
  <si>
    <t>Vendor : 0071019826 has been  for company code 282 purchasing organization 282</t>
  </si>
  <si>
    <t>Vendor Creation - SL</t>
  </si>
  <si>
    <t>Vendor : 0072064958 has been  for company code 282 purchasing organization 282A</t>
  </si>
  <si>
    <t>Vendor Extension - SL</t>
  </si>
  <si>
    <t xml:space="preserve">Vendor Modification - SL </t>
  </si>
  <si>
    <t>Vendor Blocking - SL</t>
  </si>
  <si>
    <t>Vendor : 0070121316 has been  for company code 282 purchasing organization 282A</t>
  </si>
  <si>
    <t>MDM/Employee</t>
  </si>
  <si>
    <t>Employee Creation</t>
  </si>
  <si>
    <t>Vendor:P40198768</t>
  </si>
  <si>
    <t>Employee Modification</t>
  </si>
  <si>
    <t>Employee Blocking</t>
  </si>
  <si>
    <t>Maintain/Contract Admin</t>
  </si>
  <si>
    <t>Equipment Creation</t>
  </si>
  <si>
    <t>Equipment: 43615850</t>
  </si>
  <si>
    <t>Equipment On Call</t>
  </si>
  <si>
    <t xml:space="preserve">Service contract : 41586328 </t>
  </si>
  <si>
    <t>WFC</t>
  </si>
  <si>
    <t xml:space="preserve">Service contract : 41586321 </t>
  </si>
  <si>
    <t>Conversion</t>
  </si>
  <si>
    <t xml:space="preserve">Service contract : 41586336 </t>
  </si>
  <si>
    <t>Renegotiation</t>
  </si>
  <si>
    <t xml:space="preserve">Service contract : 41586325 </t>
  </si>
  <si>
    <t>Equipment Changes</t>
  </si>
  <si>
    <t>PSR Invoice</t>
  </si>
  <si>
    <t xml:space="preserve">SEB FL Repair Order : 341301954  ; Document : 8150052680 </t>
  </si>
  <si>
    <t>Spare Invoice</t>
  </si>
  <si>
    <t xml:space="preserve">Document : 8140006082 </t>
  </si>
  <si>
    <t>Due List</t>
  </si>
  <si>
    <t xml:space="preserve">Service contract : 41586329 </t>
  </si>
  <si>
    <t>List of Billing Documents</t>
  </si>
  <si>
    <t>Maintain/Contract admin</t>
  </si>
  <si>
    <t>Debit Memo - ZMCL</t>
  </si>
  <si>
    <t xml:space="preserve">Service contract : 41586337  ; Document : 8150052675  ; MC DebMemo Reqst : 210171937  ; Document : 8150052676 </t>
  </si>
  <si>
    <t>Credit Memo - ZMCG</t>
  </si>
  <si>
    <t xml:space="preserve">Service contract : 41586338  ; Document : 8150052677  ; MC Cr.Memo Reqst : 123441973  ; Document : 8150052678 </t>
  </si>
  <si>
    <t>MBM Activation</t>
  </si>
  <si>
    <t xml:space="preserve">Service contract : 41586418  ; </t>
  </si>
  <si>
    <t>AMC Invoice</t>
  </si>
  <si>
    <t xml:space="preserve">Service contract : 41586333  ; Document : 8150052674 </t>
  </si>
  <si>
    <t>LIFS Contract Creation</t>
  </si>
  <si>
    <t>282-00080255</t>
  </si>
  <si>
    <t>Cancel Invoice</t>
  </si>
  <si>
    <t xml:space="preserve">Service contract : 41586331  ; Document : 8150052672  ; Document : 8150052673 </t>
  </si>
  <si>
    <t>Cancel Contract</t>
  </si>
  <si>
    <t xml:space="preserve">Service contract : 41586332  ; Service contract : 41586332 </t>
  </si>
  <si>
    <t>Future Price - Live contract</t>
  </si>
  <si>
    <t xml:space="preserve">Service contract : 41586327 </t>
  </si>
  <si>
    <t>Service Order Cancelation</t>
  </si>
  <si>
    <t xml:space="preserve">Service contract : 41586322  ;  ; </t>
  </si>
  <si>
    <t>AMC Invoice Layout  - YIN3</t>
  </si>
  <si>
    <t>PSR Invoice Layout - YIN4</t>
  </si>
  <si>
    <t>Spare Invoice Layout - YIN5</t>
  </si>
  <si>
    <t>DN/CN Invoice Layout - YIN7</t>
  </si>
  <si>
    <t>Sales Tax Register</t>
  </si>
  <si>
    <t>Maintain/Backreporting</t>
  </si>
  <si>
    <t xml:space="preserve">TECO </t>
  </si>
  <si>
    <t>MASS TECO</t>
  </si>
  <si>
    <t>CAT9</t>
  </si>
  <si>
    <t>Order Management</t>
  </si>
  <si>
    <t>Creation -  Elevator</t>
  </si>
  <si>
    <t xml:space="preserve">FL Order : 6499666 </t>
  </si>
  <si>
    <t>Creation -  Modernaization</t>
  </si>
  <si>
    <t xml:space="preserve">FL Order : 6499664 </t>
  </si>
  <si>
    <t>Order Management/Sales Order Creation</t>
  </si>
  <si>
    <t>Creation -  Elevator - HissitOY</t>
  </si>
  <si>
    <t xml:space="preserve">FL Order : 6499661 </t>
  </si>
  <si>
    <t>Creation -  Escalator - HissitOY</t>
  </si>
  <si>
    <t xml:space="preserve">FL Order : 6499662 </t>
  </si>
  <si>
    <t>Invoicing - Due list (Performa invoice)</t>
  </si>
  <si>
    <t xml:space="preserve">Document : 144834073 ,144834076 </t>
  </si>
  <si>
    <t>Milestone Confirmation - MS0B</t>
  </si>
  <si>
    <t>Order Management/Sales Order Variation</t>
  </si>
  <si>
    <t>Variation - IN_ELEVATOR</t>
  </si>
  <si>
    <t xml:space="preserve">FL Order : 6499666  ;  ; FL Order : 6499666 </t>
  </si>
  <si>
    <t>Variation - IN_MOD</t>
  </si>
  <si>
    <t xml:space="preserve">FL Order : 6499664  ; FL Order : 6499664 </t>
  </si>
  <si>
    <t>Addwork - IN_MOD</t>
  </si>
  <si>
    <t>Invoicing - Due list (Tax invoice - YPB)</t>
  </si>
  <si>
    <t xml:space="preserve">Document : 8120022526  ; Document : 8120022529 ;Document : 8120022531  ; Document : 8120022532 </t>
  </si>
  <si>
    <t>Invoicing - ZF_CLEAR_DPR_IN</t>
  </si>
  <si>
    <t>Invoicing - Due list (Tax invoice - YFSO)</t>
  </si>
  <si>
    <t xml:space="preserve">Document : 8120022530 ;Document : 8120022533 </t>
  </si>
  <si>
    <t>B_FI_Milestone Confirmation</t>
  </si>
  <si>
    <t>IN_ELEVATOR_Milestone Confirmation</t>
  </si>
  <si>
    <t>IN_MOD_Milestone Confirmation</t>
  </si>
  <si>
    <t>FI_ELEVATOR_DS_Milestone Confirmation</t>
  </si>
  <si>
    <t>FI_ESCALATOR_DS_Milestone Confirmation</t>
  </si>
  <si>
    <t>Milestone Cancellation</t>
  </si>
  <si>
    <t>Cancellation - IN_ELEVATOR</t>
  </si>
  <si>
    <t xml:space="preserve">FL Order : 6499665  ; Document : 144834074  ; Document : 8120022527 </t>
  </si>
  <si>
    <t>ZV_QUERY</t>
  </si>
  <si>
    <t>ZV_QUERY_DL</t>
  </si>
  <si>
    <t>Order Management\Backreporting</t>
  </si>
  <si>
    <t>defect#127 raised and retested succesfully</t>
  </si>
  <si>
    <t>CAT5</t>
  </si>
  <si>
    <t>P2P/Employee</t>
  </si>
  <si>
    <t>Employee reimbursement - Mobile Expenses (Cost centre wise booking)</t>
  </si>
  <si>
    <t>Document : 19000308 was  in company code 282</t>
  </si>
  <si>
    <t>Employee reimbursement - Conveyance Expenses (Cost centre wise booking)</t>
  </si>
  <si>
    <t>Document : 19000307 was  in company code 282</t>
  </si>
  <si>
    <t>Employee reimbursement - Travel Exps (Cost centre wise booking)</t>
  </si>
  <si>
    <t>Document : 19000310 was  in company code 282</t>
  </si>
  <si>
    <t>Employee reimbursement - Site Expenses (Network &amp; Cost Center wise booking)</t>
  </si>
  <si>
    <t>Document : 19000309 was  in company code 282</t>
  </si>
  <si>
    <t>Park and posting employee document</t>
  </si>
  <si>
    <t xml:space="preserve"> ; Document : 19000312 was  in company code 282</t>
  </si>
  <si>
    <t>Employee Travel Advance</t>
  </si>
  <si>
    <t>Employee Advance Adjustment</t>
  </si>
  <si>
    <t>Document: 17000000</t>
  </si>
  <si>
    <t>Check transaction in SAP Vendor View</t>
  </si>
  <si>
    <t>Check transaction in SAP Doc View</t>
  </si>
  <si>
    <t>Reversal - Status Checked - FB08</t>
  </si>
  <si>
    <t>Document : 19000313 was  in company code 282 ; Document : 10000041 was  in company code 282</t>
  </si>
  <si>
    <t>P2P/Supplier</t>
  </si>
  <si>
    <t>Supplier Non PO invoice - Cost Center with Input tax code 40 &amp; Send the invoice for approval - Non-PO</t>
  </si>
  <si>
    <t>Document: 5108324139</t>
  </si>
  <si>
    <t>Invoice With Po - GR - 179656602</t>
  </si>
  <si>
    <t>Document no. : 5108324140  (Blocked for payment)</t>
  </si>
  <si>
    <t>Invoice With Po Non GR - 179656603</t>
  </si>
  <si>
    <t>Document no. : 5108324154  (Blocked for payment)</t>
  </si>
  <si>
    <t>Invoice With Po Without Gr With Price Difference</t>
  </si>
  <si>
    <t>Document no. : 5108324155  (Blocked for payment)</t>
  </si>
  <si>
    <t>Invoice With Po  With Price Difference - Above Tolerance</t>
  </si>
  <si>
    <t>Document no. : 5108324150  (Blocked for payment)</t>
  </si>
  <si>
    <t>Execute ZIIL report</t>
  </si>
  <si>
    <t>Rejected_Status_Checked_Workflow</t>
  </si>
  <si>
    <t>MR8M_F-44</t>
  </si>
  <si>
    <t>Document no. : 5108324181  (Blocked for payment) ;  ; Document : 17000001 was  in company code 282</t>
  </si>
  <si>
    <t>Portal Creation</t>
  </si>
  <si>
    <t>Portal Deletion</t>
  </si>
  <si>
    <t xml:space="preserve">PO Generation - GR - Service Order </t>
  </si>
  <si>
    <t>Standard PO  : 4524071907</t>
  </si>
  <si>
    <t>PO Generation - Non GR - Network</t>
  </si>
  <si>
    <t>Standard PO  : 4524071908</t>
  </si>
  <si>
    <t>SL - Outgoing Payment</t>
  </si>
  <si>
    <t>Payment Method - U,L,T</t>
  </si>
  <si>
    <t>Identification: P1</t>
  </si>
  <si>
    <t>KEI-Cash &amp; bank/Outgoing payments</t>
  </si>
  <si>
    <t>Employee payment run</t>
  </si>
  <si>
    <t>Identification: 282J8</t>
  </si>
  <si>
    <t>Employee payment run with blocking</t>
  </si>
  <si>
    <t>Identification: 282J5</t>
  </si>
  <si>
    <t>Supplier payment run with blocking</t>
  </si>
  <si>
    <t>Identification: 282A9</t>
  </si>
  <si>
    <t>Supplier payment run without blocking</t>
  </si>
  <si>
    <t>Identification: 282A1</t>
  </si>
  <si>
    <t>Supplier encription</t>
  </si>
  <si>
    <t>Employee encription</t>
  </si>
  <si>
    <t>BPC - Advance booking Swipe thro card</t>
  </si>
  <si>
    <t>Document : 15000002 was  in company code 282</t>
  </si>
  <si>
    <t>KEI-Cash &amp; bank</t>
  </si>
  <si>
    <t xml:space="preserve">Dunning run </t>
  </si>
  <si>
    <t>Identification: 282A56</t>
  </si>
  <si>
    <t>KEI-Cash &amp; bank/Incoming Payments</t>
  </si>
  <si>
    <t>Fund transfer from SCB to other bank account</t>
  </si>
  <si>
    <t>Document : 1003493 was  in company code 282</t>
  </si>
  <si>
    <t>Multi Cash upload - SCB</t>
  </si>
  <si>
    <t>MT940 - CITI CORP</t>
  </si>
  <si>
    <t>Manual Bank Statement upload - SBI</t>
  </si>
  <si>
    <t>DPR - Fulfill ( Elevator and Escalator)</t>
  </si>
  <si>
    <t>Document : 14000010 was  in company code 282</t>
  </si>
  <si>
    <t>DPR - With the deduction of IT,ST,SD,Labour cess , BANK CHARGES ETC..</t>
  </si>
  <si>
    <t>Document : 14000009 was  in company code 282</t>
  </si>
  <si>
    <t>DPR Partial Payment</t>
  </si>
  <si>
    <t>Document : 21000000 was  in company code 282</t>
  </si>
  <si>
    <t>DPR with Excess payment</t>
  </si>
  <si>
    <t>Document : 14000007 was  in company code 282</t>
  </si>
  <si>
    <t>Certificate posting</t>
  </si>
  <si>
    <t>Document : 14000004 was  in company code 282</t>
  </si>
  <si>
    <t>JV - Y3 entries</t>
  </si>
  <si>
    <t>Document : 1003492 was  in company code 282</t>
  </si>
  <si>
    <t>AR-Outstanding receipt with the deduction of IT,ST,SD,Other etc</t>
  </si>
  <si>
    <t>Document : 200000043 was  in company code 282 ; Document : 14000003 was  in company code 282</t>
  </si>
  <si>
    <t>AR-Outstanding receipt were the Payment exceeding the Out standng</t>
  </si>
  <si>
    <t>Document : 14000006 was  in company code 282</t>
  </si>
  <si>
    <t>AR-Outstanding with the partial payment</t>
  </si>
  <si>
    <t>Document : 14000005 was  in company code 282</t>
  </si>
  <si>
    <t>Manual bank Cleareing F-03</t>
  </si>
  <si>
    <t>Document : 82000000 was  in company code 282</t>
  </si>
  <si>
    <t>Automatic Clearing  F.13 ( Multi cash -bank statement )</t>
  </si>
  <si>
    <t>Automatic Clearing  CUSTOMER</t>
  </si>
  <si>
    <t>Document:16000000</t>
  </si>
  <si>
    <t>F-32 customer clearing</t>
  </si>
  <si>
    <t>Incoming payment return</t>
  </si>
  <si>
    <t>Reset Cleared Items (Fbra)</t>
  </si>
  <si>
    <t>Document 10000044</t>
  </si>
  <si>
    <t>Reverse Cleared Items (Fb08)</t>
  </si>
  <si>
    <t>Reversal document: 10000043</t>
  </si>
  <si>
    <t>Customer Statement of account - Fulfill ( Elevator and escaltor)&amp; TRB</t>
  </si>
  <si>
    <t>Customer Statement of account - Maintain</t>
  </si>
  <si>
    <t>Bank receipt</t>
  </si>
  <si>
    <t>M&amp;S/MEC FL</t>
  </si>
  <si>
    <t>DUMMY1 profit center</t>
  </si>
  <si>
    <t>VFX3 FI Document Issue</t>
  </si>
  <si>
    <t>Sales tax register</t>
  </si>
  <si>
    <t>Result Analysis</t>
  </si>
  <si>
    <t>Pending DPR</t>
  </si>
  <si>
    <t>LIS periodization</t>
  </si>
  <si>
    <t>LIFS periodization</t>
  </si>
  <si>
    <t>Recurring master execution</t>
  </si>
  <si>
    <t>Reconcile MM &amp; G/L balances</t>
  </si>
  <si>
    <t>Business area re-adjustments (BA B/S) ↓</t>
  </si>
  <si>
    <t>Reconcile CO and FI result</t>
  </si>
  <si>
    <t>Foreign currency valuation ↓</t>
  </si>
  <si>
    <t>Error log for automatic LIFS accrual creation</t>
  </si>
  <si>
    <t>Regrouping GRIR</t>
  </si>
  <si>
    <t>Result Report</t>
  </si>
  <si>
    <t>OM SLSO (SL order)</t>
  </si>
  <si>
    <t>SL Order : 350323907 </t>
  </si>
  <si>
    <t>Listing</t>
  </si>
  <si>
    <t>MRP RUN</t>
  </si>
  <si>
    <t>FL Order creation</t>
  </si>
  <si>
    <t xml:space="preserve">FL Order : 6499649 </t>
  </si>
  <si>
    <t>OM CR Process</t>
  </si>
  <si>
    <t>Sub Area</t>
  </si>
  <si>
    <t>FRB</t>
  </si>
  <si>
    <t>1. KIT FRB SO WITH PAYMENTS</t>
  </si>
  <si>
    <t>1 KIT NEB  SO  ACCOUNTING DOC</t>
  </si>
  <si>
    <t>3 KIT NEB SO WITH VARIANTS + PR</t>
  </si>
  <si>
    <t>SDB</t>
  </si>
  <si>
    <t>KIT DOOR SO WITH PAYMENTS</t>
  </si>
  <si>
    <t xml:space="preserve">Progr.billing order : 716187  ; Document : 93909624  ; Document : 93909625  ; Document : 93909626  ; Document : 93909627  ; Document : 93909628  ; Document : 93909629 </t>
  </si>
  <si>
    <t>2 KIT TRB SO WITH VARIANTS</t>
  </si>
  <si>
    <t xml:space="preserve">Progr.billing order : 716196  ; Progr.billing order : 716196  ; Document : 93909630  ; Document : 93909631 </t>
  </si>
  <si>
    <t xml:space="preserve">Equipment  with the number : 43615858 ; Service contract : 41586330  ; Document : 93909615  ; SEB Credit Memo Req. : 123441972 </t>
  </si>
  <si>
    <t xml:space="preserve">Equipment  with the number : 43615864 ; Service contract : 41586335  ; Document : 93909616  ; Document : 93909617  ; Document : 93909618 </t>
  </si>
  <si>
    <t xml:space="preserve">Equipment  with the number : 43615868 ; FreeService Contract : 41586340  ; Document : 310824505 </t>
  </si>
  <si>
    <t xml:space="preserve">Equipment  with the number : 43615870 ; Service contract : 41586341  ; Document : 93909619  ; SEB Credit Memo Req. : 123441974  ; Document : 93909620 </t>
  </si>
  <si>
    <t>Equipment  with the number : 43615871 ; Service contract : 41586342 </t>
  </si>
  <si>
    <t>SEB Debit Memo Req. : 210171938 </t>
  </si>
  <si>
    <t>07 Callout Management with Contract Process</t>
  </si>
  <si>
    <t xml:space="preserve">Service contract : 41586345  ;  ;  ; Deb.Memo Req.f.Ctrct : 210171939 </t>
  </si>
  <si>
    <t>08 Cancel callout process with contracts</t>
  </si>
  <si>
    <t>Equipment created with the number 43615952: Order : 9AIT81289</t>
  </si>
  <si>
    <t xml:space="preserve">Service contract : 41586381  ; </t>
  </si>
  <si>
    <t>12 Cancel Sales Leads</t>
  </si>
  <si>
    <t xml:space="preserve">Equipment  with the number : 43615884 ; Service contract : 41586346  ; Deb.Memo Req.f.Ctrct : 210171940  ; Document : 93909621 </t>
  </si>
  <si>
    <t xml:space="preserve">Service contract : 41586347 </t>
  </si>
  <si>
    <t xml:space="preserve">Source </t>
  </si>
  <si>
    <t>1.5 Vendor master</t>
  </si>
  <si>
    <t>Vendor : 0072064978 has been  for company code C128 purchasing organization KAI</t>
  </si>
  <si>
    <t>PR:181812811;PO:4524078395;PO:4524078396;PO:4524078397;Document:5000072275/6/7</t>
  </si>
  <si>
    <t>Defect 126 raised and retested</t>
  </si>
  <si>
    <t>2.2 Purchasing for Order Management</t>
  </si>
  <si>
    <t xml:space="preserve">Progr.billing order : 716185 </t>
  </si>
  <si>
    <t>Equipment  with the number : 43615887 ;  ; Standard PO  : 4524071881 ; Standard PO  : 4524071882</t>
  </si>
  <si>
    <t xml:space="preserve">Material document : 4900000962  ; Material document : 4900000962 </t>
  </si>
  <si>
    <t>3.10 Material  transfer</t>
  </si>
  <si>
    <t xml:space="preserve">Material document : 4900000963  ; Material document : 4900000963 </t>
  </si>
  <si>
    <t>3.11 Print delivery note</t>
  </si>
  <si>
    <t xml:space="preserve">Material document : 4900000964 </t>
  </si>
  <si>
    <t>Sales order : 716193</t>
  </si>
  <si>
    <t>Material document : 4900000965 </t>
  </si>
  <si>
    <t>4.1 Physical Inventory</t>
  </si>
  <si>
    <t>Physical inventory document : 100000141  ; Phys. inventory document : 100000141  without differences</t>
  </si>
  <si>
    <t>V5</t>
  </si>
  <si>
    <t>V5 / 01 Process Account Payable</t>
  </si>
  <si>
    <t>01.00.01 Incoming Invoice,Total payment</t>
  </si>
  <si>
    <t>Vendor : 0000100680 was  in company code C128 ; Document : 25000007 was  in company code C128 ; Document : 15000007 was  in company code C128</t>
  </si>
  <si>
    <t>01.00.02 Incoming Invoice,Posting Transfer</t>
  </si>
  <si>
    <t>Document : 25000008 was  in company code C128 ; Document : 10000003 was  in company code C128</t>
  </si>
  <si>
    <t>01.00.03 Incoming Invoice,Credit Memo,Incoming Vendor Payement</t>
  </si>
  <si>
    <t>Vendor : 0000100681 was  in company code C128 ; Document : 25000009 was  in company code C128 ; Document : 25000010 was  in company code C128 ; Document : 14000104 was  in company code C128 ;  ; Document : 10000004 was  in company code C128 ; Document : 17000000 was  in company code C128</t>
  </si>
  <si>
    <t>01.00.04 Incoming Invoice,Automatic Payment-tbv CIG_CUP</t>
  </si>
  <si>
    <t>Document : 25000011 was  in company code C128</t>
  </si>
  <si>
    <t>01.00.05 Downpayment</t>
  </si>
  <si>
    <t>Vendor : 0000100682 was  in company code C128 ; Document : 15000008 was  in company code C128 ; Document : 25000012 was  in company code C128 ; Document : 15000009 was  in company code C128</t>
  </si>
  <si>
    <t>01.00.06 Incoming Invoice Withholding Tax</t>
  </si>
  <si>
    <t>Vendor : 0072064954 was  in company code C128 ; Document : 25000013 was  in company code C128 ; Document : 15000010 was  in company code C128</t>
  </si>
  <si>
    <t>01.00.08 FK01, FK02, FK03, FK05, FK06 Maintain Vendor Master Data, FI view</t>
  </si>
  <si>
    <t>Vendor : 0000100683 was  in company code C128</t>
  </si>
  <si>
    <t>01.00.09 F.98 Application Tree Report Selection Vendor</t>
  </si>
  <si>
    <t>01.00.10 S_ALR_87012082 Account Payable Reconciliation</t>
  </si>
  <si>
    <t>01.00.11 ZFIRE Invoice verification send reminders to reviewers and approvers</t>
  </si>
  <si>
    <t>01.00.13 25 ZQ_QFB_START Quality Feedback Report</t>
  </si>
  <si>
    <t>V5 / 02 Process Account Receivable</t>
  </si>
  <si>
    <t>02.00.01 Outgoing Invoice,Manual Payment New</t>
  </si>
  <si>
    <t>Customer : 0013343104 has been  for company code C128 ; Document : 22000012 was  in company code C128 ; Document : 14000105 was  in company code C128 ; Document : 22000013 was  in company code C128 ; Document : 14000106 was  in company code C128 ; Document : 22000014 was  in company code C128 ; Document : 14000107 was  in company code C128</t>
  </si>
  <si>
    <t>02.00.02 Outgoing invoice,Credit Memo,Manual Clearing</t>
  </si>
  <si>
    <t>Customer :  13343124; Customer Invoice : 22000023; Credit memo : 22000024</t>
  </si>
  <si>
    <t>02.00.03 Outgoing Invoice,Bill of exchange</t>
  </si>
  <si>
    <t>Document : 22000017 was  in company code C128 ; Document : 14000108 was  in company code C128 ; Document : 22000018 was  in company code C128 ; Document : 14000109 was  in company code C128</t>
  </si>
  <si>
    <t>02.00.03bis Outgoing Invoice,Bill of exchange</t>
  </si>
  <si>
    <t>Document : 22000019 was  in company code C128 ; Document : 14000110 was  in company code C128</t>
  </si>
  <si>
    <t>02.00.05 Incoming Payment Return</t>
  </si>
  <si>
    <t>Document : 22000020 was  in company code C128 ; Document : 14000111 was  in company code C128 ; Document : 80000002 was  in company code C128 ;  ; Document : 80000003 was  in company code C128</t>
  </si>
  <si>
    <t>02.00.06 Transfer posting</t>
  </si>
  <si>
    <t>Document : 22000021 was  in company code C128 ; Document : 16000002 was  in company code C128</t>
  </si>
  <si>
    <t>02.00.06bis Automatic Payment</t>
  </si>
  <si>
    <t>Document : 22000022 was  in company code C128</t>
  </si>
  <si>
    <t>02.00.07 Invoice Printing</t>
  </si>
  <si>
    <t>02.00.09 Aging</t>
  </si>
  <si>
    <t>02.00.09bis Aging with variant</t>
  </si>
  <si>
    <t>02.00.10 Print Customer Statement</t>
  </si>
  <si>
    <t>02.00.12 Z_FI_KIT02 Send dunning letter block</t>
  </si>
  <si>
    <t>02.00.14 21 S_ALR_87012172 Account Receivable Reconciliation</t>
  </si>
  <si>
    <t>02.00.15 FD03, FD05  Maintain customer master Basic info, FI view</t>
  </si>
  <si>
    <t>02.00.16 ZV_CUST_LIST Customer listing</t>
  </si>
  <si>
    <t>V5 / 02.01 Process Account Receivable SD</t>
  </si>
  <si>
    <t>02.01.01 Penalty Invoice</t>
  </si>
  <si>
    <t xml:space="preserve">SEB Debit Memo Req. : 210171930  ; Document : 93909600 </t>
  </si>
  <si>
    <t>02.01.03 SEB Credit Memo over the year</t>
  </si>
  <si>
    <t xml:space="preserve">SEB CMR &gt; : 12 Months 123441966  ; </t>
  </si>
  <si>
    <t>02.01.04 NEB Credit Memo over the year</t>
  </si>
  <si>
    <t xml:space="preserve">NEB CMR &gt; : 1 year 123441967  ; </t>
  </si>
  <si>
    <t>02.01.05 SEB Credit Memo within the year</t>
  </si>
  <si>
    <t xml:space="preserve">SEB Credit Memo Req. : 123441968  ; Document : 93909603 </t>
  </si>
  <si>
    <t>V5 / 03 Process GL Account</t>
  </si>
  <si>
    <t>03.00.00 FSS0 Display GL account Company detail</t>
  </si>
  <si>
    <t>03.00.01 FS00 Edit GL Account Centrally</t>
  </si>
  <si>
    <t>03.00.02 F-02 Enter GL Account Posting</t>
  </si>
  <si>
    <t>Vendor : 0000100684 was  in company code C128</t>
  </si>
  <si>
    <t>03.00.03 Post journal entries, Reverse, Display GL</t>
  </si>
  <si>
    <t xml:space="preserve"> ; </t>
  </si>
  <si>
    <t>03.00.04 Reverse Accrual_Deferral Documents</t>
  </si>
  <si>
    <t>Document : 67000001 was  in company code C128</t>
  </si>
  <si>
    <t>03.00.05 Complete number reference with number document</t>
  </si>
  <si>
    <t>03.00.06 F-03 Clear GL Account</t>
  </si>
  <si>
    <t xml:space="preserve">Document : 14 was  in company code C128 ; </t>
  </si>
  <si>
    <t>03.00.07 S_ALR_87003642 Change view Posting periods</t>
  </si>
  <si>
    <t>03.00.08 F.38 Transfer Posting for deferred tax</t>
  </si>
  <si>
    <t>03.00.09 FBL3N GL Account Line Item Display</t>
  </si>
  <si>
    <t>V5 / 04 Perform GL reporting</t>
  </si>
  <si>
    <t>04.00.01 Chart of Accounts</t>
  </si>
  <si>
    <t>04.00.02 F.97 Check Items with value above 800k€</t>
  </si>
  <si>
    <t>Document : 25000014 was  in company code C128</t>
  </si>
  <si>
    <t>04.00.03 F.01 Balance Sheet_PL Statement</t>
  </si>
  <si>
    <t>04.00.04 YFI9 VAT Journal</t>
  </si>
  <si>
    <t>04.00.05 YF10 Document Journal</t>
  </si>
  <si>
    <t>04.00.06 YF12 VAT Summary</t>
  </si>
  <si>
    <t>04.00.07 YF12 VAT Summary (with variant)</t>
  </si>
  <si>
    <t>04.00.08 GR55 Execute Report group</t>
  </si>
  <si>
    <t>04.00.09 F.99 Customer Black List</t>
  </si>
  <si>
    <t>04.00.10 F.98 Vendor Black List</t>
  </si>
  <si>
    <t>04.00.11 Spesometro</t>
  </si>
  <si>
    <t>V5 / 05 Controlling Master Data</t>
  </si>
  <si>
    <t>05.00.01 KS01_2_3 Cost Center - Create, Change, Display</t>
  </si>
  <si>
    <t>05.00.02 KS12_3 Cost Center Collective Processing - Change, Display</t>
  </si>
  <si>
    <t>05.00.03 KSH1_2_3 Cost Center Group - Create, Change, Display</t>
  </si>
  <si>
    <t>05.00.04 KL01_2_3 Activity type - Create, Change, Display</t>
  </si>
  <si>
    <t>05.00.05 KP26 Change Activity TypePrice Planning</t>
  </si>
  <si>
    <t>05.00.06 KO01_2_3 Internal Order - Create, Change, Display</t>
  </si>
  <si>
    <t>Order was  with number  : 128DIFF4629</t>
  </si>
  <si>
    <t>05.00.07 KO01_2_3 Statistical Internal Order - Create, Change, Display</t>
  </si>
  <si>
    <t>Order was  with number  : 128DIFF4550</t>
  </si>
  <si>
    <t>05.00.08 KOH1_2_3 Internal Order Group - Create, Change, Display</t>
  </si>
  <si>
    <t>05.00.09 KE51_2_3 Profit Center - Create, Change, Display</t>
  </si>
  <si>
    <t>05.00.10 KCH1_2_3 Profit Center Group - Create, Change, Display</t>
  </si>
  <si>
    <t>05.00.11 CJR2 Planning cost elements_Activity inputs change</t>
  </si>
  <si>
    <t>V5 / 06 Controlling Cycles, Cost Allocation, Reposting</t>
  </si>
  <si>
    <t>06.00.02 KSV1_5 Actual Distribution Cycle - Create, Test, Run</t>
  </si>
  <si>
    <t>06.00.04 KB11_3_4N Manual repostings of primary costs from Cost Center to Cost Center - Entry ,Display, Reverse</t>
  </si>
  <si>
    <t>Document is  under number : 4211183716 ; Document is  under number : 4211183717</t>
  </si>
  <si>
    <t>06.00.05 KSU1_5 Actual Assessment cycle - Create, Test, Run</t>
  </si>
  <si>
    <t xml:space="preserve">Cycle RL : 896, starting date 01.02.2019 </t>
  </si>
  <si>
    <t>06.03 KSW1_5 Actual Periodic Reposting Cycle - Create, Test, Run</t>
  </si>
  <si>
    <t xml:space="preserve">Cycle RL : 128, starting date 02.02.2019 </t>
  </si>
  <si>
    <t>06.08 KB11_3_4N Manual repostings of primary costs from WBS to network - Entry ,Display, Reverse</t>
  </si>
  <si>
    <t>Document is  under number : 4211183718 ; Document is  under number : 4211183719</t>
  </si>
  <si>
    <t>06.09 KB21_3_4N Perform activity allocation</t>
  </si>
  <si>
    <t>Document is  under number : 3315627816 ; Document is  under number : 3315627817</t>
  </si>
  <si>
    <t>V5 / 07 Controlling Reporting</t>
  </si>
  <si>
    <t>07.01 KSBB Cost Center Report-Verifica Selmo</t>
  </si>
  <si>
    <t>07.02 KE5A Kone Result Consolidation Report</t>
  </si>
  <si>
    <t>07.03 Y_S01_84000013 Actual_Plan_Variance-oc</t>
  </si>
  <si>
    <t>07.04 KOB1_2_3 Line Items reports for Orders-verifca Selmo AP</t>
  </si>
  <si>
    <t>07.05 ZW03 Follow up of sales orders</t>
  </si>
  <si>
    <t>07.06 ZI9F List of GL account line items with offsetting line items</t>
  </si>
  <si>
    <t>07.07 ZA17N NEB Projects liquidity report</t>
  </si>
  <si>
    <t>07.08 GD00 Special Ledger Report</t>
  </si>
  <si>
    <t>V5 / 08 Fixed Asset Management</t>
  </si>
  <si>
    <t>08.00.01 AS01 Asset Procedure</t>
  </si>
  <si>
    <t>08.00.02 AS11 Sub Asset Procedure</t>
  </si>
  <si>
    <t>08.00.03 AS02_3_5_6 Asset - Change, Display, Block, Delete</t>
  </si>
  <si>
    <t xml:space="preserve">The asset : 80000000024 0 is  ; The asset : 80000000024 0 is </t>
  </si>
  <si>
    <t>08.00.04 ABAON Asset disposal without customer invoice</t>
  </si>
  <si>
    <t>Asset : 80000000032 ;  Purchase Order : 4524072264 ; Material Document : 5000071867 ; Material Document : 5108324241 ; Asset Transaction Document : 0008001878 ; Reversal Document : 10000006</t>
  </si>
  <si>
    <t>Defect #150 raised and retested</t>
  </si>
  <si>
    <t>08.00.05 S_ALR_87012006 Depreciation Forecast</t>
  </si>
  <si>
    <t>08.00.06 AFAB, SM37 Depreciation</t>
  </si>
  <si>
    <t>08.00.07 ASKB, SM37 Periodic posting</t>
  </si>
  <si>
    <t>08.00.08 AJAB_AJRW Asset Year end Closing procedure</t>
  </si>
  <si>
    <t>V5 / 09 Perform period end  closing</t>
  </si>
  <si>
    <t>09.00.02 VF44  Run periodising</t>
  </si>
  <si>
    <t>09.00.03 VF45 Revenue Recognition Overview</t>
  </si>
  <si>
    <t xml:space="preserve">Service contract : 41586314 </t>
  </si>
  <si>
    <t>09.00.04 F.13 Clear GL accounts</t>
  </si>
  <si>
    <t>Document : 15 was  in company code C128 ; Document : 16 was  in company code C128 ; Document : 17 was  in company code C128</t>
  </si>
  <si>
    <t>09.00.05 F.5D Business area  re-adjustment</t>
  </si>
  <si>
    <t>09.00.06 CJ88 Actual settlement Project, WBS element, network</t>
  </si>
  <si>
    <t>09.00.07 KKA2 Result Analysis for Project</t>
  </si>
  <si>
    <t>09.00.08 MC.1 Plant analysis</t>
  </si>
  <si>
    <t>09.00.09 YM08 Stock evaluation at moving average price</t>
  </si>
  <si>
    <t>09.00.10 F.07 Carry Forward Receivables Payables</t>
  </si>
  <si>
    <t>Document : 25000015 was  in company code C128</t>
  </si>
  <si>
    <t>09.00.11 F.16 Balance carryforward</t>
  </si>
  <si>
    <t>09.00.12 YF13 Year End Posting</t>
  </si>
  <si>
    <t>V5 / 10 Intra-corporate Transaction</t>
  </si>
  <si>
    <t>10.00.01 IDOC Check</t>
  </si>
  <si>
    <t>1.1 Invoicing order completed</t>
  </si>
  <si>
    <t>SL Order : 350323917  ; Document : 3058234276  ; Spool request (number : 0001664611)  without immediate output</t>
  </si>
  <si>
    <t>1.2 Partial invoicing</t>
  </si>
  <si>
    <t xml:space="preserve">order num:
350323971 
</t>
  </si>
  <si>
    <t>1.3 cancellation invoice</t>
  </si>
  <si>
    <t xml:space="preserve">SL Order : 350323919  ; Document : 3058234278 </t>
  </si>
  <si>
    <t>1.4 Invoice for Upgrade</t>
  </si>
  <si>
    <t xml:space="preserve">SL Order : 350323920  ; SL Delivery : 900284916  ; Document : 3058234280 </t>
  </si>
  <si>
    <t>failed</t>
  </si>
  <si>
    <t>2.1 Debit Memo - Storage for CEE countries</t>
  </si>
  <si>
    <t>Document : 2000010 was  in company code 216 ; Spool request (number : 0001664677)  without immediate output</t>
  </si>
  <si>
    <t>2.2 Debit Memo - Storage for extra CEE countries</t>
  </si>
  <si>
    <t>Document : 2000011 was  in company code 216 ; Spool request (number : 0001664686)  without immediate output</t>
  </si>
  <si>
    <t>2.3 Debit Memo - Storage only for Finland customer</t>
  </si>
  <si>
    <t>Document : 2000012 was  in company code 216 ; Spool request (number : 0001664699)  without immediate output</t>
  </si>
  <si>
    <t>2.4 Debit Memo - change order price - Shipping point  FI73 Hamburg</t>
  </si>
  <si>
    <t>Document : 2000013 was  in company code 216 ; Spool request (number : 0001664919)  without immediate output</t>
  </si>
  <si>
    <t>2.5 Debit Memo - change order price - Shipping point  FI72 Kouvula</t>
  </si>
  <si>
    <t>Document : 2000014 was  in company code 216</t>
  </si>
  <si>
    <t>2.6 Debit Memo - change order price  - Shipping point  FI75 Bracchi for CEE countries</t>
  </si>
  <si>
    <t>Document : 22000004 was  in company code 216</t>
  </si>
  <si>
    <t>2.7 Debit Memo - change order price  - Shipping point  FI75 Bracchi  for extra CEE countries</t>
  </si>
  <si>
    <t>SL Order 350323922 salvato</t>
  </si>
  <si>
    <t>2.8 Debit Memo - order cancellation</t>
  </si>
  <si>
    <t>Document : 22000006 was  in company code 216</t>
  </si>
  <si>
    <t>3.1 Credit Memo - Storage for CEE countries</t>
  </si>
  <si>
    <t>Document : 12000014 was  in company code 216 ; Spool request (number : 0001664799)  without immediate output</t>
  </si>
  <si>
    <t>3.2 Credit Memo - Storage for extra CEE countries</t>
  </si>
  <si>
    <t>Document : 12000011 was  in company code 216</t>
  </si>
  <si>
    <t>3.3 Credit Memo - Storage only for Finland customer</t>
  </si>
  <si>
    <t>Document : 12000012 was  in company code 216</t>
  </si>
  <si>
    <t>3.4 Credit Memo - change order price - Shipping point  FI73 Hamburg</t>
  </si>
  <si>
    <t>Document 12000015 was posted in company code 216</t>
  </si>
  <si>
    <t>3.5 Credit Memo - change order price - Shipping point  FI72 Kouvula</t>
  </si>
  <si>
    <t>Document : 12000013 was  in company code 216</t>
  </si>
  <si>
    <t>3.6 Credit Memo - change order price  - Shipping point  FI75 Bracchi for CEE countries</t>
  </si>
  <si>
    <t>Document : 22000001 was  in company code 216 ; Spool request (number : 0001664303)  without immediate output</t>
  </si>
  <si>
    <t>3.7 Credit Memo - change order price  - Shipping point  FI75 Bracchi  for extra CEE countries</t>
  </si>
  <si>
    <t>SL Order 350323928 salvato</t>
  </si>
  <si>
    <t>3.8  Credit Memo - Wrong Sales Order Prices</t>
  </si>
  <si>
    <t>SL Order 350323915 salvato</t>
  </si>
  <si>
    <t>3.1 Upgrade sales order</t>
  </si>
  <si>
    <t>BOM creation 206C</t>
  </si>
  <si>
    <t>Feedback process_206C</t>
  </si>
  <si>
    <t>Defect #97- Deferred
cp colum doesnt exist in va02</t>
  </si>
  <si>
    <t>Quality notification_206C</t>
  </si>
  <si>
    <t>Notification 200019850 saved</t>
  </si>
  <si>
    <t>Scenario 1 KM51001649V000 .Prerequisitive</t>
  </si>
  <si>
    <t>Order: 716188</t>
  </si>
  <si>
    <t>Scenario 1 KM51001649V000</t>
  </si>
  <si>
    <t>SL Order: 350323910</t>
  </si>
  <si>
    <t>Scenario 2 KM996717C01 .Prerequisitive</t>
  </si>
  <si>
    <t>Order: 716189</t>
  </si>
  <si>
    <t>2.1 Purchasing from PR with partial delivery and different UOM (Stock Purchase)</t>
  </si>
  <si>
    <t>Purchase requisition number 0181808739 created</t>
  </si>
  <si>
    <t>val price  col doesnot exist</t>
  </si>
  <si>
    <t>2.3 Stock purchasing without PR</t>
  </si>
  <si>
    <t xml:space="preserve">Standard PO  : 4524071378 ; Material document : 5000071590  ; Document no. : 5108324141 </t>
  </si>
  <si>
    <t>3.2 Vendor master</t>
  </si>
  <si>
    <t>Vendor : 0072064932 has been  for company code SLI purchasing organization SLI</t>
  </si>
  <si>
    <t>3.5 Source List</t>
  </si>
  <si>
    <t>4.2 Goods Issue</t>
  </si>
  <si>
    <t>Material document 4900001062 posted</t>
  </si>
  <si>
    <t>4.4 Material movement Cancellation</t>
  </si>
  <si>
    <t xml:space="preserve">Material document : 4900000920  ; Material document : 4900000921 </t>
  </si>
  <si>
    <t>5.1 Physical Inventory (full flow)</t>
  </si>
  <si>
    <t xml:space="preserve">Material document : 4900000922  ; Material document : 4900000922  ; Material document : 4900000923 </t>
  </si>
  <si>
    <t>7. Subcontracting</t>
  </si>
  <si>
    <t>Po:4524074149</t>
  </si>
  <si>
    <t>Defect 138</t>
  </si>
  <si>
    <t>8. PO Modification</t>
  </si>
  <si>
    <t>Standard PO created under the number 4524072191</t>
  </si>
  <si>
    <t>01.01.1 F-02 payment posting</t>
  </si>
  <si>
    <t>Document : 2 was  in company code 206</t>
  </si>
  <si>
    <t>01.02 FB60 Enter Vendor Invoice Display and Reverse</t>
  </si>
  <si>
    <t>Document : 24000000 was  in company code 206 ; Document : 24000001 was  in company code 206 ; Document : 24000002 was  in company code 206</t>
  </si>
  <si>
    <t>01.03 FB65 Enter Vendor Credit Memo</t>
  </si>
  <si>
    <t>Document 24000013 was posted</t>
  </si>
  <si>
    <t>01.04.2 F110 Automatic Payment Transaction</t>
  </si>
  <si>
    <t>Print job * has been scheduled</t>
  </si>
  <si>
    <t>Defect 137 retested and closed.</t>
  </si>
  <si>
    <t>01.05 F-44 Clear Vendor</t>
  </si>
  <si>
    <t>Document : 24000003 was  in company code 206 ; Document : 24000004 was  in company code 206 ; Document : 17000000 was  in company code 206</t>
  </si>
  <si>
    <t>01.06 F.13 Automatic Clearing</t>
  </si>
  <si>
    <t>01.07 F.80 Mass Reversal of Documents</t>
  </si>
  <si>
    <t>Document : 24000005 was  in company code 206</t>
  </si>
  <si>
    <t>01.08 FBRA Reset Cleared Items</t>
  </si>
  <si>
    <t>Doc:17000001</t>
  </si>
  <si>
    <t>01.09 Display vendor line items and balance</t>
  </si>
  <si>
    <t>01.10 F.98 Report Tree</t>
  </si>
  <si>
    <t>Vendor Appraisal with OI Sorted List</t>
  </si>
  <si>
    <t>01.11 ZFIRE Inv Verification Send Reminder Reviewer and Approvers</t>
  </si>
  <si>
    <t>01.12 MRBR Release Blocked Invoices</t>
  </si>
  <si>
    <t>01.14 S_ALR_87012082 Account Payable Reconciliation</t>
  </si>
  <si>
    <t>01.15 ZIIL Monitoring report for workflow</t>
  </si>
  <si>
    <t>Vendor : 0072064925 was  in company code 206 ; Document : 24000009 was  in company code 206</t>
  </si>
  <si>
    <t>02.01 FB70 Post outgoing invoices Print Display and Payment</t>
  </si>
  <si>
    <t xml:space="preserve">Document : 21000000 was  in company code 206 ; </t>
  </si>
  <si>
    <t>update script for diff amount toolarge</t>
  </si>
  <si>
    <t>02.02 FB75 Post outgoing Credit Memo Print Display and Payment</t>
  </si>
  <si>
    <t>Document : 21000001 was  in company code 206 ; Document : 21000002 was  in company code 206</t>
  </si>
  <si>
    <t>02.03 Perform Reports Accounts Receivable DONE</t>
  </si>
  <si>
    <t>02.04 SO10 Edit Invoice Text</t>
  </si>
  <si>
    <t>06.01 KSV1_5 Actual Distribution Cycle - Create, Test, Run</t>
  </si>
  <si>
    <t xml:space="preserve">Cycle 206036, starting date 01.02.2019 has </t>
  </si>
  <si>
    <t>06.06 KB11_3_4N Manual repostings of primary costs from Cost Center to Cost Center - Entry ,Display, Reverse</t>
  </si>
  <si>
    <t>Document is  under number : 4211183329 ; Document is  under number : 4211183330</t>
  </si>
  <si>
    <t>06.07_ KB61_3_4 Line Item Repostings - Enter, Display, Reverse</t>
  </si>
  <si>
    <t>Document : 3 was  in company code 206 ; Document is  under number : 4211183473 ; Document is  under number : 4211183474</t>
  </si>
  <si>
    <t>Document is  under number : 3315627712 ; Document is  under number : 3315627713</t>
  </si>
  <si>
    <t>05.00 KS01_2_3 Cost Center - Create, Change, Display</t>
  </si>
  <si>
    <t>05.01 KS12_3 Cost Center Collective Processing - Change, Display</t>
  </si>
  <si>
    <t xml:space="preserve">The asset : 30000001305 0 is </t>
  </si>
  <si>
    <t>05.02 KSH1_2_3 Cost Center Group - Create, Change, Display</t>
  </si>
  <si>
    <t xml:space="preserve">The asset : 30000001306 0 is  ; Standard PO  : 4524071827 ; Material document : 5000071593  ; Document no. : 5108324144 </t>
  </si>
  <si>
    <t>05.03 KL01_2_3 Activity type - Create, Change, Display</t>
  </si>
  <si>
    <t>05.04 KP26 Change Activity TypePrice Planning</t>
  </si>
  <si>
    <t>05.05 KO01_2_3 Internal Order - Create, Change, Display</t>
  </si>
  <si>
    <t>Order was  with number : 20690819031</t>
  </si>
  <si>
    <t>05.06 KO01_2_3 Statistical Internal Order - Create, Change, Display_Copy_1</t>
  </si>
  <si>
    <t>Order was  with number : 20619304214</t>
  </si>
  <si>
    <t>05.07 KOH1_2_3 Internal Order Group - Create, Change, Display</t>
  </si>
  <si>
    <t>05.08 KE51_2_3 Profit Center - Create, Change, Display</t>
  </si>
  <si>
    <t>05.09 KCH1_2_3 Profit Center Group - Create, Change, Display</t>
  </si>
  <si>
    <t>07.01 KSBB Cost Center Report</t>
  </si>
  <si>
    <t>07.02 KE5A KONE RESULT CONSOLIDATED REPORT</t>
  </si>
  <si>
    <t>07.03 KE5Z Profit Center Actual line items</t>
  </si>
  <si>
    <t>07.04 KOB1_2_3 Line Items reports for Orders</t>
  </si>
  <si>
    <t>update dates in script.</t>
  </si>
  <si>
    <t>07.06 MR11 Maintain GR_IR clearing account</t>
  </si>
  <si>
    <t>07.10 ZAR2 AR Aging Report II</t>
  </si>
  <si>
    <t>05.01.01 AS01 Fixed asset procurement-Create asset master record</t>
  </si>
  <si>
    <t>The asset 30000001307 0 is created</t>
  </si>
  <si>
    <t>05.02.02 Asset Aquisition with PO MIRO</t>
  </si>
  <si>
    <t>Document no. 5108324179 created</t>
  </si>
  <si>
    <t>05.03.03 Retirement with Customer Invoice creation with asset retirement</t>
  </si>
  <si>
    <t xml:space="preserve">Document 21000007 was posted in company </t>
  </si>
  <si>
    <t>Defect 136 Closed</t>
  </si>
  <si>
    <t>05.04.04 AS11 Create Asset Subnumber</t>
  </si>
  <si>
    <t>yes</t>
  </si>
  <si>
    <t xml:space="preserve">The asset : 30000001303 0 is  ; The asset : 30000001303 1 is </t>
  </si>
  <si>
    <t>05.05.05 Create Asset and Delete Asset</t>
  </si>
  <si>
    <t xml:space="preserve">The asset : 30000001304 0 is  ; The asset : 30000001304 0 is </t>
  </si>
  <si>
    <t>Document : 24000010 was  in company code 206</t>
  </si>
  <si>
    <t>04.00.04 VAT and Document Journal reports</t>
  </si>
  <si>
    <t>04.00.05 ZFJEA Mass Transaction Upload</t>
  </si>
  <si>
    <t>04.00.06 VK12_13 Lettere d intento</t>
  </si>
  <si>
    <t>04.00.07 YF10 Document Journal</t>
  </si>
  <si>
    <t>06.01 VA44 Actual Overhead Calculation Sales Order</t>
  </si>
  <si>
    <t>06.02.1 KKAO Calculate Work in Process</t>
  </si>
  <si>
    <t>06.02.2 KKAO Calculate Work in Process</t>
  </si>
  <si>
    <t>report displayed</t>
  </si>
  <si>
    <t>06.03.1 CO88 Actual Settlement Production Orders</t>
  </si>
  <si>
    <t>06.03.2 CO88 Actual Settlement Production Orders</t>
  </si>
  <si>
    <t>06.04.1 ZKWIPEL Elimination of Internal Margin</t>
  </si>
  <si>
    <t>06.05.1 YM08N Stock Evaluation at Moving Average Price</t>
  </si>
  <si>
    <t>06.05.2 YM08N Stock Evaluation at Moving Average Price</t>
  </si>
  <si>
    <t>06.06.1 MC.9  Material Analysis Stock</t>
  </si>
  <si>
    <t>06.06.2 MC.9  Material Analysis</t>
  </si>
  <si>
    <t>06.07.1 MC.B Material Analysis Inventory Turnover</t>
  </si>
  <si>
    <t>06.07.2 MC.B Material Analysis Inventory Turnover</t>
  </si>
  <si>
    <t>06.09 F.5D Calculate Balance Sheet Adjustment</t>
  </si>
  <si>
    <t>06.10 EC-PCA Transfer Material Stock</t>
  </si>
  <si>
    <t>06.11 S_ALR_87013348 Line Item Periodic transfer materials</t>
  </si>
  <si>
    <t>06.12 ZVTR Transportation Report</t>
  </si>
  <si>
    <t>06.14 Execute Result Report</t>
  </si>
  <si>
    <t>06.15 KE5Z Profit Center Actual Line Items</t>
  </si>
  <si>
    <t>06.16 IDOC Check</t>
  </si>
  <si>
    <t>Document : 4 was  in company code 206</t>
  </si>
  <si>
    <t>03.00.03 Post jurnal entries, Reverse, Display GL</t>
  </si>
  <si>
    <t>Document : 5 was  in company code 206 ; Document : 11000000 was  in company code 206</t>
  </si>
  <si>
    <t>Document : 9000000 was  in company code 206</t>
  </si>
  <si>
    <t>Document : 6 was  in company code 206 ; Document : 7 was  in company code 206 ; Document : 820000000 was  in company code 206</t>
  </si>
  <si>
    <t xml:space="preserve">Equipment  with the number : 43615658 ; Service contract : 41586287  ; Document : 227002911  ; Document : 7660921 </t>
  </si>
  <si>
    <t xml:space="preserve">Equipment  with the number : 43615661 ; FreeService Contract : 41586288 </t>
  </si>
  <si>
    <t>Equipment  with the number : 43615663 ; Service contract : 41586289</t>
  </si>
  <si>
    <t xml:space="preserve">Equipment  with the number : 43615867 ;  ; </t>
  </si>
  <si>
    <t xml:space="preserve">Equipment  with the number : 43615862 ; Service contract : 41586334  ; Document : 227153031  ; Document : 7660925 </t>
  </si>
  <si>
    <t xml:space="preserve">Equipment  with the number : 43615866 ; Service contract : 41586339  ;  ; </t>
  </si>
  <si>
    <t>Equipment  with the number : 43615869</t>
  </si>
  <si>
    <t>NZ_MOD</t>
  </si>
  <si>
    <t xml:space="preserve">TRB FL Order : 341302068  ; Standard PO  : 4524071970 ; Material document : 5000071659  ; Document : 191781352 </t>
  </si>
  <si>
    <t>No data created</t>
  </si>
  <si>
    <t xml:space="preserve">Physical inventory document : 100000160  ;  ; Physical inventory document : 100000162 </t>
  </si>
  <si>
    <t>Customer : 0013343271 has been  for company code 202 sales area 202  01 04 ; Customer : 0013343272 has been  for company code 202 sales area 202  01 04 ; Functional location : 702-98841422  ; Functional location : 702-98841422-01  ; Equipment  with the number : 43616524 ; Service contract : 40161520 </t>
  </si>
  <si>
    <t xml:space="preserve">Customer : 0013343077 has been  for company code 202 sales area 202  01 04 ; Customer : 0013343078 has been  for company code 202 sales area 202  01 04 ; Functional location : 702-49156574  ; Functional location : 702-49156574-01  ; Equipment  with the number : 43615654 ; Service contract : 40161286  ;  ;  ;  ; </t>
  </si>
  <si>
    <t xml:space="preserve">Customer : 0013343081 has been  for company code 202 sales area 202  01 04 ; Customer : 0013343082 has been  for company code 202 sales area 202  01 04 ; Functional location : 702-32900504  ; Functional location : 702-32900504-01  ; Equipment  with the number : 43615656 ; Service contract : 40161287  ;  ; Deb.Memo Req.f.Ctrct : 210171927  ; Document : 191781348 </t>
  </si>
  <si>
    <t xml:space="preserve">Customer : 0013343063 has been  for company code 202 sales area 202  01 04 ; Customer : 0013343064 has been  for company code 202 sales area 202  01 04 ; Functional location : 702-90975437  ; Functional location : 702-90975437-01  ; Equipment  with the number : 43615659 ;  ; Deb.Memo Req.f.Ctrct : 210171928  ; Document : 191781349 </t>
  </si>
  <si>
    <t>Equipment  with the number : 43616528 ; Service contract : 40161522  ;  Deb.Memo Req.f.Ctrct : 210172081  ; Document : 191781366  ; Document : 191781367 </t>
  </si>
  <si>
    <t xml:space="preserve">Customer : 0013343273 has been  for company code 202 sales area 202  01 04 ; Customer : 0013343274 has been  for company code 202 sales area 202  01 04 ; Functional location : 701-51288588  ; Functional location : 701-51288588-01  ; Equipment  with the number : 43616525 ; Tender for Contract : 21008952  ; Service contract : 40161521  ; Document : 193387912  ;  ;  ;  ; </t>
  </si>
  <si>
    <t>Defect 125 raised and retested</t>
  </si>
  <si>
    <t xml:space="preserve">Customer : 0013343173 has been  for company code 202 sales area 202  01 04 ; Customer : 0013343174 has been  for company code 202 sales area 202  01 04 ; Functional location : 702-45977242  ; Functional location : 702-45977242-01  ; Equipment  with the number : 43615996 ; FreeService Contract : 40161290  ;  ;  ;  ; </t>
  </si>
  <si>
    <t xml:space="preserve">Customer : 0013343164 has been  for company code 202 sales area 202  01 04 ; Customer : 0013343165 has been  for company code 202 sales area 202  01 04 ; Functional location : 701-77479097  ; Functional location : 701-77479097-01  ; Equipment  with the number : 43616019 ; Service contract : 40161291  ;  ;  ;  ;  ; Service contract : 40161292 </t>
  </si>
  <si>
    <t xml:space="preserve">Customer : 0013343176 has been  for company code 202 sales area 202  01 04 ; Customer : 0013343177 has been  for company code 202 sales area 202  01 04 ; Functional location : 701-99009561  ; Functional location : 701-99009561-01  ; Equipment  with the number : 43616021 ; Measuring point : 629646 </t>
  </si>
  <si>
    <t>Customer : 0013343072 has been  for company code 202 sales area 202  01 04</t>
  </si>
  <si>
    <t>Customer : 0013343074 has been  for company code 202 sales area 202  01 04 ; Document : 2000016 was  in company code 202 ; Document : 14000004 was  in company code 202</t>
  </si>
  <si>
    <t>Customer : 0013343075 has been  for company code 202 sales area 202  01 04 ; Document : 2000017 was  in company code 202</t>
  </si>
  <si>
    <t>Customer : 0013343073 has been  for company code 202 sales area 202  01 04 ; Document : 2000015 was  in company code 202 ; Document : 14000003 was  in company code 202 ; Document : 16000002 was  in company code 202</t>
  </si>
  <si>
    <t>Customer : 0013343076 has been  for company code 202 sales area 202  01 04</t>
  </si>
  <si>
    <t xml:space="preserve">Standard PO  : 4524071822 ; Material document : 5000071607  ; Document no. : 5108324161  (Blocked for payment) ; </t>
  </si>
  <si>
    <t>Vendor : 0072064929 has been  for company code 202 purchasing organization 202 ; Document : 41000006 was  in company code 202 ; Document : 15000004 was  in company code 202</t>
  </si>
  <si>
    <t xml:space="preserve">Vendor : 0072064937 has been  for company code 202 purchasing organization 202 ; Document : 41000010 was  in company code 202 ; </t>
  </si>
  <si>
    <t>Vendor : 0072064931 has been  for company code 202 purchasing organization 202 ; Document : 41000009 was  in company code 202 ; Document : 15000005 was  in company code 202</t>
  </si>
  <si>
    <t>Vendor : 0072064926 has been  for company code 202 purchasing organization 202</t>
  </si>
  <si>
    <t>Defect #145 raised and retested</t>
  </si>
  <si>
    <t>V5  General posting and post and clearing</t>
  </si>
  <si>
    <t>Document : 5 was  in company code 202 ; Document : 6 was  in company code 202</t>
  </si>
  <si>
    <t xml:space="preserve">FL NEB Budget Tender : 4043064  ; </t>
  </si>
  <si>
    <t>Create Sales order RU_ESCALATOR_ELK</t>
  </si>
  <si>
    <t xml:space="preserve">FL Order : 6499944  ; Document : 9055139  ; Standard PO  : 4524072035 ; Material document : 5000071708  ; Delivery from proj. : 3655  ; Document : 5019039 </t>
  </si>
  <si>
    <t>Create Sales order RU_ESCALATOR_MAT+Storage</t>
  </si>
  <si>
    <t xml:space="preserve">FL Order : 6499937  ; Document : 9055132  ; Standard PO  : 4524072026 ; Material document : 5000071703  ; Delivery from proj. : 3650  ; Document : 5019035 </t>
  </si>
  <si>
    <t>Create Sales order RU_MOD + storage</t>
  </si>
  <si>
    <t xml:space="preserve">FL Order : 6499945  ; Document : 9055140  ; Standard PO  : 4524072036 ;  ; Delivery from proj. : 3656  ; Document : 5019041 </t>
  </si>
  <si>
    <t>(blank)</t>
  </si>
  <si>
    <t>Create Sales order RU_ELE_MAT_SUF + Storage + addwork</t>
  </si>
  <si>
    <t xml:space="preserve">FL Order : 6499939  ; Document : 9055134  ; Standard PO  : 4524072028 ; Delivery from proj. : 3652  ; Document : 5019037 </t>
  </si>
  <si>
    <t>Create Sales order RU_ELE_TURNKEY</t>
  </si>
  <si>
    <t xml:space="preserve">FL Order : 6499938  ; Document : 9055133  ; Standard PO  : 4524072027 ; Material document : 5000071704  ; Delivery from proj. : 3651  ; Document : 5019036 </t>
  </si>
  <si>
    <t>Create Sales order RU_ELEVATOR_SUF_2_CURR</t>
  </si>
  <si>
    <t xml:space="preserve">FL Order : 6499940  ; FL Order : 6499941  ; Document : 9055135  ; Standard PO  : 4524072030 ; Material document : 5000071705  ; Delivery from proj. : 3653 </t>
  </si>
  <si>
    <t>Create Sales order RU_ELEVATOR_SUI</t>
  </si>
  <si>
    <t xml:space="preserve">FL Order : 6499942  ; Document : 9055136  ; Document : 9055137  ; Standard PO  : 4524072031 ; Material document : 5000071706  ; Delivery from proj. : 3654  ; Document : 5019038 </t>
  </si>
  <si>
    <t>Russia Create Sales order RU_INST</t>
  </si>
  <si>
    <t xml:space="preserve">FL Order : 6499934  ; Document : 9055131  ; Document : 5019034 </t>
  </si>
  <si>
    <t>Create Inv Cancel of Contract</t>
  </si>
  <si>
    <t xml:space="preserve"> ; Document : 9680840  ; Document : 9680841 </t>
  </si>
  <si>
    <t>Create-Suspend-Rebill of Contract Item</t>
  </si>
  <si>
    <t xml:space="preserve"> ; Document : 9680842  ; Document : 9680844 </t>
  </si>
  <si>
    <t>SP01 need update scripts</t>
  </si>
  <si>
    <t xml:space="preserve"> MBM Maint.Plan and Serv.Orders</t>
  </si>
  <si>
    <t>258-00004638 completed with no errors.
43615841
Service contract 41586315 has been saved
Maintenance plan 9758398 scheduled</t>
  </si>
  <si>
    <t xml:space="preserve"> Callout Management without Contract Process</t>
  </si>
  <si>
    <t>Equipment created with the number 43615845
9A7045098$</t>
  </si>
  <si>
    <t>Passed after maintain activity 25000 CA1 2582010</t>
  </si>
  <si>
    <t xml:space="preserve"> Callout Management with Contract Process</t>
  </si>
  <si>
    <t>258-00004639 completed with no errors.
43615847
Service contract 41586319 has been saved
Order saved with number 9A41586319</t>
  </si>
  <si>
    <t>Cancel Callout with Contract</t>
  </si>
  <si>
    <t>Equipment created with the number 43615849
Activity type 25000 CA1 2582010 in fiscal year 2019 not valid
Order 9A1084894$ will be released after update</t>
  </si>
  <si>
    <t>Create Sales Lead Process</t>
  </si>
  <si>
    <t>Equipment created with the number 43615855
Notification 305258539 saved</t>
  </si>
  <si>
    <t>Cancel Sales Lead Process</t>
  </si>
  <si>
    <t>Equipment created with the number 43615856
Notification 305258540 saved
Notification 305258540 completed</t>
  </si>
  <si>
    <t>Cancel  PSR Process</t>
  </si>
  <si>
    <t xml:space="preserve">SEB FL Repair Order : 341302037  ; Document : 9680845  ; Document : 5019030 </t>
  </si>
  <si>
    <t>PSR with downpayment</t>
  </si>
  <si>
    <t xml:space="preserve">SEB FL Repair Order : 341302038  ; Document : 9680846  ; Document : 9680847 </t>
  </si>
  <si>
    <t>PSR without downpayment</t>
  </si>
  <si>
    <t xml:space="preserve">SEB FL Repair Order : 341302039  ; Document : 9680848 </t>
  </si>
  <si>
    <t>Create PR-PO-GR-IR</t>
  </si>
  <si>
    <t xml:space="preserve">Purchase requisition number : 0181807914  ; Standard PO  : 4524071864 ; Material document : 5000071611  ; Document no. : 5108324165  ; Material document : 5000071612  ; Material document : 5000071613  ; Document no. : 5108324167 </t>
  </si>
  <si>
    <t>Create Sales order with purchasing</t>
  </si>
  <si>
    <t>FL Spares Std.Order : 341302034  ; Standard PO  : 4524071865 ; Material document : 5000071614  ; Document no. : 5108324168  ; FL Standard Delivery : 112038881  ; Document : 9680839  (foreign trade data incomplete)</t>
  </si>
  <si>
    <t>Create SO - DEL - INV</t>
  </si>
  <si>
    <t>FL Spares Std.Order : 341302035  ; FL Standard Delivery : 112038882;</t>
  </si>
  <si>
    <t>Defect 121 raised and retested. Output issued with printer option RUPB0005</t>
  </si>
  <si>
    <t>From Storage location to Storage location</t>
  </si>
  <si>
    <t xml:space="preserve">Material document : 4900000908  ; Material document : 4900000909 </t>
  </si>
  <si>
    <t>MaintainBank</t>
  </si>
  <si>
    <t>3. Process Outgoing Payments</t>
  </si>
  <si>
    <t>Document : 1900000008 was  in company code 258</t>
  </si>
  <si>
    <t>4. Manage Petty Cash</t>
  </si>
  <si>
    <t>Document : 1900000009 was  in company code 258 ; Document : 10000005 was  in company code 258</t>
  </si>
  <si>
    <t>Vendor : 0072064977 was  in company code 258 ; Document : 1900000010 was  in company code 258</t>
  </si>
  <si>
    <t>04 Vendor - Automatic clearing</t>
  </si>
  <si>
    <t>Document : 1900000011 was  in company code 258 ; Document : 1500000370 was  in company code 258 ; Document : 17000001 was  in company code 258</t>
  </si>
  <si>
    <t>05 Vendor- Reporting</t>
  </si>
  <si>
    <t>Report displayed</t>
  </si>
  <si>
    <t>01 AR outgoing invoice</t>
  </si>
  <si>
    <t>Customer : 0013343089 has been  for company code 258 ; Document : 2000016 was  in company code 258 ; Customer : 0013343090 has been  for company code 258 ; Document : 2000017 was  in company code 258 ; Customer : 0013343131 has been  for company code 258 ; Document : 2000018 was  in company code 258</t>
  </si>
  <si>
    <t>04 Account statement</t>
  </si>
  <si>
    <t>Defect 121 raised and retested</t>
  </si>
  <si>
    <t>05 Perform Reporting</t>
  </si>
  <si>
    <t>Background job was scheduled for program ZFI_R_USFR5AR</t>
  </si>
  <si>
    <t>02 Dunning</t>
  </si>
  <si>
    <t>Dunning job F150-20190203-RU909 -3 was scheduled successfully</t>
  </si>
  <si>
    <t>03 Partial Down Payment - Dunning - Correspondence</t>
  </si>
  <si>
    <t>Customer : 0013343123 has been  for company code 258 ; Document : 2000015 was  in company code 258</t>
  </si>
  <si>
    <t>Perform Russian Fulfil back reporting</t>
  </si>
  <si>
    <t>FL Order : 6499660  ; Document is  under number : 3315627819</t>
  </si>
  <si>
    <t>Perform CO-CCA Reporting</t>
  </si>
  <si>
    <t>BS and PL Statement</t>
  </si>
  <si>
    <t>Taxes on Sales and Purchases</t>
  </si>
  <si>
    <t>Run GD00 (FISL) report</t>
  </si>
  <si>
    <t>Billing run</t>
  </si>
  <si>
    <t>Document 9680849 has been saved</t>
  </si>
  <si>
    <t>need more than 2 hours to run</t>
  </si>
  <si>
    <t>06 Run Result Analysis for Project</t>
  </si>
  <si>
    <t>Job KKAJ_CON_F for user CON_FSU is Ready</t>
  </si>
  <si>
    <t>Clear dummy Profit center</t>
  </si>
  <si>
    <t>000002 data records were posted in document 0100000002</t>
  </si>
  <si>
    <t>07 Settle Result Analysis for Projects</t>
  </si>
  <si>
    <t>Business Area re-adjustment</t>
  </si>
  <si>
    <t>Run periodising</t>
  </si>
  <si>
    <t>03.Acquire fixed asset with PO</t>
  </si>
  <si>
    <t xml:space="preserve">Vendor : 0072064982 was  in company code 258 ; Vendor : 0072064982 has been  for purchasing organization 258 ; The asset : 170000001457 0 is  ; Standard PO  : 4524071866 ; Material document : 5000071631  ; Document no. : 5108324146 </t>
  </si>
  <si>
    <t>06 Fixed asset reporting</t>
  </si>
  <si>
    <t>Retire asset with revenue</t>
  </si>
  <si>
    <t xml:space="preserve">Vendor : 0072064975 was  in company code 258 ; Vendor : 0072064975 has been  for purchasing organization 258 ; The asset : 170000001458 0 is  ; Standard PO  : 4524071867 ; Material document : 5000071624  ; Document no. : 5108324147 </t>
  </si>
  <si>
    <t>3 FixedAssetsTransfer</t>
  </si>
  <si>
    <t xml:space="preserve">Vendor : 0072064976 was  in company code 258 ; Vendor : 0072064976 has been  for purchasing organization 258 ; The asset : 170000001459 0 is  ; Standard PO  : 4524071868 ; Material document : 5000071625  ; Document no. : 5108324148 </t>
  </si>
  <si>
    <t>Retire asset without revenue(scrap)</t>
  </si>
  <si>
    <t>Vendor : 0072064987 was  in company code 258 ; Vendor : 0072064987 has been  for purchasing organization 258 ; The asset : 170000001461 0 is  ; Standard PO  : 4524071869 ; Material document : 5000071626  ; Document no. : 5108324149  ; Asset transaction  with document no. : 258 0008000022</t>
  </si>
  <si>
    <t>Contract Admin</t>
  </si>
  <si>
    <t>TC_AMC Invoice Creation</t>
  </si>
  <si>
    <t xml:space="preserve">Document : 62012703 </t>
  </si>
  <si>
    <t>TC_Cancel Contract</t>
  </si>
  <si>
    <t xml:space="preserve">FreeService Contract : 41586304 </t>
  </si>
  <si>
    <t>TC_Credit Memo - ZMCG</t>
  </si>
  <si>
    <t xml:space="preserve">MC Cr.Memo Reqst : 123441969  ; Document : 7660923 </t>
  </si>
  <si>
    <t>TC_Debit Memo - ZMCL</t>
  </si>
  <si>
    <t xml:space="preserve">MC DebMemo Reqst : 210171931  ; Document : 7660924 </t>
  </si>
  <si>
    <t>TC_Equipment Creation</t>
  </si>
  <si>
    <t>Equipment  with the number : 43615804</t>
  </si>
  <si>
    <t>TC_FIRST VISIT</t>
  </si>
  <si>
    <t>Service Order: 679385086</t>
  </si>
  <si>
    <t>TC_Functional Location Creation</t>
  </si>
  <si>
    <t>Functional Location: 299-00003901</t>
  </si>
  <si>
    <t>TC_Invoice cancellation</t>
  </si>
  <si>
    <t xml:space="preserve">Document : 62012704 </t>
  </si>
  <si>
    <t>TC_LIFS</t>
  </si>
  <si>
    <t>TC_MBM Activation</t>
  </si>
  <si>
    <t>Maintenance plan: 9758407</t>
  </si>
  <si>
    <t>TC_MBM Cancellation</t>
  </si>
  <si>
    <t>TC_PSR Invoice Creation</t>
  </si>
  <si>
    <t xml:space="preserve">Document : 61004730 </t>
  </si>
  <si>
    <t>TC_SERVICE ORDER CANCELLATION</t>
  </si>
  <si>
    <t>TC_WFC / Conversion</t>
  </si>
  <si>
    <t xml:space="preserve">Equipment  with the number : 43615804 ; Service contract : 41586303 </t>
  </si>
  <si>
    <t>TC_Workcentet Change</t>
  </si>
  <si>
    <t>TC_Workcentet Creation</t>
  </si>
  <si>
    <t xml:space="preserve">Work center : 299SR405 in plant 299 was </t>
  </si>
  <si>
    <t>TC_AMC Invoice</t>
  </si>
  <si>
    <t>Invoice: 130722264</t>
  </si>
  <si>
    <t> FreeService Contract : 41586299 </t>
  </si>
  <si>
    <t>TC_Conversion</t>
  </si>
  <si>
    <t xml:space="preserve"> ; Service contract : 41586296 </t>
  </si>
  <si>
    <t xml:space="preserve"> ; Service contract : 41586300  ; MC Cr.Memo Reqst : 123441965  ; Document : 7660922 </t>
  </si>
  <si>
    <t>Equipment  with the number : 43615803</t>
  </si>
  <si>
    <t>TC_First Visit</t>
  </si>
  <si>
    <t>Service order: 669997164</t>
  </si>
  <si>
    <t>TC_Functional Location &amp; Equipment Creation</t>
  </si>
  <si>
    <t>Equipment :43615722;Functional Location: 280-00004338</t>
  </si>
  <si>
    <t xml:space="preserve"> ; Service contract : 41586296  ; Document : 130722265 </t>
  </si>
  <si>
    <t>TC_Invoice Display</t>
  </si>
  <si>
    <t> ; FreeService Contract : 41586299 </t>
  </si>
  <si>
    <t>Maintenance plan: 9758397</t>
  </si>
  <si>
    <t>TC_PSR invoice</t>
  </si>
  <si>
    <t xml:space="preserve">Document : 130722263 </t>
  </si>
  <si>
    <t>TC_Service Order Cancellation</t>
  </si>
  <si>
    <t>TC_WFC</t>
  </si>
  <si>
    <t xml:space="preserve">Equipment  with the number : 43615803 ; Service contract : 41586302 </t>
  </si>
  <si>
    <t>TC_Workcenter Change</t>
  </si>
  <si>
    <t>Spain Create sales order Elevator</t>
  </si>
  <si>
    <t xml:space="preserve">FL Order : 6499644  ; Document : 970118574  ; Standard PO  : 4524071339 ; Standard PO  : 4524071340 ; Standard PO  : 4524071343 ; Material document : 5000071522  ; Material document : 5000071523  ; Document : 970118575 </t>
  </si>
  <si>
    <t>Spain Create sales order ES_FRB_SSE KTOC</t>
  </si>
  <si>
    <t>Spain Create sales order ES_MOD_KTOC</t>
  </si>
  <si>
    <t>Spain Create sales order Escalator</t>
  </si>
  <si>
    <t>Defect # 18 - Jan-2018 Minor Release</t>
  </si>
  <si>
    <t>Spain Creation sales order ES_E_LINE_SUI from KTOC</t>
  </si>
  <si>
    <t>Spain Door repair</t>
  </si>
  <si>
    <t xml:space="preserve">DB Tender Assmb/Prod : 330483681  ; DB Order Assmbl/Site : 341302023  ;  ; Document : 970118576  ; Document : 970118577 </t>
  </si>
  <si>
    <t xml:space="preserve"> ; Service contract : 41586427  ; Standard PO  : 4524072164 ; Material document : 5000071826  ; Deb.Memo Req.f.Ctrct : 210171981  ; Document : 960296699 </t>
  </si>
  <si>
    <t>1. CallOut Management without Contract Process</t>
  </si>
  <si>
    <t> Equipment: 43616119; Order: 9AES00000527</t>
  </si>
  <si>
    <t>2. Cancel Callout Process</t>
  </si>
  <si>
    <t xml:space="preserve">Service contract : 41586262 </t>
  </si>
  <si>
    <t>2. Create-Invoice-Cancel of Contract-Create contract with reference</t>
  </si>
  <si>
    <t xml:space="preserve"> ; Service contract : 41586263  ; Document : 1300000055  ; Spool request (number : 0001640199)  without immediate output ; Document : 1300000056  ; Service contract : 41586264 </t>
  </si>
  <si>
    <t>3. Cancel Sales Lead Process</t>
  </si>
  <si>
    <t>Notification:305258535</t>
  </si>
  <si>
    <t>3. MBM Maint.Plan and Serv.Orders management</t>
  </si>
  <si>
    <t xml:space="preserve"> ; Service contract : 41586265  ; </t>
  </si>
  <si>
    <t>4. 3rd Party Inspection Management KIB</t>
  </si>
  <si>
    <t xml:space="preserve"> ; Service contract : 41586266  ; </t>
  </si>
  <si>
    <t>4. Create Planned Serv. Order Y06</t>
  </si>
  <si>
    <t xml:space="preserve"> ; Service contract : 41586425  ;  ; Notification (type ZI) : : 305258613  with reference to Order: 679400762</t>
  </si>
  <si>
    <t>4. Package Service Repair - A process</t>
  </si>
  <si>
    <t xml:space="preserve">SEB FL Repair Order : 341302088  ; Standard PO  : 4524072156 ; Material document : 5000071823  ; Document no. : 5108324198  ; Document : 1400000006 </t>
  </si>
  <si>
    <t>5. Create Sales Lead Process</t>
  </si>
  <si>
    <t>Notification:305258537</t>
  </si>
  <si>
    <t>6. Create-Suspend-Rebill of Contract Item</t>
  </si>
  <si>
    <t xml:space="preserve"> ; Service contract : 41586273  ; Document : 1300000057  ; Document : 1300000059 </t>
  </si>
  <si>
    <t xml:space="preserve"> ; Standard PO  : 4524072158 ; Standard PO  : 4524072159 ; Material document : 5000071824  ; Material document : 5000071825  ; Deb.Memo Req.f.Ctrct : 210171980  ; Document : 960296698 </t>
  </si>
  <si>
    <t>Creation profile MBM2</t>
  </si>
  <si>
    <t xml:space="preserve">Equipment  with the number : 43615646 ; Service contract : 41586278  ;  ; </t>
  </si>
  <si>
    <t>Spares Sales non stock</t>
  </si>
  <si>
    <t xml:space="preserve">FL Spares Quote : 21008945  ; FL Spares Std.Order : 341302086  ; Standard PO  : 4524072152 ; Material document : 5000071821  ; FL Standard Delivery : 112038894 </t>
  </si>
  <si>
    <t>Spares Sales Stock</t>
  </si>
  <si>
    <t xml:space="preserve">FL Spares Quote : 21008944  ; FL Spares Std.Order : 341302085  ; Standard PO  : 4524072148 ; Material document : 5000071820  ; Document no. : 5108324197  ; FL Spares Std.Order : 341302085  ; FL Standard Delivery : 112038893  ; Document : 970118583 </t>
  </si>
  <si>
    <t xml:space="preserve">Quality </t>
  </si>
  <si>
    <t>QFB tool</t>
  </si>
  <si>
    <t>Notification: 305258534</t>
  </si>
  <si>
    <t>Spain - Spares sales to KOA - ES_VENTA_KOA_REPU</t>
  </si>
  <si>
    <t xml:space="preserve">Standard PO  : 4524071917 ; Standard PO  : 4524071918 ; Material document : 5000071639  ; FL Standard Delivery : 112038885  ; Document : 970118582 </t>
  </si>
  <si>
    <t>Spain - Spares sales to KOP - ES_VENTA_KOP_REPU</t>
  </si>
  <si>
    <t xml:space="preserve">Standard PO  : 4524071920 ; Standard PO  : 4524071921 ; Material document : 5000071671  ; FL Standard Delivery : 112038887 </t>
  </si>
  <si>
    <t>V5 / Accounts Payable</t>
  </si>
  <si>
    <t>Incoming invoices without PO manual payment</t>
  </si>
  <si>
    <t>Vendor : 0072065011 was  in company code 262 ; Document : 19000018 was  in company code 262 ; Document : 15000130 was  in company code 262</t>
  </si>
  <si>
    <t>Spain Intrastat</t>
  </si>
  <si>
    <t>Vendor - Automatic Clearing</t>
  </si>
  <si>
    <t>Vendor : 0072064950 was  in company code 262 ; Document : 19000011 was  in company code 262 ; Document : 15000129 was  in company code 262</t>
  </si>
  <si>
    <t>V5 / Accounts Receivable</t>
  </si>
  <si>
    <t>01.Process Accounts Receivable - Outgoing Invoice Direct Debit</t>
  </si>
  <si>
    <t>Customer : 0013343119 has been  for company code 262 ; Document : 200000081 was  in company code 262</t>
  </si>
  <si>
    <t>v5 / Accounts Receivable</t>
  </si>
  <si>
    <t>Customer : 0013343120 has been  for company code 262 ; Document : 23000004 was  in company code 262 ; Document : 23000005 was  in company code 262 ; Document : 16000007 was  in company code 262</t>
  </si>
  <si>
    <t>Outgoing Invoice-Manual payment</t>
  </si>
  <si>
    <t>Customer : 0013343121 has been  for company code 262 ; Document : 200000082 was  in company code 262</t>
  </si>
  <si>
    <t>Partial Down Payment - Dunning - Correspondence</t>
  </si>
  <si>
    <t>Customer : 0013343122 has been  for company code 262 ; Document : 200000083 was  in company code 262</t>
  </si>
  <si>
    <t>V5 / Manage Fixed Assets</t>
  </si>
  <si>
    <t>Acquire fixed asset-invoice posted from FI</t>
  </si>
  <si>
    <t>The asset : 30000000363 0 is  ; Document : 19000012 was  in company code 262</t>
  </si>
  <si>
    <t>The asset : 30000000364 0 is  ; Document : 19000013 was  in company code 262 ; Document : 200000084 was  in company code 262</t>
  </si>
  <si>
    <t>Retire asset without revenue (scrap)</t>
  </si>
  <si>
    <t>The asset : 30000000365 0 is  ; Document : 19000014 was  in company code 262 ; Asset transaction  with document no. : 262 0008001281</t>
  </si>
  <si>
    <t>Transfer fixed asset</t>
  </si>
  <si>
    <t>The asset : 30000000366 0 is  ; Document : 19000015 was  in company code 262 ; The asset : 30000000367 0 is  ; Asset transaction  with document no. : 262 0008001282</t>
  </si>
  <si>
    <t>V5 / Perform CO allocation and repostings</t>
  </si>
  <si>
    <t>01 Run assessment cycle</t>
  </si>
  <si>
    <t>02 Repost cost from cost center to cost center</t>
  </si>
  <si>
    <t>Document is  under number : 4211183735</t>
  </si>
  <si>
    <t>03 Repost cost from WBS to network</t>
  </si>
  <si>
    <t>Document is  under number : 4211183736</t>
  </si>
  <si>
    <t>04 Perform activity allocation</t>
  </si>
  <si>
    <t>Document is  under number : 3315627818</t>
  </si>
  <si>
    <t>V5 / Perform CO-CCA Reporting</t>
  </si>
  <si>
    <t>01 Perform CO-CCA Reporting</t>
  </si>
  <si>
    <t>V5 / Perform CO-PCA Reporting</t>
  </si>
  <si>
    <t>V5 / Perform GL posting</t>
  </si>
  <si>
    <t>Perform GL posting</t>
  </si>
  <si>
    <t xml:space="preserve">Document : 4000004 was  in company code 262 ; Document : 1000011 was  in company code 262 ; </t>
  </si>
  <si>
    <t>V5 / GL Reporting</t>
  </si>
  <si>
    <t>02 Tax on Sales and Purchases</t>
  </si>
  <si>
    <t>V5 / Perform Intra-Corporate Clearing Netting</t>
  </si>
  <si>
    <t>02 Match and clear  Intra-corporate Accounts - Kone report for Trading Partner</t>
  </si>
  <si>
    <t>V5 / Perform period end closing</t>
  </si>
  <si>
    <t>02 Execute recurring entries</t>
  </si>
  <si>
    <t>03 FI invoices to Kone companies-covering in AR</t>
  </si>
  <si>
    <t>Document : 200000085 was  in company code 262</t>
  </si>
  <si>
    <t>10 Depreciation</t>
  </si>
  <si>
    <t>12. Create Provisions For LIFS</t>
  </si>
  <si>
    <t>Document : 1000009 was  in company code 262</t>
  </si>
  <si>
    <t>14 Provisions and non-recurring accrual..Covering in AR AP</t>
  </si>
  <si>
    <t>Document : 4000003 was  in company code 262</t>
  </si>
  <si>
    <t>16. Run overhead surcharges on WBS</t>
  </si>
  <si>
    <t>17 Run process costing</t>
  </si>
  <si>
    <t>19 Foreign Currency valuation</t>
  </si>
  <si>
    <t>22. Settle Service Orders</t>
  </si>
  <si>
    <t>23 Reverse accruals</t>
  </si>
  <si>
    <t>24. Automatic clearing and regrouping</t>
  </si>
  <si>
    <t>25. AR by business area for corporate reporting...Background</t>
  </si>
  <si>
    <t>26 AP for corporate reporting</t>
  </si>
  <si>
    <t>27 Download results &amp; balance sheet</t>
  </si>
  <si>
    <t>Document  under document number : 100000057</t>
  </si>
  <si>
    <t>V5 / Perform Treasury Activities</t>
  </si>
  <si>
    <t>02.Import Electronic Bank Statements</t>
  </si>
  <si>
    <t>04 Postprocess bank statement line items</t>
  </si>
  <si>
    <t>Document : 14000052 was  in company code 262</t>
  </si>
  <si>
    <t>05 Reconcile Bank Account Balances</t>
  </si>
  <si>
    <t>08 Cash Mgm and Liquidity Forecast- Cash Position</t>
  </si>
  <si>
    <t>09 Run Liquidity Forecast Report</t>
  </si>
  <si>
    <t>10 Clear Outgoing Payments Bank Subaccounts</t>
  </si>
  <si>
    <t>Document : 1000008 was  in company code 262 ; Document : 820000000 was  in company code 262</t>
  </si>
  <si>
    <t>Maintain Banks</t>
  </si>
  <si>
    <t>KHM / Fulfill</t>
  </si>
  <si>
    <t>Create Sales order SE_OTHER</t>
  </si>
  <si>
    <t>FL Order 6499892 has been saved</t>
  </si>
  <si>
    <t>Create Sales order SE_SDB_FRB</t>
  </si>
  <si>
    <t>Header Pr.Bill.Order 716197 has been saved</t>
  </si>
  <si>
    <t>Row Labels</t>
  </si>
  <si>
    <t>Create Sales order SE_SDB_NDB</t>
  </si>
  <si>
    <t>Header Pr.Bill.Order 716198 has been saved</t>
  </si>
  <si>
    <t>Create Sales order SE_SDB_TRB</t>
  </si>
  <si>
    <t>Header Pr.Bill.Order 716195 has been saved</t>
  </si>
  <si>
    <t>SE_ESCALATOR_TRB</t>
  </si>
  <si>
    <t>TRB FL Order 341302057 has been saved</t>
  </si>
  <si>
    <t>KHM / Maintenance</t>
  </si>
  <si>
    <t>01. Create-Invoice-Cancel of Contract_Elevator</t>
  </si>
  <si>
    <t>Equipment created with the number 43615987</t>
  </si>
  <si>
    <t>02 Create-Suspend-Rebill of Contract Item</t>
  </si>
  <si>
    <t>Equipment created with the number 43616014</t>
  </si>
  <si>
    <t>Equipment created with the number 43616559</t>
  </si>
  <si>
    <t>Defect #142 closed,data not consistent for planning plant.</t>
  </si>
  <si>
    <t>04. Create-Invoice-Cancel of Contract_KCARE_ADV</t>
  </si>
  <si>
    <t>Equipment created with the number 43616015</t>
  </si>
  <si>
    <t>06. Callouts Management without Contract Process</t>
  </si>
  <si>
    <t xml:space="preserve">Equipment  with the number : 43615809 ;  ;  ;  ;  ;  ; SEB Debit Memo Req. : 210171933  ; SEB Debit Memo Req. : 210171933  ; SEB Debit Memo Req. : 210171933  ; Document : 169755081 </t>
  </si>
  <si>
    <t>07. Callouts Management with Contract Process</t>
  </si>
  <si>
    <t>Equipment created with the number 43616010</t>
  </si>
  <si>
    <t>08. Cancel callouts with contract</t>
  </si>
  <si>
    <t xml:space="preserve">Equipment  with the number : 43615811 ;  ;  ;  ;  ; </t>
  </si>
  <si>
    <t>08. Cancel callouts without contract</t>
  </si>
  <si>
    <t xml:space="preserve">Equipment  with the number : 43615812 ;  ;  ; </t>
  </si>
  <si>
    <t>09. Planned Service Repair with Contract Process</t>
  </si>
  <si>
    <t>Equipment created with the number 43616430</t>
  </si>
  <si>
    <t>Defect 141 raised and passed</t>
  </si>
  <si>
    <t>Equipment created with the number 43616137</t>
  </si>
  <si>
    <t>11. Sales Leads - Create Sales Lead Process</t>
  </si>
  <si>
    <t>Equipment created with the number 43616150</t>
  </si>
  <si>
    <t>script needs update</t>
  </si>
  <si>
    <t>13. Unplanned Service Repair with and without Contract Process</t>
  </si>
  <si>
    <t>9ASE43616551 service order</t>
  </si>
  <si>
    <t>Defect #143 retesed and closed</t>
  </si>
  <si>
    <t>Equi num:43616139</t>
  </si>
  <si>
    <t>KHM / Source</t>
  </si>
  <si>
    <t>1.5 Vendor Master</t>
  </si>
  <si>
    <t>Vendor : 0072064959 has been  for company code KHM purchasing organization KHM</t>
  </si>
  <si>
    <t>1.6 Block a vendor master</t>
  </si>
  <si>
    <t>Vendor : 0072064960 has been  for company code KHM purchasing organization KHM</t>
  </si>
  <si>
    <t xml:space="preserve">Vendor : 0072064961 has been  for company code KHM purchasing organization KHM ; Standard PO  : 4524071855 ; Material document : 5000071620  ; Document no. : 5108324145 </t>
  </si>
  <si>
    <t xml:space="preserve">Vendor : 0072064962 has been  for company code KHM purchasing organization KHM ; Standard PO for SRM  : 4524071856 ; Material document : 5000071621  ; </t>
  </si>
  <si>
    <t>Vendor : 0072064963 has been  for company code KHM purchasing organization KHM ; Framework order  : 4700006344</t>
  </si>
  <si>
    <t>2.3 Purchasing for Call Out with PR (KFM)</t>
  </si>
  <si>
    <t>Equipment created with the number 43616130</t>
  </si>
  <si>
    <t>Equipment created with the number 43616129</t>
  </si>
  <si>
    <t>Equipment created with the number 43616132</t>
  </si>
  <si>
    <t>2.9 Stock purchasing with External Supplier</t>
  </si>
  <si>
    <t>Document no. 5108324215 created</t>
  </si>
  <si>
    <t xml:space="preserve">Material document : 4900000947  ; Material document : 4900000947 </t>
  </si>
  <si>
    <t>3.3 MRP - single material (Proximity Stock)</t>
  </si>
  <si>
    <t xml:space="preserve">Material document : 4900000948 </t>
  </si>
  <si>
    <t xml:space="preserve">Material document : 4900000949 </t>
  </si>
  <si>
    <t>FL Order 6499955 has been saved</t>
  </si>
  <si>
    <t xml:space="preserve">Equipment  with the number : 43615824 ;  ; Material document : 4900000950 </t>
  </si>
  <si>
    <t xml:space="preserve">Equipment  with the number : 43615826 ;  ; Material document : 4900000951 </t>
  </si>
  <si>
    <t>9ASE43616013-service order</t>
  </si>
  <si>
    <t>Physical inventory document : 100000151  ; Phys. inventory document : 100000150  without differences</t>
  </si>
  <si>
    <t>KHM / V5</t>
  </si>
  <si>
    <t>01. Process Accounts Receivable</t>
  </si>
  <si>
    <t>Document : 2000037 was  in company code KHM</t>
  </si>
  <si>
    <t>Customer : 0013343097 has been  for company code KHM ; Document : 2000038 was  in company code KHM ; Document : 14000003 was  in company code KHM</t>
  </si>
  <si>
    <t>Document : 2000039 was  in company code KHM</t>
  </si>
  <si>
    <t>Document : 2000040 was  in company code KHM ; Document : 12000003 was  in company code KHM ; Document : 16000003 was  in company code KHM</t>
  </si>
  <si>
    <t>02. Process Accounts Payable</t>
  </si>
  <si>
    <t>01.05 Process Accounts Receivable  Perform Reporting</t>
  </si>
  <si>
    <t>Vendor : 0072064933 was  in company code KHM ; Document : 19000029 was  in company code KHM ; Document : 15000007 was  in company code KHM</t>
  </si>
  <si>
    <t>Vendor : 0072064934 was  in company code KHM ; Document : 19000030 was  in company code KHM ; Document : 17000004 was  in company code KHM</t>
  </si>
  <si>
    <t>03. Manage fixed assets</t>
  </si>
  <si>
    <t>02.05 Vendor- Reporting</t>
  </si>
  <si>
    <t>The asset : 30000000274 0 is  ; The asset : 30000000274 0 is  ; Document : 19000031 was  in company code KHM</t>
  </si>
  <si>
    <t>The asset : 30000000275 0 is  ; The asset : 30000000275 0 is  ; Document : 19000032 was  in company code KHM ; Document : 2000041 was  in company code KHM</t>
  </si>
  <si>
    <t>The asset : 30000000276 0 is  ; The asset : 30000000276 0 is  ; Document : 19000033 was  in company code KHM ; Asset transaction  with document no. KHM : 0008001026</t>
  </si>
  <si>
    <t>03.03 Transfer fixed asset</t>
  </si>
  <si>
    <t>The asset : 30000000277 0 is  ; The asset : 30000000277 0 is  ; Document : 19000034 was  in company code KHM ; The asset : 30000000278 0 is  ; Asset transaction  with document no. KHM : 0008001027</t>
  </si>
  <si>
    <t>03.04.02  Unplanned depreciation run</t>
  </si>
  <si>
    <t>no data displayed</t>
  </si>
  <si>
    <t>05. Perform Treasury Activities</t>
  </si>
  <si>
    <t>03.06 Fixed asset reporting</t>
  </si>
  <si>
    <t>05.08 Run Cash Management Report (KHM)</t>
  </si>
  <si>
    <t>05.09 Run Liquidity Forecast Report (KHM)</t>
  </si>
  <si>
    <t>06. Perform Intra-Corporate Clearing-Netting</t>
  </si>
  <si>
    <t>05.10 Clear Outgoing Payments Bank Subaccounts SAP tr. code F-03 and F.13</t>
  </si>
  <si>
    <t>Document : 7 was  in company code KHM ; Document : 820000003 was  in company code KHM</t>
  </si>
  <si>
    <t>06.01 Match and Clear Intra-Corporate Accounts-Netting Procedure</t>
  </si>
  <si>
    <t xml:space="preserve">Vendor : 0072064935 has been  for company code KHM purchasing organization KHM ; Standard PO  : 4524071828 ; Material document : 5000071595 </t>
  </si>
  <si>
    <t>07.Perform period end closing</t>
  </si>
  <si>
    <t>06.03 Match and Clear Intra-Corporate Accounts - Foreign payments</t>
  </si>
  <si>
    <t xml:space="preserve">Vendor : 0072064936 has been  for company code KHM purchasing organization KHM ; Standard PO  : 4524071829 ; Material document : 5000071596 </t>
  </si>
  <si>
    <t xml:space="preserve"> ; Session SAP : 120 was </t>
  </si>
  <si>
    <t>07.03 FI invoices to Kone companies covering in AR</t>
  </si>
  <si>
    <t>Document : 2000044 was  in company code KHM</t>
  </si>
  <si>
    <t>07.07 Settle Result Analysis for Projects</t>
  </si>
  <si>
    <t>report genarated</t>
  </si>
  <si>
    <t>Doc num:0200000000</t>
  </si>
  <si>
    <t>Defct #133 retested and passed successully</t>
  </si>
  <si>
    <t>07.12 Create provisions for LIFS-Covering in AR AP</t>
  </si>
  <si>
    <t>TRB FL Order 341302087 has been saved</t>
  </si>
  <si>
    <t>07.14 Provisions and non-recurring accrual..Covering in AR AP</t>
  </si>
  <si>
    <t>Document : 4000005 was  in company code KHM</t>
  </si>
  <si>
    <t>07.20 Clear dummy Profit center(Working fine)</t>
  </si>
  <si>
    <t>Document  under document number : 8000000005</t>
  </si>
  <si>
    <t>07.22 Settle Service Orders</t>
  </si>
  <si>
    <t xml:space="preserve">Document 4000007 was posted in company </t>
  </si>
  <si>
    <t>Defect#139 retested and passed successully</t>
  </si>
  <si>
    <t>07.26 AP for corporate reporting (KEF)(KHM)</t>
  </si>
  <si>
    <t>11 Perform GL posting(UPDATED)</t>
  </si>
  <si>
    <t>15 Perform CO allocation and reposting</t>
  </si>
  <si>
    <t>11 Perform GL posting</t>
  </si>
  <si>
    <t xml:space="preserve">Document : 9 was  in company code KHM ; Document : 10 was  in company code KHM ; </t>
  </si>
  <si>
    <t>15.01 Run assessment cycle(KHM)</t>
  </si>
  <si>
    <t>15.02 Repost cost from cost center to cost center(KHM)</t>
  </si>
  <si>
    <t>Document is  under number : 4211183348</t>
  </si>
  <si>
    <t>Document is posted under number 4211227817</t>
  </si>
  <si>
    <t>16 Perform CO-CCA Reporting</t>
  </si>
  <si>
    <t>KONE Cost element by chosen CTRs</t>
  </si>
  <si>
    <t>Defect #140 raisedA master record for KHM2100/10030 exists only in 2018</t>
  </si>
  <si>
    <t>17 Perform CO-PCA Reporting</t>
  </si>
  <si>
    <t>18 Perform GL Reporting</t>
  </si>
  <si>
    <t>17.Perform CO-PCA reporting(KHM)</t>
  </si>
  <si>
    <t>18.02  Taxes on Sales and Purchases(KHM)</t>
  </si>
  <si>
    <t>Fulfill KTOC</t>
  </si>
  <si>
    <t>Turkey Escalator_Prerequisite</t>
  </si>
  <si>
    <t>Order:6449980</t>
  </si>
  <si>
    <t>Turkey Escalator_SL Order Creation</t>
  </si>
  <si>
    <t>01 Contract  Suspend_Reactivate_Cancel</t>
  </si>
  <si>
    <t>Service contract 41586367 has been saved</t>
  </si>
  <si>
    <t>02  Contract Create_Invoice_Cancel Invoice</t>
  </si>
  <si>
    <t>Service contract 41586494 has been saved</t>
  </si>
  <si>
    <t>Defect#129 closed</t>
  </si>
  <si>
    <t>03 Create Equipment&amp;Contract</t>
  </si>
  <si>
    <t>Service contract 41586421  has been saved</t>
  </si>
  <si>
    <t>04 Create Planned Service Repair</t>
  </si>
  <si>
    <t>Service contract 41586422 has been saved</t>
  </si>
  <si>
    <t>05 Package Service Repair Process C</t>
  </si>
  <si>
    <t>06 Create Sales Lead</t>
  </si>
  <si>
    <t>Equipment created with the number 43615801</t>
  </si>
  <si>
    <t>07 Manage Callouts (No KONECT)</t>
  </si>
  <si>
    <t>Order saved with number 9ATR02424628</t>
  </si>
  <si>
    <t>08 MBM Activate_Generate SO_Print list</t>
  </si>
  <si>
    <t>Service contract 41586365 has been saved</t>
  </si>
  <si>
    <t>09 Sales of Spares</t>
  </si>
  <si>
    <t xml:space="preserve">FL Spares Std.Order 341302032 has been </t>
  </si>
  <si>
    <t>10 Cancel of  Callouts (No KONECT)</t>
  </si>
  <si>
    <t>Order saved with number 9APL02462295</t>
  </si>
  <si>
    <t>11 Request Material (Importation Process) KKT</t>
  </si>
  <si>
    <t>KONE Inbound del. 688276502 has been saved</t>
  </si>
  <si>
    <t xml:space="preserve">Closed defect #135.sales doc :40777105 and item 210 in Iw32.Update script
</t>
  </si>
  <si>
    <t>01 Create PR-PO-GR-IR</t>
  </si>
  <si>
    <t xml:space="preserve">Purchase requisition number 0181808737 </t>
  </si>
  <si>
    <t>order:341302090</t>
  </si>
  <si>
    <t>Update Miro tcodeVL01n-No schedule lines due for delivery up to the selected date</t>
  </si>
  <si>
    <t xml:space="preserve">FL Spares Std.Order 341302074 </t>
  </si>
  <si>
    <t>Transfer posting</t>
  </si>
  <si>
    <t>Material document 4900001010 posted</t>
  </si>
  <si>
    <t>01 - 02 Outgoing Invoice - Manual payment</t>
  </si>
  <si>
    <t>Customer : 0013343079 has been  for company code 277 ; Document : 200000123 was  in company code 277 ; Document : 14000006 was  in company code 277</t>
  </si>
  <si>
    <t>01 - 04 Outgoing invoice - Credit Memo - Manual Clearing_New</t>
  </si>
  <si>
    <t>billing doc:132779408.</t>
  </si>
  <si>
    <t>Defect#129 .Passed successfully by chnaging trans medium to 6 in vf31 tcode</t>
  </si>
  <si>
    <t>01 - 05 Perform Reporting</t>
  </si>
  <si>
    <t>report dispalyed</t>
  </si>
  <si>
    <t>02 - 01 PR-PO-GR IR - automatic Payment</t>
  </si>
  <si>
    <t xml:space="preserve">Purchase requisition number : 0181807912  ; Standard PO  : 4524071824 ; Material document : 5000071608  ; Document no. : 5108324163  ; </t>
  </si>
  <si>
    <t>Closed defect #134 </t>
  </si>
  <si>
    <t>02 - 02 PR-PO-GR-IR - manual Payment</t>
  </si>
  <si>
    <t>Purchase requisition number : 0181807913  ; Standard PO  : 4524071825 ; Material document : 5000071609  ; Document no. : 5108324164  ; Document : 15000002 was  in company code 277</t>
  </si>
  <si>
    <t>02 - 03 Incoming invoices without PO manual payment</t>
  </si>
  <si>
    <t>Vendor : 0072064939 was  in company code 277 ; Document : 19000021 was  in company code 277 ; Document : 15000003 was  in company code 277</t>
  </si>
  <si>
    <t>02 - 04 Vendor - Automatic clearing</t>
  </si>
  <si>
    <t>Document 19000028 was posted</t>
  </si>
  <si>
    <t>02 - 05 Vendor- Reporting</t>
  </si>
  <si>
    <t>03 - 01 Acquire fixed asset-invoice posted from FI</t>
  </si>
  <si>
    <t>The asset : 30000000566 0 is  ; Document : 19000023 was  in company code 277</t>
  </si>
  <si>
    <t>03 - 02 Retire asset with revenue</t>
  </si>
  <si>
    <t>The asset : 30000000567 0 is  ; Document : 19000024 was  in company code 277 ; Document : 200000125 was  in company code 277</t>
  </si>
  <si>
    <t>03 - 03 Transfer fixed asset</t>
  </si>
  <si>
    <t>The asset : 30000000568 0 is  ; The asset : 30000000569 0 is  ; Asset transaction  with document no. : 277 0008000479</t>
  </si>
  <si>
    <t>03 - 04 - 01 Periodic Depreciation</t>
  </si>
  <si>
    <t>03 - 04 - 03 Periodic Posting</t>
  </si>
  <si>
    <t>Background job was scheduled for program</t>
  </si>
  <si>
    <t>03 - 06 Fixed Asset Reporting</t>
  </si>
  <si>
    <t>04 - 01 Run FICO Payroll interface</t>
  </si>
  <si>
    <t>Document is posted under number 3315627626</t>
  </si>
  <si>
    <t>Perform reposting from Cost Center to Cost Center</t>
  </si>
  <si>
    <t>Document is posted under number 4211183629</t>
  </si>
  <si>
    <t>Repost cost from WBS to network</t>
  </si>
  <si>
    <t>doc no:4211183632</t>
  </si>
  <si>
    <t>Perform CO-PCA Reporting</t>
  </si>
  <si>
    <t>Document 99900001 was stored in company code 277</t>
  </si>
  <si>
    <t>Match and clear  Intra-corporate Accounts - Kone report for Trading Partner</t>
  </si>
  <si>
    <t>Document : 200000126 was  in company code 277</t>
  </si>
  <si>
    <t>Spool displayed</t>
  </si>
  <si>
    <t>Data record was  in document : 0020000002</t>
  </si>
  <si>
    <t>07.12 Create provisions for LIFS-Covering in AR_AP</t>
  </si>
  <si>
    <t>Document : 1000003 was  in company code 277</t>
  </si>
  <si>
    <t>Actual Settlement: Orders Basic list</t>
  </si>
  <si>
    <t xml:space="preserve">Document 45000006 was posted in company </t>
  </si>
  <si>
    <t>Clear Dummy Profit center</t>
  </si>
  <si>
    <t>Doc posted:100000005</t>
  </si>
  <si>
    <t>Foreign Currency Valuation</t>
  </si>
  <si>
    <t xml:space="preserve">Document 4000192 was posted in company </t>
  </si>
  <si>
    <t>Provisions and non-recurring accrual..Covering in AR AP</t>
  </si>
  <si>
    <t>Document 4000193 was posted in company code 277</t>
  </si>
  <si>
    <t>Run Overhead Surcharges on WBS</t>
  </si>
  <si>
    <t xml:space="preserve">Bank TR : 1092025396 was </t>
  </si>
  <si>
    <t>05.08 Run Cash Management Report</t>
  </si>
  <si>
    <t>05.09 Run Liquidity Forecast Report</t>
  </si>
  <si>
    <t>05.10 Clear Outgoing Payments Bank Subaccounts</t>
  </si>
  <si>
    <t>Document : 820000006 was  in company code 277</t>
  </si>
  <si>
    <t>Turkey Create sales order ELEVATOR</t>
  </si>
  <si>
    <t>Turkey Create sales order ESCALATOR</t>
  </si>
  <si>
    <t>marked ooo as per october release</t>
  </si>
  <si>
    <t>Turkey Create sales order FRB</t>
  </si>
  <si>
    <t>marked as ooo as UFT  is under coversion to WS for BP changes</t>
  </si>
  <si>
    <t>Turkey Create sales order MOD_KW</t>
  </si>
  <si>
    <t>Asset Master</t>
  </si>
  <si>
    <t xml:space="preserve">asset : 5000000024 0;  asset : 5000000024 0 </t>
  </si>
  <si>
    <t>Customer Invoice</t>
  </si>
  <si>
    <t>Document : 14000005 ; Document : 12000002  ; Document : 14000006 ; Document : 10000005</t>
  </si>
  <si>
    <t xml:space="preserve">Customer : 0013343061 </t>
  </si>
  <si>
    <t>Dunning</t>
  </si>
  <si>
    <t>SEB Maintenance with VA Repair</t>
  </si>
  <si>
    <t>Equipment:43615882;Tender:330483682;FL Order:341302042;Document:125540242</t>
  </si>
  <si>
    <t>SEB_Contract</t>
  </si>
  <si>
    <t> MC Cr.Memo Reqst : 123441983  ; Document : 191015619 </t>
  </si>
  <si>
    <t>FRB-Full Replacement Business</t>
  </si>
  <si>
    <t xml:space="preserve">TRB FL Tender : 330483679  ; TRB FL Order : 341302021 </t>
  </si>
  <si>
    <t xml:space="preserve">Document : 2 </t>
  </si>
  <si>
    <t>Maintain GR IR Clearing</t>
  </si>
  <si>
    <t>Standard PO  : 4524071336 ; Material document : 5000071540  ; Document no. : 5108324131  (Blocked for payment)</t>
  </si>
  <si>
    <t>MOD(Modernization)</t>
  </si>
  <si>
    <t xml:space="preserve">TRB FL Tender : 330483680  ; TRB FL Order : 341302022 </t>
  </si>
  <si>
    <t>NEB - New Equipement Business</t>
  </si>
  <si>
    <t xml:space="preserve">FL NEB Tender : 4043062  ; FL Order : 6499643 </t>
  </si>
  <si>
    <t>FI Invoice Outgoing Payment</t>
  </si>
  <si>
    <t>Vendor:0072064991;Document:19000005</t>
  </si>
  <si>
    <t>GL Other</t>
  </si>
  <si>
    <t>Document : 2000025 was  in company code 230 ; Document : 14000010 was  in company code 230 ; Vendor : 0072065005 has been  for company code 230 purchasing organization 230 ; Document : 19000006 was  in company code 230 ; Document : 14000011 was  in company code 230 ; Document : 10000009 was  in company code 230</t>
  </si>
  <si>
    <t>SEB Maintenance - Maintenance Plan</t>
  </si>
  <si>
    <t xml:space="preserve">Service contract : 40161284  ;  ; Service contract : 40161285 </t>
  </si>
  <si>
    <t>SEB Maintenance with Comprehensive Repair</t>
  </si>
  <si>
    <t>Tax Transfer Posting</t>
  </si>
  <si>
    <t xml:space="preserve">Vendor : 0072064916 </t>
  </si>
  <si>
    <t>Vendor Master1</t>
  </si>
  <si>
    <t>Vendor : 0072064927</t>
  </si>
  <si>
    <t>Callout Management with contract</t>
  </si>
  <si>
    <t xml:space="preserve"> ; Service contract : 41586275  ;  ;  ;  ; </t>
  </si>
  <si>
    <t>Callout process witout contaract</t>
  </si>
  <si>
    <t>Equipment created with the number 43615625</t>
  </si>
  <si>
    <t>Cancel Callout Process</t>
  </si>
  <si>
    <t>Equipment created with the number 43615626</t>
  </si>
  <si>
    <t>1. Create-Invoice-Cancel of Contract</t>
  </si>
  <si>
    <t xml:space="preserve"> ; Service contract : 41586276  ; Document : 25581899  ; Document : 25581900 </t>
  </si>
  <si>
    <t>Cash to payment_In Progress</t>
  </si>
  <si>
    <t>Equipment created with the number 43615960</t>
  </si>
  <si>
    <t>Create-Invoice-Cancel of Contract</t>
  </si>
  <si>
    <t>Create-Suspend-Rebill of Contract</t>
  </si>
  <si>
    <t xml:space="preserve"> ; Service contract : 41586279  ; Document : 25581901  ; Document : 25581902  ; Service contract : 41586279  ; </t>
  </si>
  <si>
    <t>Package Service Repair - A process</t>
  </si>
  <si>
    <t>43615961- equipment num</t>
  </si>
  <si>
    <t>Package Service Repair - C process</t>
  </si>
  <si>
    <t>Equipment created with the number 43615981</t>
  </si>
  <si>
    <t>update script for dispaly list</t>
  </si>
  <si>
    <t>MBM Maint.Plan and Serv.Orders management</t>
  </si>
  <si>
    <t xml:space="preserve"> ; FreeService Contract : 41586281  ; </t>
  </si>
  <si>
    <t>Defect 124 retested and passed successfully.
(update script)</t>
  </si>
  <si>
    <t>Create Planned Serv. Order Y06</t>
  </si>
  <si>
    <t>Service contract 41586384 has been saved</t>
  </si>
  <si>
    <t>Planned Service Repairs - billable _In Progress DIP profile issue</t>
  </si>
  <si>
    <t>Order saved with number 679385064</t>
  </si>
  <si>
    <t>Equipment created with the number 43615627</t>
  </si>
  <si>
    <t>EDB -Spare Sales Stock</t>
  </si>
  <si>
    <t>CAT2 Timesheets Entry</t>
  </si>
  <si>
    <t>reprt dispalyed</t>
  </si>
  <si>
    <t>01Purchasing for Service Repair (PSR Comprehensive Repair)</t>
  </si>
  <si>
    <t>5108324130 -doc num</t>
  </si>
  <si>
    <t>00:04:09</t>
  </si>
  <si>
    <t>Corporate material</t>
  </si>
  <si>
    <t xml:space="preserve">FL Order : 6499647  ;  ;  ; Standard PO  : 4524071379 ; Material document : 5000071556  ; Material document : 5000071557  ; Material document : 5000071558 </t>
  </si>
  <si>
    <t>Fixed Asset purchasing without PR</t>
  </si>
  <si>
    <t>Material document 5000071606 posted</t>
  </si>
  <si>
    <t>00:03:09</t>
  </si>
  <si>
    <t>need anaysis me9f (only one line item dispalyed)</t>
  </si>
  <si>
    <t>LOCAL Material</t>
  </si>
  <si>
    <t xml:space="preserve">FL Order : 6499648  ;  ;  ; Standard PO  : 4524071478 ; Material document : 5000071559  ; Material document : 5000071600  ; Material document : 5000071601 </t>
  </si>
  <si>
    <t>NPR purchasing without PR</t>
  </si>
  <si>
    <t>Material document 5000071603 posted</t>
  </si>
  <si>
    <t>00:02:40</t>
  </si>
  <si>
    <t>valuation price not displaying</t>
  </si>
  <si>
    <t>NPR with PR</t>
  </si>
  <si>
    <t xml:space="preserve">Purchase requisition number : 0181807910  ; Standard PO  : 4524071533 ; Material document : 5000071603 </t>
  </si>
  <si>
    <t>Defect 126 Closed</t>
  </si>
  <si>
    <t>GI Cost centre</t>
  </si>
  <si>
    <t xml:space="preserve">Material document : 4900000905 </t>
  </si>
  <si>
    <t>Stock Transfer - Complete</t>
  </si>
  <si>
    <t>materail doc posted</t>
  </si>
  <si>
    <t xml:space="preserve">Document 19000012 was posted </t>
  </si>
  <si>
    <t>Document 19000013</t>
  </si>
  <si>
    <t>Vendor- Reporting</t>
  </si>
  <si>
    <t>report generated</t>
  </si>
  <si>
    <t>Document 200000024 was posted</t>
  </si>
  <si>
    <t>Outgoing Invoice Direct Debit</t>
  </si>
  <si>
    <t>Document 200000021</t>
  </si>
  <si>
    <t>Document 200000026 was posted</t>
  </si>
  <si>
    <t>Document 200000023 was posted</t>
  </si>
  <si>
    <t>Process Accounts Receivable - Outgoing Invoice_Direct Debit</t>
  </si>
  <si>
    <t>Customer 0013343139</t>
  </si>
  <si>
    <t>[1] Acquire fixed asset-invoice posted from FI</t>
  </si>
  <si>
    <t xml:space="preserve">Document 8000248 was posted in company </t>
  </si>
  <si>
    <t>Fixed Asset Reporting</t>
  </si>
  <si>
    <t>Periodic posting</t>
  </si>
  <si>
    <t>Document 200000024</t>
  </si>
  <si>
    <t>Document 19000009 was posted</t>
  </si>
  <si>
    <t>The asset 30000000125 0 is created</t>
  </si>
  <si>
    <t>Unplanned Depreciation_Correct</t>
  </si>
  <si>
    <t>09.01 Run assessment cycle</t>
  </si>
  <si>
    <t>report displayed for cycle :19AZ03</t>
  </si>
  <si>
    <t>09.02 Repost cost from cost center to cost center</t>
  </si>
  <si>
    <t>Document is  under number : 4211183387</t>
  </si>
  <si>
    <t>09.03 Repost cost from WBS to network</t>
  </si>
  <si>
    <t>Document is  under number : 4211183388</t>
  </si>
  <si>
    <t>09.04 Perform activity allocation</t>
  </si>
  <si>
    <t>Document is  under number : 3315627714</t>
  </si>
  <si>
    <t>10.01 Perform CO-CCA Reporting</t>
  </si>
  <si>
    <t>11.Perform CO-PCA Reporting</t>
  </si>
  <si>
    <t>8.1.Perform GL posting</t>
  </si>
  <si>
    <t>Document 99900000</t>
  </si>
  <si>
    <t>12.01 BS and PL Statement</t>
  </si>
  <si>
    <t>12.02 Tax on Sales and Purchases</t>
  </si>
  <si>
    <t>Session SAPF120 was created</t>
  </si>
  <si>
    <t>07.03 FI invoices to Kone companies-covering in AcctReci</t>
  </si>
  <si>
    <t>Document : 200000020 was  in company code 279</t>
  </si>
  <si>
    <t>07.04 Run RUSH extracts (COMPLETED)</t>
  </si>
  <si>
    <t>07.05 Check RUSH data (COMPLETED)</t>
  </si>
  <si>
    <t>07.08 Update Special Purpose Ledger Planning(Data is not maintained)</t>
  </si>
  <si>
    <t>07.18.Business Area re-adjustment</t>
  </si>
  <si>
    <t>Doc 10000007 posted</t>
  </si>
  <si>
    <t>Document : 4000001 was  in company code 279</t>
  </si>
  <si>
    <t>7.12. Create Provisions For LIFS</t>
  </si>
  <si>
    <t>Document : 1000006 was  in company code 279</t>
  </si>
  <si>
    <t>7.13.Run periodising</t>
  </si>
  <si>
    <t>7.20. Clear dummy Profit center</t>
  </si>
  <si>
    <t>7.21 Update Special Purpose Ledger Planning</t>
  </si>
  <si>
    <t>7.22. Settle Service Orders</t>
  </si>
  <si>
    <t>7.23 Reverse accruals</t>
  </si>
  <si>
    <t>doc dispalyed:4000000</t>
  </si>
  <si>
    <t>7.24. Automatic clearing and regrouping</t>
  </si>
  <si>
    <t>7.25. AR by business area for corporate reporting...Background</t>
  </si>
  <si>
    <t>ZFI_R_USFR5AR dispalyed</t>
  </si>
  <si>
    <t>7.26 AP for corporate reporting</t>
  </si>
  <si>
    <t>7.27 . Download results &amp; balance sheet</t>
  </si>
  <si>
    <t>File  downloaded with 268 records</t>
  </si>
  <si>
    <t>Document : 1000005 was  in company code 279 ;  ; Document : 1000007 was  in company code 279 ; Document : 820000012 was  in company code 279</t>
  </si>
  <si>
    <t>Cash Management and Liquidity forecast</t>
  </si>
  <si>
    <t>Enter mannual bank statement</t>
  </si>
  <si>
    <t>Liquidity forecast Report</t>
  </si>
  <si>
    <t>Bank AE 64582080 was created</t>
  </si>
  <si>
    <t>Post process bank statements</t>
  </si>
  <si>
    <t>Create sales order FRB</t>
  </si>
  <si>
    <t>marked ooo as per october release dut to activity chnges of cost hormonization project</t>
  </si>
  <si>
    <t>Create sales order MOD_KW</t>
  </si>
  <si>
    <t>Create Sales Order_ELEVATOR</t>
  </si>
  <si>
    <t>ME51N - Create a request for a stock item</t>
  </si>
  <si>
    <t xml:space="preserve">Purchase requisition number : 0181807897 </t>
  </si>
  <si>
    <t>ME21N - Create P/O for a Stock item</t>
  </si>
  <si>
    <t>Standard PO  : 4524071377</t>
  </si>
  <si>
    <t>MIGO_GR - Goods receipt P/O for a stocked item</t>
  </si>
  <si>
    <t>V5/Accounts payable</t>
  </si>
  <si>
    <t>01 FI Invoice Outgoing Pymt Check and Clearing</t>
  </si>
  <si>
    <t>Vendor : 0072064920; Document : 19000002; Document : 17000001</t>
  </si>
  <si>
    <t>SEB/SEB order material</t>
  </si>
  <si>
    <t>CKE2 to MKO2</t>
  </si>
  <si>
    <t>Purchase Order:4524070166;Outbound delivery:1116245105;MKO-X-company del 1116245105</t>
  </si>
  <si>
    <t>CKQ1 to CKE2</t>
  </si>
  <si>
    <t>Removed from Scope in May-2018. Ficntional Flow does ot exists in production.</t>
  </si>
  <si>
    <t>V5/Fixed assets/reports</t>
  </si>
  <si>
    <t>01 V5 - Asset Balances</t>
  </si>
  <si>
    <t>MKO1 to MKO2</t>
  </si>
  <si>
    <t>Purchase Order:4524070203;Outbound delivery:1116245119</t>
  </si>
  <si>
    <t>V5/Fixed assets</t>
  </si>
  <si>
    <t>01 V5 - Create Fixed Asset, External Acquisition, and Depreciate</t>
  </si>
  <si>
    <t>asset : 60000007656 0  ; Standard PO  : 4524071373 ; Material document : 5000071526  </t>
  </si>
  <si>
    <t>SEB</t>
  </si>
  <si>
    <t>CALLOUT NQR (WO CONTRACT) - ORDER TO CASH</t>
  </si>
  <si>
    <t xml:space="preserve">Customer : 0013343264 has been  for company code MKO sales area MKOF 01 04 ; Customer : 0013343265 has been  for company code MKO sales area MKOF 01 04 ; Equipment  with the number : 5253575 ; Equipment  with the number : 43616518 ;  ;  ; Material document : 4900001656  ; Document : 5000072273  ; Deb.Memo Req.f.Ctrct : 210172080  ; Document : 1157682839  ; SEB Credit Memo Req. : 123442019  ; Document : 1157682840 </t>
  </si>
  <si>
    <t>defect #132 raised and retested</t>
  </si>
  <si>
    <t>COMPLETE MAINTENANCE CONTRACT - ORDER TO CASH</t>
  </si>
  <si>
    <t xml:space="preserve">Customer : 0013343233 has been  for company code MKO sales area MKOF 01 04 ; Equipment  with the number : 5253577 ; Equipment  with the number : 43616538 ; Service contract : 41586496  ; Document : 959093982  ;  ;  ; Material document : 4900001671  ; Document : 5000072225  ; Deb.Memo Req.f.Ctrct : 210172084  ; Document : 1157682841  ; SEB Credit Memo Req. : 123442020  ; Document : 1157682842 </t>
  </si>
  <si>
    <t>V5/General Ledger</t>
  </si>
  <si>
    <t>01 V5 Balance Sheet</t>
  </si>
  <si>
    <t>V5/Accounts receivable</t>
  </si>
  <si>
    <t>01 V5 Customer</t>
  </si>
  <si>
    <t xml:space="preserve">Customer : 0013343058 </t>
  </si>
  <si>
    <t>02 FI Invoice and incoming Payment</t>
  </si>
  <si>
    <t xml:space="preserve">Document : 200018350; Document : 14000045 </t>
  </si>
  <si>
    <t>02 V5 - Asset History Sheet</t>
  </si>
  <si>
    <t>02 V5 - Post General Journal Entry and Reverse</t>
  </si>
  <si>
    <t>Document : 100000028; Document : 10000001</t>
  </si>
  <si>
    <t>03 FI Invoice Outgoing Pymnt Transfer</t>
  </si>
  <si>
    <t>04 Maintain GR IR Clearing Account</t>
  </si>
  <si>
    <t>Purchase Order : 4524072247; Material Document : 5000071865</t>
  </si>
  <si>
    <t>defect #130 raised and retested</t>
  </si>
  <si>
    <t>05 release blocked MIRO invoice and reverse invoice clear vendor acct</t>
  </si>
  <si>
    <t>Purchase Order : 4524072644 ; Material Document : 5000071914 ; Invoice : 67000001</t>
  </si>
  <si>
    <t>defect #130 raised and retested</t>
  </si>
  <si>
    <t>02 Vendor Master</t>
  </si>
  <si>
    <t>Vendor : 0072064919</t>
  </si>
  <si>
    <t>03 V5 - Post Recurring Entry Documents</t>
  </si>
  <si>
    <t>03 V5 FI Invoice Incoming Partial Payment</t>
  </si>
  <si>
    <t xml:space="preserve">Document : 200018349 ; Document : 14000044 </t>
  </si>
  <si>
    <t>04 V5 04 FI Invoice Incoming Payment with Write Off</t>
  </si>
  <si>
    <t xml:space="preserve">Document : 200018348  ; Document : 14000043 </t>
  </si>
  <si>
    <t>05 V5 Lockbox Processing</t>
  </si>
  <si>
    <t xml:space="preserve">06 V5 Z150 Dunning </t>
  </si>
  <si>
    <t>CKE1 to MKO2</t>
  </si>
  <si>
    <t xml:space="preserve">Standard PO  : 4524071365 ; MKO-X-company del : 1116245194 </t>
  </si>
  <si>
    <t>CKQ1 to MKO2</t>
  </si>
  <si>
    <t xml:space="preserve">Standard PO  : 4524071358 ; MKO-X-company del : 1116245193 </t>
  </si>
  <si>
    <t>V5/Fixed assets/transactions</t>
  </si>
  <si>
    <t>Fixed Assets_Transactions</t>
  </si>
  <si>
    <t>asset : 60000007657 0; Document : 19000004 ; asset : 60000007658 0; Document : 19000005 ; Asset transaction  with document no. MKO : 0800011009 ; Asset transaction  with document no. MKO : 800011010 ; asset : 60000007659 0 ; Document : 19000006; Asset transaction  with document no. MKO : 0800011011 ; asset : 60000007660 0 ; Document : 19000007 ; </t>
  </si>
  <si>
    <t>FREE SERVICE MAINTENANCE - ORDER TO CASH</t>
  </si>
  <si>
    <t>Customer : 0013343066; Customer : 0013343067 ; Equipment  with the number : 5253567 ; Equipment: 43615608 ; FreeService Contract : 41586259  ; FreeService Contract : 41586259  ; Document : 921195410 </t>
  </si>
  <si>
    <t>SPARE PART SALE - ORDER TO CASH</t>
  </si>
  <si>
    <t>Customer : 0013343068 ; Customer : 0013343069 ; Equipment  : 5253568 ; Equipment : 43615614 ; MKO-Spare Order: Std : 341302026  ; Spare Sales Delivery : 1116245198  ; Document : 1157682834 </t>
  </si>
  <si>
    <t>Spares ordering process</t>
  </si>
  <si>
    <t xml:space="preserve">Purchase requisition number : 0181807518  ; Standard PO  : 4524071371 ; Material document : 5000071525 </t>
  </si>
  <si>
    <t>TENDER REPAIR - ORDER TO CASH</t>
  </si>
  <si>
    <t>Customer : 0013343070; Customer : 0013343071 ; Equipment : 5253569 ; Equipment   : 43615619 ; TRB FL Order : 341302027  ; Document : 1157682836 </t>
  </si>
  <si>
    <t>`</t>
  </si>
  <si>
    <t>SOA</t>
  </si>
  <si>
    <t>Release to SL</t>
  </si>
  <si>
    <t>network:71242317</t>
  </si>
  <si>
    <t>Material Ships from DC</t>
  </si>
  <si>
    <t>Sales order:350292395</t>
  </si>
  <si>
    <t>Unkown</t>
  </si>
  <si>
    <t>xyz</t>
  </si>
  <si>
    <t>Pratyusha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</si>
</sst>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h:mm:ss;@"/>
  </numFmts>
  <fonts count="35" x14ac:knownFonts="1">
    <font>
      <sz val="11"/>
      <color theme="1"/>
      <name val="Calibri"/>
      <family val="2"/>
      <scheme val="minor"/>
    </font>
    <font>
      <sz val="10"/>
      <color theme="1"/>
      <name val="Calibri"/>
      <family val="2"/>
      <scheme val="minor"/>
    </font>
    <font>
      <sz val="10"/>
      <name val="Arial"/>
      <family val="2"/>
    </font>
    <font>
      <u/>
      <sz val="11"/>
      <color theme="10"/>
      <name val="Calibri"/>
      <family val="2"/>
      <scheme val="minor"/>
    </font>
    <font>
      <b/>
      <sz val="9"/>
      <color theme="1"/>
      <name val="Calibri"/>
      <family val="2"/>
      <scheme val="minor"/>
    </font>
    <font>
      <sz val="9"/>
      <color theme="1"/>
      <name val="Calibri"/>
      <family val="2"/>
      <scheme val="minor"/>
    </font>
    <font>
      <sz val="9"/>
      <color rgb="FF000000"/>
      <name val="Calibri"/>
      <family val="2"/>
      <scheme val="minor"/>
    </font>
    <font>
      <sz val="9"/>
      <name val="Calibri"/>
      <family val="2"/>
      <scheme val="minor"/>
    </font>
    <font>
      <b/>
      <sz val="9"/>
      <name val="Calibri"/>
      <family val="2"/>
      <scheme val="minor"/>
    </font>
    <font>
      <sz val="10"/>
      <name val="Calibri"/>
      <family val="2"/>
      <scheme val="minor"/>
    </font>
    <font>
      <b/>
      <sz val="10"/>
      <color theme="1"/>
      <name val="Calibri"/>
      <family val="2"/>
      <scheme val="minor"/>
    </font>
    <font>
      <b/>
      <sz val="10"/>
      <name val="Calibri"/>
      <family val="2"/>
      <scheme val="minor"/>
    </font>
    <font>
      <b/>
      <sz val="10"/>
      <color theme="0"/>
      <name val="Calibri"/>
      <family val="2"/>
      <scheme val="minor"/>
    </font>
    <font>
      <u/>
      <sz val="10"/>
      <color theme="10"/>
      <name val="Calibri"/>
      <family val="2"/>
      <scheme val="minor"/>
    </font>
    <font>
      <b/>
      <u/>
      <sz val="10"/>
      <name val="Calibri"/>
      <family val="2"/>
      <scheme val="minor"/>
    </font>
    <font>
      <b/>
      <sz val="11"/>
      <color theme="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FF0000"/>
      <name val="Calibri"/>
      <family val="2"/>
      <scheme val="minor"/>
    </font>
    <font>
      <u/>
      <sz val="9"/>
      <color theme="10"/>
      <name val="Calibri"/>
      <family val="2"/>
      <scheme val="minor"/>
    </font>
    <font>
      <sz val="9"/>
      <color theme="1"/>
      <name val="Calibri"/>
      <scheme val="minor"/>
    </font>
  </fonts>
  <fills count="4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4"/>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DE9D9"/>
        <bgColor indexed="64"/>
      </patternFill>
    </fill>
    <fill>
      <patternFill patternType="solid">
        <fgColor rgb="FF8EA9D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AD47"/>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6">
    <xf numFmtId="0" fontId="0" fillId="0" borderId="0"/>
    <xf numFmtId="0" fontId="2" fillId="0" borderId="0"/>
    <xf numFmtId="0" fontId="2" fillId="0" borderId="0"/>
    <xf numFmtId="0" fontId="2" fillId="0" borderId="0"/>
    <xf numFmtId="0" fontId="3" fillId="0" borderId="0" applyNumberFormat="0" applyFill="0" applyBorder="0" applyAlignment="0" applyProtection="0"/>
    <xf numFmtId="0" fontId="17" fillId="0" borderId="0" applyNumberFormat="0" applyFill="0" applyBorder="0" applyAlignment="0" applyProtection="0"/>
    <xf numFmtId="0" fontId="18" fillId="0" borderId="15" applyNumberFormat="0" applyFill="0" applyAlignment="0" applyProtection="0"/>
    <xf numFmtId="0" fontId="19" fillId="0" borderId="16" applyNumberFormat="0" applyFill="0" applyAlignment="0" applyProtection="0"/>
    <xf numFmtId="0" fontId="20" fillId="0" borderId="17" applyNumberFormat="0" applyFill="0" applyAlignment="0" applyProtection="0"/>
    <xf numFmtId="0" fontId="20" fillId="0" borderId="0" applyNumberForma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0" fontId="24" fillId="18" borderId="18" applyNumberFormat="0" applyAlignment="0" applyProtection="0"/>
    <xf numFmtId="0" fontId="25" fillId="19" borderId="19" applyNumberFormat="0" applyAlignment="0" applyProtection="0"/>
    <xf numFmtId="0" fontId="26" fillId="19" borderId="18" applyNumberFormat="0" applyAlignment="0" applyProtection="0"/>
    <xf numFmtId="0" fontId="27" fillId="0" borderId="20" applyNumberFormat="0" applyFill="0" applyAlignment="0" applyProtection="0"/>
    <xf numFmtId="0" fontId="15" fillId="20" borderId="21" applyNumberFormat="0" applyAlignment="0" applyProtection="0"/>
    <xf numFmtId="0" fontId="28" fillId="0" borderId="0" applyNumberFormat="0" applyFill="0" applyBorder="0" applyAlignment="0" applyProtection="0"/>
    <xf numFmtId="0" fontId="16" fillId="21" borderId="22" applyNumberFormat="0" applyFont="0" applyAlignment="0" applyProtection="0"/>
    <xf numFmtId="0" fontId="29" fillId="0" borderId="0" applyNumberFormat="0" applyFill="0" applyBorder="0" applyAlignment="0" applyProtection="0"/>
    <xf numFmtId="0" fontId="30" fillId="0" borderId="23" applyNumberFormat="0" applyFill="0" applyAlignment="0" applyProtection="0"/>
    <xf numFmtId="0" fontId="31"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16" fillId="35" borderId="0" applyNumberFormat="0" applyBorder="0" applyAlignment="0" applyProtection="0"/>
    <xf numFmtId="0" fontId="16"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16" fillId="39" borderId="0" applyNumberFormat="0" applyBorder="0" applyAlignment="0" applyProtection="0"/>
    <xf numFmtId="0" fontId="16"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16" fillId="43" borderId="0" applyNumberFormat="0" applyBorder="0" applyAlignment="0" applyProtection="0"/>
    <xf numFmtId="0" fontId="16" fillId="44" borderId="0" applyNumberFormat="0" applyBorder="0" applyAlignment="0" applyProtection="0"/>
    <xf numFmtId="0" fontId="31" fillId="45" borderId="0" applyNumberFormat="0" applyBorder="0" applyAlignment="0" applyProtection="0"/>
  </cellStyleXfs>
  <cellXfs count="231">
    <xf numFmtId="0" fontId="0" fillId="0" borderId="0" xfId="0"/>
    <xf numFmtId="0" fontId="1" fillId="0" borderId="0" xfId="0" applyFont="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4" fillId="4" borderId="1" xfId="0" applyFont="1" applyFill="1" applyBorder="1" applyAlignment="1">
      <alignment horizontal="left" vertical="top"/>
    </xf>
    <xf numFmtId="0" fontId="5" fillId="0" borderId="0" xfId="0" applyFont="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5" fillId="3" borderId="1" xfId="0" applyFont="1" applyFill="1" applyBorder="1" applyAlignment="1">
      <alignment horizontal="left" vertical="top"/>
    </xf>
    <xf numFmtId="0" fontId="5" fillId="0" borderId="0" xfId="0" applyFont="1" applyAlignment="1">
      <alignment horizontal="left" vertical="top" wrapText="1"/>
    </xf>
    <xf numFmtId="0" fontId="5" fillId="0" borderId="2" xfId="0" applyFont="1" applyBorder="1" applyAlignment="1">
      <alignment horizontal="left" vertical="top"/>
    </xf>
    <xf numFmtId="0" fontId="5" fillId="3" borderId="2" xfId="0" applyFont="1" applyFill="1" applyBorder="1" applyAlignment="1">
      <alignment horizontal="left" vertical="top"/>
    </xf>
    <xf numFmtId="0" fontId="7" fillId="0" borderId="1" xfId="0" applyFont="1" applyBorder="1" applyAlignment="1">
      <alignment horizontal="left" vertical="top"/>
    </xf>
    <xf numFmtId="0" fontId="7" fillId="0" borderId="0" xfId="0" applyFont="1" applyAlignment="1">
      <alignment horizontal="left" vertical="top"/>
    </xf>
    <xf numFmtId="0" fontId="7" fillId="0" borderId="1" xfId="0" applyFont="1" applyBorder="1" applyAlignment="1">
      <alignment horizontal="left" vertical="top" wrapText="1"/>
    </xf>
    <xf numFmtId="0" fontId="5" fillId="8" borderId="1" xfId="0" applyFont="1" applyFill="1" applyBorder="1" applyAlignment="1">
      <alignment horizontal="left" vertical="top"/>
    </xf>
    <xf numFmtId="0" fontId="4" fillId="9" borderId="1" xfId="0" applyFont="1" applyFill="1" applyBorder="1" applyAlignment="1">
      <alignment horizontal="left" vertical="top"/>
    </xf>
    <xf numFmtId="0" fontId="4" fillId="11" borderId="1" xfId="0" applyFont="1" applyFill="1" applyBorder="1" applyAlignment="1">
      <alignment horizontal="left" vertical="top"/>
    </xf>
    <xf numFmtId="0" fontId="4" fillId="12" borderId="1" xfId="0" applyFont="1" applyFill="1" applyBorder="1" applyAlignment="1">
      <alignment horizontal="left" vertical="top"/>
    </xf>
    <xf numFmtId="0" fontId="4" fillId="13" borderId="1" xfId="0" applyFont="1" applyFill="1" applyBorder="1" applyAlignment="1">
      <alignment horizontal="left" vertical="top"/>
    </xf>
    <xf numFmtId="0" fontId="8" fillId="13" borderId="1" xfId="0" applyFont="1" applyFill="1" applyBorder="1" applyAlignment="1">
      <alignment horizontal="left" vertical="top"/>
    </xf>
    <xf numFmtId="0" fontId="8" fillId="13" borderId="1" xfId="0" applyFont="1" applyFill="1" applyBorder="1" applyAlignment="1">
      <alignment horizontal="left" vertical="top" wrapText="1"/>
    </xf>
    <xf numFmtId="0" fontId="4" fillId="9" borderId="1" xfId="0" applyFont="1" applyFill="1" applyBorder="1" applyAlignment="1">
      <alignment horizontal="left" vertical="center"/>
    </xf>
    <xf numFmtId="0" fontId="4" fillId="12" borderId="1" xfId="0" applyFont="1" applyFill="1" applyBorder="1" applyAlignment="1">
      <alignment horizontal="left"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5" fillId="0" borderId="0" xfId="0" applyFont="1" applyAlignment="1">
      <alignment vertical="center"/>
    </xf>
    <xf numFmtId="0" fontId="6" fillId="0" borderId="1" xfId="0" applyFont="1" applyBorder="1" applyAlignment="1">
      <alignment horizontal="left" vertical="top"/>
    </xf>
    <xf numFmtId="0" fontId="5" fillId="0" borderId="0" xfId="0" applyFont="1" applyAlignment="1">
      <alignment vertical="top"/>
    </xf>
    <xf numFmtId="0" fontId="4" fillId="13" borderId="1" xfId="0" applyFont="1" applyFill="1" applyBorder="1" applyAlignment="1">
      <alignment horizontal="left" vertical="center"/>
    </xf>
    <xf numFmtId="0" fontId="5" fillId="0" borderId="1" xfId="0" applyFont="1" applyBorder="1" applyAlignment="1">
      <alignment vertical="top"/>
    </xf>
    <xf numFmtId="0" fontId="7"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center" vertical="top" wrapText="1"/>
    </xf>
    <xf numFmtId="0" fontId="6" fillId="0" borderId="0" xfId="0" applyFont="1" applyAlignment="1">
      <alignment horizontal="center" vertical="top"/>
    </xf>
    <xf numFmtId="0" fontId="0" fillId="0" borderId="0" xfId="0" applyAlignment="1">
      <alignment vertical="top"/>
    </xf>
    <xf numFmtId="0" fontId="3" fillId="0" borderId="0" xfId="4" applyAlignment="1">
      <alignment horizontal="left" vertical="top"/>
    </xf>
    <xf numFmtId="9" fontId="1" fillId="0" borderId="5" xfId="0" applyNumberFormat="1" applyFont="1" applyBorder="1" applyAlignment="1">
      <alignment horizontal="center" vertical="center"/>
    </xf>
    <xf numFmtId="0" fontId="9" fillId="0" borderId="1" xfId="2" applyFont="1" applyBorder="1" applyAlignment="1">
      <alignment horizontal="center" vertical="center"/>
    </xf>
    <xf numFmtId="0" fontId="1" fillId="0" borderId="1" xfId="0" applyFont="1" applyBorder="1" applyAlignment="1">
      <alignment horizontal="center" vertical="center"/>
    </xf>
    <xf numFmtId="9" fontId="1" fillId="5"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0" fontId="10" fillId="0" borderId="3" xfId="0" applyFont="1" applyBorder="1" applyAlignment="1">
      <alignment horizontal="left" vertical="top"/>
    </xf>
    <xf numFmtId="1" fontId="10" fillId="0" borderId="3" xfId="0" applyNumberFormat="1" applyFont="1" applyBorder="1" applyAlignment="1">
      <alignment horizontal="center" vertical="center"/>
    </xf>
    <xf numFmtId="9" fontId="1" fillId="0" borderId="6" xfId="0" applyNumberFormat="1" applyFont="1" applyBorder="1" applyAlignment="1">
      <alignment horizontal="left" vertical="top"/>
    </xf>
    <xf numFmtId="9" fontId="10" fillId="5" borderId="7" xfId="0" applyNumberFormat="1" applyFont="1" applyFill="1" applyBorder="1" applyAlignment="1">
      <alignment horizontal="center"/>
    </xf>
    <xf numFmtId="0" fontId="11" fillId="7" borderId="1" xfId="3" applyFont="1" applyFill="1" applyBorder="1" applyAlignment="1">
      <alignment horizontal="left" vertical="top" wrapText="1"/>
    </xf>
    <xf numFmtId="0" fontId="1" fillId="3" borderId="1" xfId="0" applyFont="1" applyFill="1" applyBorder="1" applyAlignment="1">
      <alignment horizontal="left" vertical="top"/>
    </xf>
    <xf numFmtId="0" fontId="13" fillId="0" borderId="0" xfId="4" applyFont="1" applyAlignment="1">
      <alignment horizontal="left" vertical="top"/>
    </xf>
    <xf numFmtId="0" fontId="11" fillId="7" borderId="1" xfId="3" applyFont="1" applyFill="1" applyBorder="1" applyAlignment="1">
      <alignment horizontal="center" vertical="top" wrapText="1"/>
    </xf>
    <xf numFmtId="9" fontId="1" fillId="5" borderId="5" xfId="0" applyNumberFormat="1" applyFont="1" applyFill="1" applyBorder="1" applyAlignment="1">
      <alignment horizontal="center" vertical="center"/>
    </xf>
    <xf numFmtId="0" fontId="10" fillId="0" borderId="1" xfId="0" applyFont="1" applyBorder="1" applyAlignment="1">
      <alignment horizontal="center" vertical="top"/>
    </xf>
    <xf numFmtId="1" fontId="10" fillId="0" borderId="1" xfId="0" applyNumberFormat="1" applyFont="1" applyBorder="1" applyAlignment="1">
      <alignment horizontal="center" vertical="center"/>
    </xf>
    <xf numFmtId="1" fontId="10" fillId="0" borderId="12" xfId="0" applyNumberFormat="1" applyFont="1" applyBorder="1" applyAlignment="1">
      <alignment horizontal="center" vertical="center"/>
    </xf>
    <xf numFmtId="1" fontId="10" fillId="0" borderId="8" xfId="0" applyNumberFormat="1" applyFont="1" applyBorder="1" applyAlignment="1">
      <alignment horizontal="center" vertical="center"/>
    </xf>
    <xf numFmtId="9" fontId="10" fillId="2" borderId="7" xfId="0" applyNumberFormat="1" applyFont="1" applyFill="1" applyBorder="1" applyAlignment="1">
      <alignment horizontal="center"/>
    </xf>
    <xf numFmtId="9" fontId="10" fillId="4" borderId="7" xfId="0" applyNumberFormat="1" applyFont="1" applyFill="1" applyBorder="1" applyAlignment="1">
      <alignment horizontal="center"/>
    </xf>
    <xf numFmtId="0" fontId="10" fillId="0" borderId="8" xfId="0" applyFont="1" applyBorder="1" applyAlignment="1">
      <alignment horizontal="left" vertical="top"/>
    </xf>
    <xf numFmtId="0" fontId="1" fillId="5" borderId="6" xfId="0" applyFont="1" applyFill="1" applyBorder="1" applyAlignment="1">
      <alignment horizontal="left" vertical="top"/>
    </xf>
    <xf numFmtId="0" fontId="1" fillId="10" borderId="6" xfId="0" applyFont="1" applyFill="1" applyBorder="1" applyAlignment="1">
      <alignment horizontal="left" vertical="top"/>
    </xf>
    <xf numFmtId="0" fontId="1" fillId="2" borderId="6" xfId="0" applyFont="1" applyFill="1" applyBorder="1" applyAlignment="1">
      <alignment horizontal="left" vertical="top"/>
    </xf>
    <xf numFmtId="0" fontId="1" fillId="4" borderId="12" xfId="0" applyFont="1" applyFill="1" applyBorder="1" applyAlignment="1">
      <alignment horizontal="left" vertical="top"/>
    </xf>
    <xf numFmtId="0" fontId="5" fillId="0" borderId="0" xfId="0" applyFont="1"/>
    <xf numFmtId="0" fontId="5" fillId="0" borderId="0" xfId="0" applyFont="1" applyAlignment="1">
      <alignment horizontal="center"/>
    </xf>
    <xf numFmtId="0" fontId="5" fillId="0" borderId="0" xfId="0" pivotButton="1" applyFont="1"/>
    <xf numFmtId="0" fontId="4"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6" fillId="0" borderId="0" xfId="0" applyFont="1" applyAlignment="1">
      <alignment horizontal="left" vertical="top"/>
    </xf>
    <xf numFmtId="0" fontId="9" fillId="3" borderId="1" xfId="2" applyFont="1" applyFill="1" applyBorder="1" applyAlignment="1">
      <alignment horizontal="center" vertical="center"/>
    </xf>
    <xf numFmtId="0" fontId="1" fillId="0" borderId="1" xfId="0" quotePrefix="1" applyFont="1" applyBorder="1" applyAlignment="1">
      <alignment horizontal="left" vertical="top" wrapText="1"/>
    </xf>
    <xf numFmtId="0" fontId="5" fillId="0" borderId="0" xfId="0" applyFont="1" applyAlignment="1">
      <alignment horizontal="left"/>
    </xf>
    <xf numFmtId="0" fontId="6" fillId="0" borderId="1" xfId="0" applyFont="1" applyBorder="1" applyAlignment="1">
      <alignment horizontal="left" vertical="top" wrapText="1"/>
    </xf>
    <xf numFmtId="0" fontId="6" fillId="0" borderId="14" xfId="0" applyFont="1" applyBorder="1" applyAlignment="1">
      <alignment horizontal="left" vertical="top"/>
    </xf>
    <xf numFmtId="0" fontId="4" fillId="4" borderId="5" xfId="0" applyFont="1" applyFill="1" applyBorder="1" applyAlignment="1">
      <alignment horizontal="left" vertical="top" wrapText="1"/>
    </xf>
    <xf numFmtId="0" fontId="5" fillId="0" borderId="14" xfId="0" applyFont="1" applyBorder="1" applyAlignment="1">
      <alignment horizontal="left" vertical="top" wrapText="1"/>
    </xf>
    <xf numFmtId="0" fontId="4" fillId="4" borderId="5" xfId="0" applyFont="1" applyFill="1" applyBorder="1" applyAlignment="1">
      <alignment horizontal="left" vertical="top"/>
    </xf>
    <xf numFmtId="0" fontId="5" fillId="0" borderId="0" xfId="0" applyFont="1" applyAlignment="1">
      <alignment horizontal="left" vertical="center" wrapText="1"/>
    </xf>
    <xf numFmtId="0" fontId="5" fillId="0" borderId="1" xfId="0" applyFont="1" applyBorder="1" applyAlignment="1">
      <alignment vertical="top" wrapText="1"/>
    </xf>
    <xf numFmtId="0" fontId="5" fillId="0" borderId="0" xfId="0" applyFont="1" applyAlignment="1">
      <alignment horizontal="center" vertical="top" wrapText="1"/>
    </xf>
    <xf numFmtId="0" fontId="4" fillId="11"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2" borderId="1"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5" xfId="0" applyFont="1" applyBorder="1" applyAlignment="1">
      <alignment horizontal="left" vertical="top"/>
    </xf>
    <xf numFmtId="0" fontId="5" fillId="0" borderId="1" xfId="0" quotePrefix="1" applyFont="1" applyBorder="1" applyAlignment="1">
      <alignment vertical="top" wrapText="1"/>
    </xf>
    <xf numFmtId="0" fontId="5" fillId="0" borderId="1" xfId="0" quotePrefix="1" applyFont="1" applyBorder="1" applyAlignment="1">
      <alignment horizontal="left" vertical="top" wrapText="1"/>
    </xf>
    <xf numFmtId="9" fontId="1" fillId="10" borderId="1" xfId="0" applyNumberFormat="1" applyFont="1" applyFill="1" applyBorder="1" applyAlignment="1">
      <alignment horizontal="center" vertical="center"/>
    </xf>
    <xf numFmtId="9" fontId="1" fillId="10" borderId="5" xfId="0" applyNumberFormat="1" applyFont="1" applyFill="1" applyBorder="1" applyAlignment="1">
      <alignment horizontal="center" vertical="center"/>
    </xf>
    <xf numFmtId="0" fontId="5" fillId="0" borderId="1" xfId="0" quotePrefix="1" applyFont="1" applyBorder="1" applyAlignment="1">
      <alignment horizontal="left" vertical="top"/>
    </xf>
    <xf numFmtId="9" fontId="1" fillId="5" borderId="14" xfId="0" applyNumberFormat="1" applyFont="1" applyFill="1" applyBorder="1" applyAlignment="1">
      <alignment horizontal="center" vertical="center"/>
    </xf>
    <xf numFmtId="0" fontId="1" fillId="0" borderId="5" xfId="0" applyFont="1" applyBorder="1" applyAlignment="1">
      <alignment horizontal="left" vertical="top" wrapText="1"/>
    </xf>
    <xf numFmtId="0" fontId="9" fillId="0" borderId="1" xfId="2" quotePrefix="1" applyFont="1" applyBorder="1" applyAlignment="1">
      <alignment horizontal="center" vertical="center"/>
    </xf>
    <xf numFmtId="0" fontId="5" fillId="0" borderId="0" xfId="0" applyFont="1" applyAlignment="1">
      <alignment vertical="top" wrapText="1"/>
    </xf>
    <xf numFmtId="14" fontId="5" fillId="0" borderId="0" xfId="0" applyNumberFormat="1" applyFont="1" applyAlignment="1">
      <alignment horizontal="left"/>
    </xf>
    <xf numFmtId="0" fontId="5" fillId="0" borderId="5" xfId="0" applyFont="1" applyBorder="1" applyAlignment="1">
      <alignment horizontal="left" vertical="top" wrapText="1"/>
    </xf>
    <xf numFmtId="3" fontId="5" fillId="0" borderId="1" xfId="0" applyNumberFormat="1" applyFont="1" applyBorder="1" applyAlignment="1">
      <alignment horizontal="left" vertical="top" wrapText="1"/>
    </xf>
    <xf numFmtId="0" fontId="1" fillId="0" borderId="1" xfId="0" quotePrefix="1" applyFont="1" applyBorder="1" applyAlignment="1">
      <alignment horizontal="left" vertical="top"/>
    </xf>
    <xf numFmtId="0" fontId="1" fillId="0" borderId="0" xfId="0" applyFont="1" applyAlignment="1">
      <alignment horizontal="left" vertical="top" wrapText="1"/>
    </xf>
    <xf numFmtId="3" fontId="5" fillId="0" borderId="1" xfId="0" applyNumberFormat="1" applyFont="1" applyBorder="1" applyAlignment="1">
      <alignment horizontal="left" vertical="top"/>
    </xf>
    <xf numFmtId="0" fontId="5" fillId="0" borderId="14" xfId="0" applyFont="1" applyBorder="1" applyAlignment="1">
      <alignment horizontal="left" vertical="top"/>
    </xf>
    <xf numFmtId="0" fontId="5" fillId="0" borderId="24" xfId="0" applyFont="1" applyBorder="1" applyAlignment="1">
      <alignment horizontal="left" vertical="top"/>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5" fillId="0" borderId="3" xfId="0" applyFont="1" applyBorder="1" applyAlignment="1">
      <alignment vertical="top"/>
    </xf>
    <xf numFmtId="0" fontId="5" fillId="0" borderId="3" xfId="0" applyFont="1" applyBorder="1" applyAlignment="1">
      <alignment horizontal="left" vertical="top"/>
    </xf>
    <xf numFmtId="0" fontId="6" fillId="0" borderId="3" xfId="0" applyFont="1" applyBorder="1" applyAlignment="1">
      <alignment horizontal="left" vertical="top"/>
    </xf>
    <xf numFmtId="0" fontId="5" fillId="0" borderId="3" xfId="0" applyFont="1" applyBorder="1" applyAlignment="1">
      <alignment horizontal="left" vertical="top" wrapText="1"/>
    </xf>
    <xf numFmtId="0" fontId="5" fillId="0" borderId="3" xfId="0" applyFont="1" applyBorder="1" applyAlignment="1">
      <alignment vertical="top" wrapText="1"/>
    </xf>
    <xf numFmtId="0" fontId="0" fillId="0" borderId="1" xfId="0" applyBorder="1" applyAlignment="1">
      <alignment wrapText="1"/>
    </xf>
    <xf numFmtId="0" fontId="11" fillId="7" borderId="1" xfId="3" applyFont="1" applyFill="1" applyBorder="1" applyAlignment="1">
      <alignment horizontal="center" vertical="center" wrapText="1"/>
    </xf>
    <xf numFmtId="0" fontId="1" fillId="0" borderId="0" xfId="0" applyFont="1" applyAlignment="1">
      <alignment horizontal="center" vertical="center"/>
    </xf>
    <xf numFmtId="0" fontId="8" fillId="13" borderId="5" xfId="0" applyFont="1" applyFill="1" applyBorder="1" applyAlignment="1">
      <alignment horizontal="left" vertical="top"/>
    </xf>
    <xf numFmtId="0" fontId="4" fillId="9" borderId="5" xfId="0" applyFont="1" applyFill="1" applyBorder="1" applyAlignment="1">
      <alignment horizontal="left" vertical="top"/>
    </xf>
    <xf numFmtId="0" fontId="4" fillId="12" borderId="5" xfId="0" applyFont="1" applyFill="1" applyBorder="1" applyAlignment="1">
      <alignment horizontal="left" vertical="top"/>
    </xf>
    <xf numFmtId="0" fontId="1" fillId="8" borderId="1" xfId="0" applyFont="1" applyFill="1" applyBorder="1" applyAlignment="1">
      <alignment horizontal="left" vertical="top"/>
    </xf>
    <xf numFmtId="0" fontId="12" fillId="6" borderId="0" xfId="0" applyFont="1" applyFill="1" applyAlignment="1">
      <alignment horizontal="center" vertical="center"/>
    </xf>
    <xf numFmtId="0" fontId="6" fillId="0" borderId="14" xfId="0" applyFont="1" applyBorder="1" applyAlignment="1">
      <alignment horizontal="left" vertical="center"/>
    </xf>
    <xf numFmtId="0" fontId="5" fillId="0" borderId="2" xfId="0" applyFont="1" applyBorder="1" applyAlignment="1">
      <alignment horizontal="left" vertical="center" wrapText="1"/>
    </xf>
    <xf numFmtId="0" fontId="6" fillId="0" borderId="5" xfId="0" applyFont="1" applyBorder="1" applyAlignment="1">
      <alignment horizontal="left" vertical="center"/>
    </xf>
    <xf numFmtId="0" fontId="6" fillId="0" borderId="3" xfId="0" applyFont="1" applyBorder="1" applyAlignment="1">
      <alignment horizontal="left" vertical="center"/>
    </xf>
    <xf numFmtId="0" fontId="5" fillId="0" borderId="8" xfId="0" applyFont="1" applyBorder="1" applyAlignment="1">
      <alignment horizontal="left" vertical="top"/>
    </xf>
    <xf numFmtId="0" fontId="5" fillId="0" borderId="24" xfId="0" applyFont="1" applyBorder="1" applyAlignment="1">
      <alignment horizontal="left" vertical="top" wrapText="1"/>
    </xf>
    <xf numFmtId="0" fontId="5" fillId="0" borderId="10" xfId="0" applyFont="1" applyBorder="1" applyAlignment="1">
      <alignment horizontal="left" vertical="top"/>
    </xf>
    <xf numFmtId="0" fontId="32" fillId="0" borderId="1" xfId="0" applyFont="1" applyBorder="1" applyAlignment="1">
      <alignment horizontal="left" vertical="top"/>
    </xf>
    <xf numFmtId="0" fontId="5" fillId="0" borderId="25" xfId="0" applyFont="1" applyBorder="1" applyAlignment="1">
      <alignment horizontal="left" vertical="top"/>
    </xf>
    <xf numFmtId="9" fontId="1" fillId="46" borderId="1" xfId="0" applyNumberFormat="1" applyFont="1" applyFill="1" applyBorder="1" applyAlignment="1">
      <alignment horizontal="center" vertical="center"/>
    </xf>
    <xf numFmtId="0" fontId="32" fillId="0" borderId="0" xfId="0" applyFont="1" applyAlignment="1">
      <alignment horizontal="left" vertical="top"/>
    </xf>
    <xf numFmtId="0" fontId="4" fillId="0" borderId="1" xfId="0" applyFont="1" applyBorder="1" applyAlignment="1">
      <alignment horizontal="left" vertical="top"/>
    </xf>
    <xf numFmtId="0" fontId="32" fillId="0" borderId="1" xfId="0" applyFont="1" applyBorder="1" applyAlignment="1">
      <alignment horizontal="left" vertical="top" wrapText="1"/>
    </xf>
    <xf numFmtId="0" fontId="5" fillId="2" borderId="1" xfId="0" applyFont="1" applyFill="1" applyBorder="1" applyAlignment="1">
      <alignment horizontal="left" vertical="top"/>
    </xf>
    <xf numFmtId="0" fontId="1" fillId="0" borderId="0" xfId="0" applyFont="1" applyAlignment="1">
      <alignment horizontal="left" vertical="top"/>
    </xf>
    <xf numFmtId="0" fontId="0" fillId="0" borderId="0" xfId="0" applyAlignment="1">
      <alignment vertical="center" wrapText="1"/>
    </xf>
    <xf numFmtId="0" fontId="5" fillId="0" borderId="0" xfId="0" pivotButton="1" applyFont="1" applyAlignment="1">
      <alignment vertical="center"/>
    </xf>
    <xf numFmtId="0" fontId="5" fillId="0" borderId="0" xfId="0" applyNumberFormat="1" applyFont="1" applyAlignment="1">
      <alignment vertical="center"/>
    </xf>
    <xf numFmtId="0" fontId="5" fillId="0" borderId="0" xfId="0" pivotButton="1" applyFont="1" applyAlignment="1">
      <alignment vertical="top"/>
    </xf>
    <xf numFmtId="0" fontId="5" fillId="0" borderId="0" xfId="0" applyNumberFormat="1" applyFont="1" applyAlignment="1">
      <alignment vertical="top"/>
    </xf>
    <xf numFmtId="0" fontId="5" fillId="0" borderId="26" xfId="0" applyFont="1" applyBorder="1" applyAlignment="1">
      <alignment horizontal="left" vertical="top" wrapText="1"/>
    </xf>
    <xf numFmtId="0" fontId="6" fillId="0" borderId="26" xfId="0" applyFont="1" applyBorder="1" applyAlignment="1">
      <alignment horizontal="left" vertical="top"/>
    </xf>
    <xf numFmtId="0" fontId="5" fillId="0" borderId="0" xfId="0" applyFont="1" applyBorder="1" applyAlignment="1">
      <alignment vertical="top"/>
    </xf>
    <xf numFmtId="0" fontId="6" fillId="0" borderId="0" xfId="0" applyFont="1" applyBorder="1" applyAlignment="1">
      <alignment horizontal="left" vertical="top"/>
    </xf>
    <xf numFmtId="0" fontId="5" fillId="0" borderId="0" xfId="0" applyFont="1" applyBorder="1" applyAlignment="1">
      <alignment horizontal="left" vertical="top" wrapText="1"/>
    </xf>
    <xf numFmtId="0" fontId="5" fillId="0" borderId="0" xfId="0" applyFont="1" applyBorder="1" applyAlignment="1">
      <alignment vertical="top" wrapText="1"/>
    </xf>
    <xf numFmtId="0" fontId="5" fillId="0" borderId="0" xfId="0" applyFont="1" applyBorder="1" applyAlignment="1">
      <alignment horizontal="left" vertical="top"/>
    </xf>
    <xf numFmtId="0" fontId="6" fillId="0" borderId="5" xfId="0" applyFont="1" applyBorder="1" applyAlignment="1">
      <alignment horizontal="left" vertical="top"/>
    </xf>
    <xf numFmtId="0" fontId="5" fillId="0" borderId="11" xfId="0" applyFont="1" applyBorder="1" applyAlignment="1">
      <alignment horizontal="left" vertical="top" wrapText="1"/>
    </xf>
    <xf numFmtId="11" fontId="5" fillId="0" borderId="1" xfId="0" applyNumberFormat="1" applyFont="1" applyBorder="1" applyAlignment="1">
      <alignment horizontal="left" vertical="top"/>
    </xf>
    <xf numFmtId="11" fontId="5" fillId="0" borderId="1" xfId="0" applyNumberFormat="1" applyFont="1" applyBorder="1" applyAlignment="1">
      <alignment horizontal="left" vertical="top" wrapText="1"/>
    </xf>
    <xf numFmtId="165" fontId="4" fillId="4" borderId="1" xfId="0" applyNumberFormat="1" applyFont="1" applyFill="1" applyBorder="1" applyAlignment="1">
      <alignment horizontal="left" vertical="top"/>
    </xf>
    <xf numFmtId="165" fontId="5" fillId="0" borderId="5" xfId="0" applyNumberFormat="1" applyFont="1" applyBorder="1" applyAlignment="1">
      <alignment horizontal="left" vertical="top"/>
    </xf>
    <xf numFmtId="165" fontId="5" fillId="0" borderId="2" xfId="0" applyNumberFormat="1" applyFont="1" applyBorder="1" applyAlignment="1">
      <alignment horizontal="left" vertical="top"/>
    </xf>
    <xf numFmtId="165" fontId="5" fillId="0" borderId="3" xfId="0" applyNumberFormat="1" applyFont="1" applyBorder="1" applyAlignment="1">
      <alignment horizontal="left" vertical="top"/>
    </xf>
    <xf numFmtId="165" fontId="5" fillId="0" borderId="1" xfId="0" applyNumberFormat="1" applyFont="1" applyBorder="1" applyAlignment="1">
      <alignment horizontal="left" vertical="top"/>
    </xf>
    <xf numFmtId="165" fontId="5" fillId="0" borderId="0" xfId="0" applyNumberFormat="1" applyFont="1" applyAlignment="1">
      <alignment horizontal="left" vertical="top"/>
    </xf>
    <xf numFmtId="165" fontId="5" fillId="0" borderId="1" xfId="0" applyNumberFormat="1" applyFont="1" applyBorder="1" applyAlignment="1">
      <alignment horizontal="left" vertical="top" wrapText="1"/>
    </xf>
    <xf numFmtId="165" fontId="5" fillId="0" borderId="10" xfId="0" applyNumberFormat="1" applyFont="1" applyBorder="1" applyAlignment="1">
      <alignment horizontal="left" vertical="top"/>
    </xf>
    <xf numFmtId="165" fontId="4" fillId="4" borderId="1" xfId="0" applyNumberFormat="1" applyFont="1" applyFill="1" applyBorder="1" applyAlignment="1">
      <alignment horizontal="left" vertical="top" wrapText="1"/>
    </xf>
    <xf numFmtId="165" fontId="5" fillId="0" borderId="0" xfId="0" applyNumberFormat="1" applyFont="1" applyBorder="1" applyAlignment="1">
      <alignment horizontal="left" vertical="top" wrapText="1"/>
    </xf>
    <xf numFmtId="165" fontId="5" fillId="0" borderId="0" xfId="0" applyNumberFormat="1" applyFont="1" applyAlignment="1">
      <alignment horizontal="left" vertical="top" wrapText="1"/>
    </xf>
    <xf numFmtId="165" fontId="1" fillId="0" borderId="0" xfId="0" applyNumberFormat="1" applyFont="1" applyAlignment="1">
      <alignment horizontal="left" vertical="top" wrapText="1"/>
    </xf>
    <xf numFmtId="165" fontId="4" fillId="0" borderId="0" xfId="0" applyNumberFormat="1" applyFont="1" applyAlignment="1">
      <alignment horizontal="center" vertical="top" wrapText="1"/>
    </xf>
    <xf numFmtId="165" fontId="5" fillId="0" borderId="0" xfId="0" applyNumberFormat="1" applyFont="1" applyAlignment="1">
      <alignment horizontal="center" vertical="top" wrapText="1"/>
    </xf>
    <xf numFmtId="21" fontId="5" fillId="0" borderId="1" xfId="0" applyNumberFormat="1" applyFont="1" applyBorder="1" applyAlignment="1">
      <alignment horizontal="left" vertical="top" wrapText="1"/>
    </xf>
    <xf numFmtId="21" fontId="5" fillId="0" borderId="0" xfId="0" applyNumberFormat="1" applyFont="1" applyAlignment="1">
      <alignment horizontal="left" vertical="top"/>
    </xf>
    <xf numFmtId="0" fontId="5" fillId="0" borderId="26" xfId="0" applyFont="1" applyBorder="1" applyAlignment="1">
      <alignment horizontal="left" vertical="top"/>
    </xf>
    <xf numFmtId="21" fontId="5" fillId="0" borderId="26" xfId="0" applyNumberFormat="1" applyFont="1" applyBorder="1" applyAlignment="1">
      <alignment horizontal="left" vertical="top"/>
    </xf>
    <xf numFmtId="21" fontId="5" fillId="0" borderId="5" xfId="0" applyNumberFormat="1" applyFont="1" applyBorder="1" applyAlignment="1">
      <alignment horizontal="left" vertical="top" wrapText="1"/>
    </xf>
    <xf numFmtId="21" fontId="5" fillId="0" borderId="3" xfId="0" applyNumberFormat="1" applyFont="1" applyBorder="1" applyAlignment="1">
      <alignment horizontal="left" vertical="top" wrapText="1"/>
    </xf>
    <xf numFmtId="165" fontId="5" fillId="0" borderId="26" xfId="0" applyNumberFormat="1" applyFont="1" applyBorder="1" applyAlignment="1">
      <alignment horizontal="left" vertical="top"/>
    </xf>
    <xf numFmtId="21" fontId="5" fillId="0" borderId="0" xfId="0" applyNumberFormat="1" applyFont="1" applyAlignment="1">
      <alignment horizontal="left" vertical="top" wrapText="1"/>
    </xf>
    <xf numFmtId="21" fontId="5" fillId="0" borderId="1" xfId="0" applyNumberFormat="1" applyFont="1" applyBorder="1" applyAlignment="1">
      <alignment horizontal="left" vertical="top"/>
    </xf>
    <xf numFmtId="21" fontId="5" fillId="0" borderId="1" xfId="0" applyNumberFormat="1" applyFont="1" applyBorder="1" applyAlignment="1">
      <alignment horizontal="left" vertical="center" wrapText="1"/>
    </xf>
    <xf numFmtId="21" fontId="5" fillId="0" borderId="2" xfId="0" applyNumberFormat="1" applyFont="1" applyBorder="1" applyAlignment="1">
      <alignment horizontal="left" vertical="center" wrapText="1"/>
    </xf>
    <xf numFmtId="21" fontId="5" fillId="0" borderId="1" xfId="0" applyNumberFormat="1" applyFont="1" applyBorder="1" applyAlignment="1">
      <alignment horizontal="left" vertical="center"/>
    </xf>
    <xf numFmtId="21" fontId="5" fillId="0" borderId="0" xfId="0" applyNumberFormat="1" applyFont="1" applyAlignment="1">
      <alignment horizontal="left" vertical="center"/>
    </xf>
    <xf numFmtId="21" fontId="5" fillId="0" borderId="0" xfId="0" applyNumberFormat="1" applyFont="1" applyBorder="1" applyAlignment="1">
      <alignment horizontal="left" vertical="top" wrapText="1"/>
    </xf>
    <xf numFmtId="21" fontId="5" fillId="0" borderId="14" xfId="0" applyNumberFormat="1" applyFont="1" applyBorder="1" applyAlignment="1">
      <alignment horizontal="left" vertical="top" wrapText="1"/>
    </xf>
    <xf numFmtId="0" fontId="32" fillId="3" borderId="1" xfId="0" applyFont="1" applyFill="1" applyBorder="1" applyAlignment="1">
      <alignment horizontal="left" vertical="top"/>
    </xf>
    <xf numFmtId="21" fontId="5" fillId="0" borderId="26" xfId="0" applyNumberFormat="1" applyFont="1" applyBorder="1" applyAlignment="1">
      <alignment horizontal="left" vertical="top" wrapText="1"/>
    </xf>
    <xf numFmtId="21" fontId="6" fillId="0" borderId="1" xfId="0" applyNumberFormat="1" applyFont="1" applyBorder="1" applyAlignment="1">
      <alignment horizontal="left" vertical="top" wrapText="1"/>
    </xf>
    <xf numFmtId="21" fontId="5" fillId="0" borderId="1" xfId="0" quotePrefix="1" applyNumberFormat="1" applyFont="1" applyBorder="1" applyAlignment="1">
      <alignment horizontal="left" vertical="top" wrapText="1"/>
    </xf>
    <xf numFmtId="0" fontId="1" fillId="14" borderId="0" xfId="0" applyFont="1" applyFill="1"/>
    <xf numFmtId="0" fontId="1" fillId="0" borderId="0" xfId="0" applyFont="1" applyFill="1"/>
    <xf numFmtId="0" fontId="1" fillId="0" borderId="0" xfId="0" applyFont="1"/>
    <xf numFmtId="14" fontId="1" fillId="0" borderId="0" xfId="0" applyNumberFormat="1" applyFont="1"/>
    <xf numFmtId="164" fontId="1" fillId="0" borderId="0" xfId="0" applyNumberFormat="1" applyFont="1"/>
    <xf numFmtId="49" fontId="1" fillId="0" borderId="0" xfId="0" applyNumberFormat="1" applyFont="1" applyFill="1"/>
    <xf numFmtId="1" fontId="1" fillId="0" borderId="0" xfId="0" applyNumberFormat="1" applyFont="1"/>
    <xf numFmtId="49" fontId="1" fillId="0" borderId="0" xfId="0" applyNumberFormat="1" applyFont="1"/>
    <xf numFmtId="22" fontId="1" fillId="0" borderId="0" xfId="0" applyNumberFormat="1" applyFont="1"/>
    <xf numFmtId="0" fontId="5" fillId="0" borderId="0" xfId="0" applyNumberFormat="1" applyFont="1"/>
    <xf numFmtId="0" fontId="5" fillId="0" borderId="0" xfId="0" applyNumberFormat="1" applyFont="1" applyAlignment="1"/>
    <xf numFmtId="0" fontId="5" fillId="0" borderId="0" xfId="0" applyFont="1" applyAlignment="1"/>
    <xf numFmtId="0" fontId="5" fillId="0" borderId="0" xfId="0" pivotButton="1" applyFont="1" applyBorder="1" applyAlignment="1">
      <alignment vertical="top"/>
    </xf>
    <xf numFmtId="0" fontId="5" fillId="0" borderId="0" xfId="0" applyNumberFormat="1" applyFont="1" applyBorder="1" applyAlignment="1">
      <alignment vertical="top"/>
    </xf>
    <xf numFmtId="0" fontId="33" fillId="0" borderId="0" xfId="4" applyFont="1" applyBorder="1" applyAlignment="1">
      <alignment horizontal="left" vertical="top"/>
    </xf>
    <xf numFmtId="0" fontId="5" fillId="0" borderId="1" xfId="0" applyFont="1" applyBorder="1" applyAlignment="1">
      <alignment wrapText="1"/>
    </xf>
    <xf numFmtId="0" fontId="33" fillId="0" borderId="0" xfId="4" applyFont="1" applyAlignment="1">
      <alignment horizontal="left" vertical="top"/>
    </xf>
    <xf numFmtId="0" fontId="34" fillId="0" borderId="0" xfId="0" pivotButton="1" applyFont="1"/>
    <xf numFmtId="0" fontId="34" fillId="0" borderId="0" xfId="0" applyFont="1"/>
    <xf numFmtId="0" fontId="34" fillId="0" borderId="0" xfId="0" applyFont="1" applyAlignment="1">
      <alignment horizontal="left"/>
    </xf>
    <xf numFmtId="0" fontId="34" fillId="0" borderId="0" xfId="0" applyNumberFormat="1" applyFont="1"/>
    <xf numFmtId="0" fontId="34" fillId="0" borderId="0" xfId="0" pivotButton="1" applyFont="1" applyAlignment="1">
      <alignment vertical="top"/>
    </xf>
    <xf numFmtId="0" fontId="34" fillId="0" borderId="0" xfId="0" applyFont="1" applyAlignment="1">
      <alignment vertical="top"/>
    </xf>
    <xf numFmtId="0" fontId="34" fillId="0" borderId="0" xfId="0" applyFont="1" applyAlignment="1">
      <alignment horizontal="left" vertical="top"/>
    </xf>
    <xf numFmtId="0" fontId="34" fillId="0" borderId="0" xfId="0" applyNumberFormat="1" applyFont="1" applyAlignment="1">
      <alignment vertical="top"/>
    </xf>
    <xf numFmtId="15" fontId="1" fillId="0" borderId="0" xfId="0" applyNumberFormat="1" applyFont="1" applyFill="1"/>
    <xf numFmtId="15" fontId="1" fillId="0" borderId="0" xfId="0" applyNumberFormat="1" applyFont="1"/>
    <xf numFmtId="0" fontId="14" fillId="0" borderId="1" xfId="4" applyFont="1" applyBorder="1" applyAlignment="1">
      <alignment horizontal="center" vertical="center"/>
    </xf>
    <xf numFmtId="0" fontId="14" fillId="0" borderId="5" xfId="4" applyFont="1" applyBorder="1" applyAlignment="1">
      <alignment horizontal="center" vertical="center"/>
    </xf>
    <xf numFmtId="0" fontId="1" fillId="0" borderId="0" xfId="0" applyFont="1" applyAlignment="1">
      <alignment horizontal="left" vertical="top"/>
    </xf>
    <xf numFmtId="0" fontId="5" fillId="0" borderId="0" xfId="0" applyFont="1" applyAlignment="1">
      <alignment horizontal="center" vertical="top"/>
    </xf>
    <xf numFmtId="0" fontId="1" fillId="0" borderId="4" xfId="0" applyFont="1" applyBorder="1" applyAlignment="1">
      <alignment horizontal="left"/>
    </xf>
    <xf numFmtId="0" fontId="1" fillId="0" borderId="13" xfId="0" applyFont="1" applyBorder="1" applyAlignment="1">
      <alignment horizontal="left"/>
    </xf>
    <xf numFmtId="0" fontId="12" fillId="6" borderId="4" xfId="0" applyFont="1" applyFill="1" applyBorder="1" applyAlignment="1">
      <alignment horizontal="center" vertical="center"/>
    </xf>
    <xf numFmtId="0" fontId="10" fillId="0" borderId="9" xfId="0" applyFont="1" applyBorder="1" applyAlignment="1">
      <alignment horizontal="left"/>
    </xf>
    <xf numFmtId="0" fontId="10" fillId="0" borderId="10" xfId="0" applyFont="1" applyBorder="1" applyAlignment="1">
      <alignment horizontal="left"/>
    </xf>
    <xf numFmtId="0" fontId="1" fillId="0" borderId="0" xfId="0" applyFont="1" applyAlignment="1">
      <alignment horizontal="left"/>
    </xf>
    <xf numFmtId="0" fontId="1" fillId="0" borderId="11" xfId="0" applyFont="1" applyBorder="1" applyAlignment="1">
      <alignment horizontal="left"/>
    </xf>
    <xf numFmtId="0" fontId="14" fillId="0" borderId="1" xfId="4" applyFont="1" applyBorder="1" applyAlignment="1">
      <alignment horizontal="center" vertical="center"/>
    </xf>
    <xf numFmtId="0" fontId="14" fillId="0" borderId="5" xfId="4" applyFont="1" applyBorder="1" applyAlignment="1">
      <alignment horizontal="center" vertical="center"/>
    </xf>
    <xf numFmtId="0" fontId="14" fillId="0" borderId="3" xfId="4" applyFont="1" applyBorder="1" applyAlignment="1">
      <alignment horizontal="center" vertical="center"/>
    </xf>
    <xf numFmtId="0" fontId="1" fillId="0" borderId="4" xfId="0" applyFont="1" applyBorder="1" applyAlignment="1">
      <alignment horizontal="left" vertical="top"/>
    </xf>
    <xf numFmtId="0" fontId="1" fillId="0" borderId="13" xfId="0" applyFont="1" applyBorder="1" applyAlignment="1">
      <alignment horizontal="left" vertical="top"/>
    </xf>
    <xf numFmtId="0" fontId="10" fillId="0" borderId="9" xfId="0" applyFont="1" applyBorder="1" applyAlignment="1">
      <alignment horizontal="left" vertical="top"/>
    </xf>
    <xf numFmtId="0" fontId="10" fillId="0" borderId="10" xfId="0" applyFont="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left" vertical="top"/>
    </xf>
    <xf numFmtId="0" fontId="15" fillId="6" borderId="1" xfId="0" applyFont="1" applyFill="1" applyBorder="1" applyAlignment="1">
      <alignment horizontal="center" vertical="center"/>
    </xf>
    <xf numFmtId="0" fontId="5" fillId="0" borderId="0" xfId="0" applyFont="1" applyAlignment="1">
      <alignment horizontal="center" vertical="top"/>
    </xf>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 builtinId="8"/>
    <cellStyle name="Input" xfId="13" builtinId="20" customBuiltin="1"/>
    <cellStyle name="Linked Cell" xfId="16" builtinId="24" customBuiltin="1"/>
    <cellStyle name="Neutral" xfId="12" builtinId="28" customBuiltin="1"/>
    <cellStyle name="Normal" xfId="0" builtinId="0"/>
    <cellStyle name="Normal 2" xfId="1"/>
    <cellStyle name="Normal 2 2" xfId="3"/>
    <cellStyle name="Normal 6" xfId="2"/>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755">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9"/>
      </font>
      <alignment horizontal="general" vertical="bottom" textRotation="0" wrapText="0" indent="0" justifyLastLine="0" shrinkToFit="0" readingOrder="0"/>
    </dxf>
    <dxf>
      <font>
        <sz val="9"/>
      </font>
      <alignment horizontal="general" vertical="bottom" textRotation="0" wrapText="0" indent="0" justifyLastLine="0" shrinkToFit="0" readingOrder="0"/>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rgb="FFFFC000"/>
        </patternFill>
      </fill>
    </dxf>
    <dxf>
      <fill>
        <patternFill>
          <bgColor rgb="FF92D050"/>
        </patternFill>
      </fill>
    </dxf>
    <dxf>
      <fill>
        <patternFill>
          <bgColor rgb="FF00B0F0"/>
        </patternFill>
      </fill>
    </dxf>
    <dxf>
      <fill>
        <patternFill>
          <bgColor rgb="FFFFC000"/>
        </patternFill>
      </fill>
    </dxf>
    <dxf>
      <fill>
        <patternFill>
          <bgColor rgb="FF92D050"/>
        </patternFill>
      </fill>
    </dxf>
    <dxf>
      <fill>
        <patternFill>
          <bgColor rgb="FF00B0F0"/>
        </patternFill>
      </fill>
    </dxf>
    <dxf>
      <fill>
        <patternFill>
          <bgColor rgb="FFFF0000"/>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00B0F0"/>
        </patternFill>
      </fill>
    </dxf>
  </dxfs>
  <tableStyles count="0" defaultTableStyle="TableStyleMedium2" defaultPivotStyle="PivotStyleLight16"/>
  <colors>
    <mruColors>
      <color rgb="FF92D050"/>
      <color rgb="FF00B0F0"/>
      <color rgb="FFFFC000"/>
      <color rgb="FF009900"/>
      <color rgb="FF00CC00"/>
      <color rgb="FFFFFF00"/>
      <color rgb="FFFFCC66"/>
      <color rgb="FFFDE9D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pivotCache/pivotCacheDefinition1.xml" Type="http://schemas.openxmlformats.org/officeDocument/2006/relationships/pivotCacheDefinition"/>
    <Relationship Id="rId34" Target="pivotCache/pivotCacheDefinition2.xml" Type="http://schemas.openxmlformats.org/officeDocument/2006/relationships/pivotCacheDefinition"/>
    <Relationship Id="rId35" Target="pivotCache/pivotCacheDefinition3.xml" Type="http://schemas.openxmlformats.org/officeDocument/2006/relationships/pivotCacheDefinition"/>
    <Relationship Id="rId36" Target="pivotCache/pivotCacheDefinition4.xml" Type="http://schemas.openxmlformats.org/officeDocument/2006/relationships/pivotCacheDefinition"/>
    <Relationship Id="rId37" Target="pivotCache/pivotCacheDefinition5.xml" Type="http://schemas.openxmlformats.org/officeDocument/2006/relationships/pivotCacheDefinition"/>
    <Relationship Id="rId38" Target="pivotCache/pivotCacheDefinition6.xml" Type="http://schemas.openxmlformats.org/officeDocument/2006/relationships/pivotCacheDefinition"/>
    <Relationship Id="rId39" Target="pivotCache/pivotCacheDefinition7.xml" Type="http://schemas.openxmlformats.org/officeDocument/2006/relationships/pivotCacheDefinition"/>
    <Relationship Id="rId4" Target="worksheets/sheet4.xml" Type="http://schemas.openxmlformats.org/officeDocument/2006/relationships/worksheet"/>
    <Relationship Id="rId40" Target="pivotCache/pivotCacheDefinition8.xml" Type="http://schemas.openxmlformats.org/officeDocument/2006/relationships/pivotCacheDefinition"/>
    <Relationship Id="rId41" Target="pivotCache/pivotCacheDefinition9.xml" Type="http://schemas.openxmlformats.org/officeDocument/2006/relationships/pivotCacheDefinition"/>
    <Relationship Id="rId42" Target="pivotCache/pivotCacheDefinition10.xml" Type="http://schemas.openxmlformats.org/officeDocument/2006/relationships/pivotCacheDefinition"/>
    <Relationship Id="rId43" Target="pivotCache/pivotCacheDefinition11.xml" Type="http://schemas.openxmlformats.org/officeDocument/2006/relationships/pivotCacheDefinition"/>
    <Relationship Id="rId44" Target="pivotCache/pivotCacheDefinition12.xml" Type="http://schemas.openxmlformats.org/officeDocument/2006/relationships/pivotCacheDefinition"/>
    <Relationship Id="rId45" Target="pivotCache/pivotCacheDefinition13.xml" Type="http://schemas.openxmlformats.org/officeDocument/2006/relationships/pivotCacheDefinition"/>
    <Relationship Id="rId46" Target="pivotCache/pivotCacheDefinition14.xml" Type="http://schemas.openxmlformats.org/officeDocument/2006/relationships/pivotCacheDefinition"/>
    <Relationship Id="rId47" Target="pivotCache/pivotCacheDefinition15.xml" Type="http://schemas.openxmlformats.org/officeDocument/2006/relationships/pivotCacheDefinition"/>
    <Relationship Id="rId48" Target="pivotCache/pivotCacheDefinition16.xml" Type="http://schemas.openxmlformats.org/officeDocument/2006/relationships/pivotCacheDefinition"/>
    <Relationship Id="rId49" Target="pivotCache/pivotCacheDefinition17.xml" Type="http://schemas.openxmlformats.org/officeDocument/2006/relationships/pivotCacheDefinition"/>
    <Relationship Id="rId5" Target="worksheets/sheet5.xml" Type="http://schemas.openxmlformats.org/officeDocument/2006/relationships/worksheet"/>
    <Relationship Id="rId50" Target="pivotCache/pivotCacheDefinition18.xml" Type="http://schemas.openxmlformats.org/officeDocument/2006/relationships/pivotCacheDefinition"/>
    <Relationship Id="rId51" Target="pivotCache/pivotCacheDefinition19.xml" Type="http://schemas.openxmlformats.org/officeDocument/2006/relationships/pivotCacheDefinition"/>
    <Relationship Id="rId52" Target="pivotCache/pivotCacheDefinition20.xml" Type="http://schemas.openxmlformats.org/officeDocument/2006/relationships/pivotCacheDefinition"/>
    <Relationship Id="rId53" Target="pivotCache/pivotCacheDefinition21.xml" Type="http://schemas.openxmlformats.org/officeDocument/2006/relationships/pivotCacheDefinition"/>
    <Relationship Id="rId54" Target="pivotCache/pivotCacheDefinition22.xml" Type="http://schemas.openxmlformats.org/officeDocument/2006/relationships/pivotCacheDefinition"/>
    <Relationship Id="rId55" Target="pivotCache/pivotCacheDefinition23.xml" Type="http://schemas.openxmlformats.org/officeDocument/2006/relationships/pivotCacheDefinition"/>
    <Relationship Id="rId56" Target="pivotCache/pivotCacheDefinition24.xml" Type="http://schemas.openxmlformats.org/officeDocument/2006/relationships/pivotCacheDefinition"/>
    <Relationship Id="rId57" Target="pivotCache/pivotCacheDefinition25.xml" Type="http://schemas.openxmlformats.org/officeDocument/2006/relationships/pivotCacheDefinition"/>
    <Relationship Id="rId58" Target="pivotCache/pivotCacheDefinition26.xml" Type="http://schemas.openxmlformats.org/officeDocument/2006/relationships/pivotCacheDefinition"/>
    <Relationship Id="rId59" Target="theme/theme1.xml" Type="http://schemas.openxmlformats.org/officeDocument/2006/relationships/theme"/>
    <Relationship Id="rId6" Target="worksheets/sheet6.xml" Type="http://schemas.openxmlformats.org/officeDocument/2006/relationships/worksheet"/>
    <Relationship Id="rId60" Target="connections.xml" Type="http://schemas.openxmlformats.org/officeDocument/2006/relationships/connections"/>
    <Relationship Id="rId61" Target="styles.xml" Type="http://schemas.openxmlformats.org/officeDocument/2006/relationships/styles"/>
    <Relationship Id="rId62" Target="sharedStrings.xml" Type="http://schemas.openxmlformats.org/officeDocument/2006/relationships/sharedStrings"/>
    <Relationship Id="rId63" Target="calcChain.xml" Type="http://schemas.openxmlformats.org/officeDocument/2006/relationships/calcChain"/>
    <Relationship Id="rId64" Target="../customXml/item1.xml" Type="http://schemas.openxmlformats.org/officeDocument/2006/relationships/customXml"/>
    <Relationship Id="rId65" Target="../customXml/item2.xml" Type="http://schemas.openxmlformats.org/officeDocument/2006/relationships/customXml"/>
    <Relationship Id="rId66" Target="../customXml/item3.xml" Type="http://schemas.openxmlformats.org/officeDocument/2006/relationships/customXml"/>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_rels/chart11.xml.rels><?xml version="1.0" encoding="UTF-8" standalone="no"?>
<Relationships xmlns="http://schemas.openxmlformats.org/package/2006/relationships">
    <Relationship Id="rId1" Target="style4.xml" Type="http://schemas.microsoft.com/office/2011/relationships/chartStyle"/>
    <Relationship Id="rId2" Target="colors4.xml" Type="http://schemas.microsoft.com/office/2011/relationships/chartColorStyle"/>
</Relationships>

</file>

<file path=xl/charts/_rels/chart12.xml.rels><?xml version="1.0" encoding="UTF-8" standalone="no"?>
<Relationships xmlns="http://schemas.openxmlformats.org/package/2006/relationships">
    <Relationship Id="rId1" Target="style5.xml" Type="http://schemas.microsoft.com/office/2011/relationships/chartStyle"/>
    <Relationship Id="rId2" Target="colors5.xml" Type="http://schemas.microsoft.com/office/2011/relationships/chartColorStyle"/>
</Relationships>

</file>

<file path=xl/charts/_rels/chart13.xml.rels><?xml version="1.0" encoding="UTF-8" standalone="no"?>
<Relationships xmlns="http://schemas.openxmlformats.org/package/2006/relationships">
    <Relationship Id="rId1" Target="style6.xml" Type="http://schemas.microsoft.com/office/2011/relationships/chartStyle"/>
    <Relationship Id="rId2" Target="colors6.xml" Type="http://schemas.microsoft.com/office/2011/relationships/chartColorStyle"/>
</Relationships>

</file>

<file path=xl/charts/_rels/chart14.xml.rels><?xml version="1.0" encoding="UTF-8" standalone="no"?>
<Relationships xmlns="http://schemas.openxmlformats.org/package/2006/relationships">
    <Relationship Id="rId1" Target="style7.xml" Type="http://schemas.microsoft.com/office/2011/relationships/chartStyle"/>
    <Relationship Id="rId2" Target="colors7.xml" Type="http://schemas.microsoft.com/office/2011/relationships/chartColorStyle"/>
</Relationships>

</file>

<file path=xl/charts/_rels/chart15.xml.rels><?xml version="1.0" encoding="UTF-8" standalone="no"?>
<Relationships xmlns="http://schemas.openxmlformats.org/package/2006/relationships">
    <Relationship Id="rId1" Target="style8.xml" Type="http://schemas.microsoft.com/office/2011/relationships/chartStyle"/>
    <Relationship Id="rId2" Target="colors8.xml" Type="http://schemas.microsoft.com/office/2011/relationships/chartColorStyle"/>
</Relationships>

</file>

<file path=xl/charts/_rels/chart16.xml.rels><?xml version="1.0" encoding="UTF-8" standalone="no"?>
<Relationships xmlns="http://schemas.openxmlformats.org/package/2006/relationships">
    <Relationship Id="rId1" Target="style9.xml" Type="http://schemas.microsoft.com/office/2011/relationships/chartStyle"/>
    <Relationship Id="rId2" Target="colors9.xml" Type="http://schemas.microsoft.com/office/2011/relationships/chartColorStyle"/>
</Relationships>

</file>

<file path=xl/charts/_rels/chart17.xml.rels><?xml version="1.0" encoding="UTF-8" standalone="no"?>
<Relationships xmlns="http://schemas.openxmlformats.org/package/2006/relationships">
    <Relationship Id="rId1" Target="style10.xml" Type="http://schemas.microsoft.com/office/2011/relationships/chartStyle"/>
    <Relationship Id="rId2" Target="colors10.xml" Type="http://schemas.microsoft.com/office/2011/relationships/chartColorStyle"/>
</Relationships>

</file>

<file path=xl/charts/_rels/chart19.xml.rels><?xml version="1.0" encoding="UTF-8" standalone="no"?>
<Relationships xmlns="http://schemas.openxmlformats.org/package/2006/relationships">
    <Relationship Id="rId1" Target="style11.xml" Type="http://schemas.microsoft.com/office/2011/relationships/chartStyle"/>
    <Relationship Id="rId2" Target="colors11.xml" Type="http://schemas.microsoft.com/office/2011/relationships/chartColorStyle"/>
</Relationships>

</file>

<file path=xl/charts/_rels/chart20.xml.rels><?xml version="1.0" encoding="UTF-8" standalone="no"?>
<Relationships xmlns="http://schemas.openxmlformats.org/package/2006/relationships">
    <Relationship Id="rId1" Target="style12.xml" Type="http://schemas.microsoft.com/office/2011/relationships/chartStyle"/>
    <Relationship Id="rId2" Target="colors12.xml" Type="http://schemas.microsoft.com/office/2011/relationships/chartColorStyle"/>
</Relationships>

</file>

<file path=xl/charts/_rels/chart21.xml.rels><?xml version="1.0" encoding="UTF-8" standalone="no"?>
<Relationships xmlns="http://schemas.openxmlformats.org/package/2006/relationships">
    <Relationship Id="rId1" Target="style13.xml" Type="http://schemas.microsoft.com/office/2011/relationships/chartStyle"/>
    <Relationship Id="rId2" Target="colors13.xml" Type="http://schemas.microsoft.com/office/2011/relationships/chartColorStyle"/>
</Relationships>

</file>

<file path=xl/charts/_rels/chart22.xml.rels><?xml version="1.0" encoding="UTF-8" standalone="no"?>
<Relationships xmlns="http://schemas.openxmlformats.org/package/2006/relationships">
    <Relationship Id="rId1" Target="style14.xml" Type="http://schemas.microsoft.com/office/2011/relationships/chartStyle"/>
    <Relationship Id="rId2" Target="colors14.xml" Type="http://schemas.microsoft.com/office/2011/relationships/chartColorStyle"/>
</Relationships>

</file>

<file path=xl/charts/_rels/chart23.xml.rels><?xml version="1.0" encoding="UTF-8" standalone="no"?>
<Relationships xmlns="http://schemas.openxmlformats.org/package/2006/relationships">
    <Relationship Id="rId1" Target="style15.xml" Type="http://schemas.microsoft.com/office/2011/relationships/chartStyle"/>
    <Relationship Id="rId2" Target="colors15.xml" Type="http://schemas.microsoft.com/office/2011/relationships/chartColorStyle"/>
</Relationships>

</file>

<file path=xl/charts/_rels/chart25.xml.rels><?xml version="1.0" encoding="UTF-8" standalone="no"?>
<Relationships xmlns="http://schemas.openxmlformats.org/package/2006/relationships">
    <Relationship Id="rId1" Target="style16.xml" Type="http://schemas.microsoft.com/office/2011/relationships/chartStyle"/>
    <Relationship Id="rId2" Target="colors16.xml" Type="http://schemas.microsoft.com/office/2011/relationships/chartColorStyle"/>
</Relationships>

</file>

<file path=xl/charts/_rels/chart28.xml.rels><?xml version="1.0" encoding="UTF-8" standalone="no"?>
<Relationships xmlns="http://schemas.openxmlformats.org/package/2006/relationships">
    <Relationship Id="rId1" Target="style17.xml" Type="http://schemas.microsoft.com/office/2011/relationships/chartStyle"/>
    <Relationship Id="rId2" Target="colors17.xml" Type="http://schemas.microsoft.com/office/2011/relationships/chartColorStyle"/>
</Relationships>

</file>

<file path=xl/charts/_rels/chart29.xml.rels><?xml version="1.0" encoding="UTF-8" standalone="no"?>
<Relationships xmlns="http://schemas.openxmlformats.org/package/2006/relationships">
    <Relationship Id="rId1" Target="style18.xml" Type="http://schemas.microsoft.com/office/2011/relationships/chartStyle"/>
    <Relationship Id="rId2" Target="colors18.xml" Type="http://schemas.microsoft.com/office/2011/relationships/chartColorStyle"/>
</Relationships>

</file>

<file path=xl/charts/_rels/chart30.xml.rels><?xml version="1.0" encoding="UTF-8" standalone="no"?>
<Relationships xmlns="http://schemas.openxmlformats.org/package/2006/relationships">
    <Relationship Id="rId1" Target="style19.xml" Type="http://schemas.microsoft.com/office/2011/relationships/chartStyle"/>
    <Relationship Id="rId2" Target="colors19.xml" Type="http://schemas.microsoft.com/office/2011/relationships/chartColorStyle"/>
</Relationships>

</file>

<file path=xl/charts/_rels/chart31.xml.rels><?xml version="1.0" encoding="UTF-8" standalone="no"?>
<Relationships xmlns="http://schemas.openxmlformats.org/package/2006/relationships">
    <Relationship Id="rId1" Target="style20.xml" Type="http://schemas.microsoft.com/office/2011/relationships/chartStyle"/>
    <Relationship Id="rId2" Target="colors20.xml" Type="http://schemas.microsoft.com/office/2011/relationships/chartColorStyle"/>
</Relationships>

</file>

<file path=xl/charts/_rels/chart32.xml.rels><?xml version="1.0" encoding="UTF-8" standalone="no"?>
<Relationships xmlns="http://schemas.openxmlformats.org/package/2006/relationships">
    <Relationship Id="rId1" Target="style21.xml" Type="http://schemas.microsoft.com/office/2011/relationships/chartStyle"/>
    <Relationship Id="rId2" Target="colors21.xml" Type="http://schemas.microsoft.com/office/2011/relationships/chartColorStyle"/>
</Relationships>

</file>

<file path=xl/charts/_rels/chart33.xml.rels><?xml version="1.0" encoding="UTF-8" standalone="no"?>
<Relationships xmlns="http://schemas.openxmlformats.org/package/2006/relationships">
    <Relationship Id="rId1" Target="style22.xml" Type="http://schemas.microsoft.com/office/2011/relationships/chartStyle"/>
    <Relationship Id="rId2" Target="colors22.xml" Type="http://schemas.microsoft.com/office/2011/relationships/chartColorStyle"/>
</Relationships>

</file>

<file path=xl/charts/_rels/chart34.xml.rels><?xml version="1.0" encoding="UTF-8" standalone="no"?>
<Relationships xmlns="http://schemas.openxmlformats.org/package/2006/relationships">
    <Relationship Id="rId1" Target="style23.xml" Type="http://schemas.microsoft.com/office/2011/relationships/chartStyle"/>
    <Relationship Id="rId2" Target="colors23.xml" Type="http://schemas.microsoft.com/office/2011/relationships/chartColorStyle"/>
</Relationships>

</file>

<file path=xl/charts/_rels/chart5.xml.rels><?xml version="1.0" encoding="UTF-8" standalone="no"?>
<Relationships xmlns="http://schemas.openxmlformats.org/package/2006/relationships">
    <Relationship Id="rId1" Target="style1.xml" Type="http://schemas.microsoft.com/office/2011/relationships/chartStyle"/>
    <Relationship Id="rId2" Target="colors1.xml" Type="http://schemas.microsoft.com/office/2011/relationships/chartColorStyle"/>
</Relationships>

</file>

<file path=xl/charts/_rels/chart6.xml.rels><?xml version="1.0" encoding="UTF-8" standalone="no"?>
<Relationships xmlns="http://schemas.openxmlformats.org/package/2006/relationships">
    <Relationship Id="rId1" Target="style2.xml" Type="http://schemas.microsoft.com/office/2011/relationships/chartStyle"/>
    <Relationship Id="rId2" Target="colors2.xml" Type="http://schemas.microsoft.com/office/2011/relationships/chartColorStyle"/>
</Relationships>

</file>

<file path=xl/charts/_rels/chart9.xml.rels><?xml version="1.0" encoding="UTF-8" standalone="no"?>
<Relationships xmlns="http://schemas.openxmlformats.org/package/2006/relationships">
    <Relationship Id="rId1" Target="style3.xml" Type="http://schemas.microsoft.com/office/2011/relationships/chartStyle"/>
    <Relationship Id="rId2" Target="colors3.xml" Type="http://schemas.microsoft.com/office/2011/relationships/chartColorStyle"/>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2019 February Release Automated Regression </a:t>
            </a:r>
            <a:r>
              <a:rPr lang="en-US"/>
              <a:t>Testing - Execution</a:t>
            </a:r>
            <a:r>
              <a:rPr lang="en-US" baseline="0"/>
              <a:t> Status</a:t>
            </a:r>
            <a:endParaRPr lang="en-US"/>
          </a:p>
        </c:rich>
      </c:tx>
      <c:layout/>
      <c:overlay val="0"/>
      <c:spPr>
        <a:noFill/>
        <a:ln>
          <a:noFill/>
        </a:ln>
        <a:effectLst/>
      </c:spPr>
    </c:title>
    <c:autoTitleDeleted val="0"/>
    <c:plotArea>
      <c:layout>
        <c:manualLayout>
          <c:layoutTarget val="inner"/>
          <c:xMode val="edge"/>
          <c:yMode val="edge"/>
          <c:x val="9.0951072076747019E-2"/>
          <c:y val="0.14731638566267688"/>
          <c:w val="0.80508615023150232"/>
          <c:h val="0.5973705716583535"/>
        </c:manualLayout>
      </c:layout>
      <c:barChart>
        <c:barDir val="col"/>
        <c:grouping val="clustered"/>
        <c:varyColors val="0"/>
        <c:ser>
          <c:idx val="3"/>
          <c:order val="1"/>
          <c:tx>
            <c:strRef>
              <c:f>'Execution Status Summary'!$E$2</c:f>
              <c:strCache>
                <c:ptCount val="1"/>
                <c:pt idx="0">
                  <c:v>Failed</c:v>
                </c:pt>
              </c:strCache>
            </c:strRef>
          </c:tx>
          <c:spPr>
            <a:solidFill>
              <a:srgbClr val="FF0000"/>
            </a:solidFill>
            <a:ln>
              <a:noFill/>
            </a:ln>
            <a:effectLst/>
          </c:spPr>
          <c:invertIfNegative val="0"/>
          <c:dLbls>
            <c:dLbl>
              <c:idx val="2"/>
              <c:layout>
                <c:manualLayout>
                  <c:x val="-1.8979835344697788E-3"/>
                  <c:y val="9.517514474865426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96C9-48F4-9F2D-FB9AA8FAEC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Summary'!$A$3:$A$30</c:f>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f>'Execution Status Summary'!$E$3:$E$30</c:f>
              <c:numCache>
                <c:formatCode>General</c:formatCode>
                <c:ptCount val="28"/>
                <c:pt idx="0">
                  <c:v>1</c:v>
                </c:pt>
                <c:pt idx="1">
                  <c:v>0</c:v>
                </c:pt>
                <c:pt idx="2">
                  <c:v>20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xmlns:c16r2="http://schemas.microsoft.com/office/drawing/2015/06/chart">
            <c:ext xmlns:c16="http://schemas.microsoft.com/office/drawing/2014/chart" uri="{C3380CC4-5D6E-409C-BE32-E72D297353CC}">
              <c16:uniqueId val="{00000001-96C9-48F4-9F2D-FB9AA8FAECFC}"/>
            </c:ext>
          </c:extLst>
        </c:ser>
        <c:ser>
          <c:idx val="4"/>
          <c:order val="2"/>
          <c:tx>
            <c:strRef>
              <c:f>'Execution Status Summary'!$F$2</c:f>
              <c:strCache>
                <c:ptCount val="1"/>
                <c:pt idx="0">
                  <c:v>Passed</c:v>
                </c:pt>
              </c:strCache>
            </c:strRef>
          </c:tx>
          <c:spPr>
            <a:solidFill>
              <a:srgbClr val="92D050"/>
            </a:solidFill>
            <a:ln>
              <a:noFill/>
            </a:ln>
            <a:effectLst/>
          </c:spPr>
          <c:invertIfNegative val="0"/>
          <c:dLbls>
            <c:dLbl>
              <c:idx val="0"/>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6C9-48F4-9F2D-FB9AA8FAEC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Summary'!$A$3:$A$30</c:f>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f>'Execution Status Summary'!$F$3:$F$30</c:f>
              <c:numCache>
                <c:formatCode>General</c:formatCode>
                <c:ptCount val="28"/>
                <c:pt idx="0">
                  <c:v>36</c:v>
                </c:pt>
                <c:pt idx="1">
                  <c:v>171</c:v>
                </c:pt>
                <c:pt idx="2">
                  <c:v>126</c:v>
                </c:pt>
                <c:pt idx="3">
                  <c:v>6</c:v>
                </c:pt>
                <c:pt idx="4">
                  <c:v>67</c:v>
                </c:pt>
                <c:pt idx="5">
                  <c:v>6</c:v>
                </c:pt>
                <c:pt idx="6">
                  <c:v>84</c:v>
                </c:pt>
                <c:pt idx="7">
                  <c:v>46</c:v>
                </c:pt>
                <c:pt idx="8">
                  <c:v>26</c:v>
                </c:pt>
                <c:pt idx="9">
                  <c:v>18</c:v>
                </c:pt>
                <c:pt idx="10">
                  <c:v>187</c:v>
                </c:pt>
                <c:pt idx="11">
                  <c:v>5</c:v>
                </c:pt>
                <c:pt idx="12">
                  <c:v>126</c:v>
                </c:pt>
                <c:pt idx="13">
                  <c:v>118</c:v>
                </c:pt>
                <c:pt idx="14">
                  <c:v>4</c:v>
                </c:pt>
                <c:pt idx="15">
                  <c:v>3</c:v>
                </c:pt>
                <c:pt idx="16">
                  <c:v>35</c:v>
                </c:pt>
                <c:pt idx="17">
                  <c:v>52</c:v>
                </c:pt>
                <c:pt idx="18">
                  <c:v>16</c:v>
                </c:pt>
                <c:pt idx="19">
                  <c:v>16</c:v>
                </c:pt>
                <c:pt idx="20">
                  <c:v>71</c:v>
                </c:pt>
                <c:pt idx="21">
                  <c:v>92</c:v>
                </c:pt>
                <c:pt idx="22">
                  <c:v>20</c:v>
                </c:pt>
                <c:pt idx="23">
                  <c:v>67</c:v>
                </c:pt>
                <c:pt idx="24">
                  <c:v>80</c:v>
                </c:pt>
                <c:pt idx="25">
                  <c:v>3</c:v>
                </c:pt>
                <c:pt idx="26">
                  <c:v>28</c:v>
                </c:pt>
                <c:pt idx="27">
                  <c:v>2</c:v>
                </c:pt>
              </c:numCache>
            </c:numRef>
          </c:val>
          <c:extLst xmlns:c16r2="http://schemas.microsoft.com/office/drawing/2015/06/chart">
            <c:ext xmlns:c16="http://schemas.microsoft.com/office/drawing/2014/chart" uri="{C3380CC4-5D6E-409C-BE32-E72D297353CC}">
              <c16:uniqueId val="{00000003-96C9-48F4-9F2D-FB9AA8FAECFC}"/>
            </c:ext>
          </c:extLst>
        </c:ser>
        <c:dLbls>
          <c:showLegendKey val="0"/>
          <c:showVal val="0"/>
          <c:showCatName val="0"/>
          <c:showSerName val="0"/>
          <c:showPercent val="0"/>
          <c:showBubbleSize val="0"/>
        </c:dLbls>
        <c:gapWidth val="150"/>
        <c:axId val="503534336"/>
        <c:axId val="503535872"/>
        <c:extLst xmlns:c16r2="http://schemas.microsoft.com/office/drawing/2015/06/chart">
          <c:ext xmlns:c15="http://schemas.microsoft.com/office/drawing/2012/chart" uri="{02D57815-91ED-43cb-92C2-25804820EDAC}">
            <c15:filteredBarSeries>
              <c15:ser>
                <c:idx val="0"/>
                <c:order val="0"/>
                <c:tx>
                  <c:strRef>
                    <c:extLst>
                      <c:ext uri="{02D57815-91ED-43cb-92C2-25804820EDAC}">
                        <c15:formulaRef>
                          <c15:sqref>'Execution Status Summary'!$B$2</c15:sqref>
                        </c15:formulaRef>
                      </c:ext>
                    </c:extLst>
                    <c:strCache>
                      <c:ptCount val="1"/>
                      <c:pt idx="0">
                        <c:v>Execution Progress</c:v>
                      </c:pt>
                    </c:strCache>
                  </c:strRef>
                </c:tx>
                <c:spPr>
                  <a:solidFill>
                    <a:schemeClr val="accent1"/>
                  </a:solidFill>
                  <a:ln>
                    <a:noFill/>
                  </a:ln>
                  <a:effectLst/>
                </c:spPr>
                <c:invertIfNegative val="0"/>
                <c:cat>
                  <c:strRef>
                    <c:extLst>
                      <c:ext uri="{02D57815-91ED-43cb-92C2-25804820EDAC}">
                        <c15:formulaRef>
                          <c15:sqref>'Execution Status Summary'!$A$3:$A$30</c15:sqref>
                        </c15:formulaRef>
                      </c:ext>
                    </c:extLst>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extLst>
                      <c:ext uri="{02D57815-91ED-43cb-92C2-25804820EDAC}">
                        <c15:formulaRef>
                          <c15:sqref>'Execution Status Summary'!$B$3:$B$30</c15:sqref>
                        </c15:formulaRef>
                      </c:ext>
                    </c:extLst>
                    <c:numCache>
                      <c:formatCode>0%</c:formatCode>
                      <c:ptCount val="2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5-96C9-48F4-9F2D-FB9AA8FAECF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'Execution Status Summary'!$C$2</c15:sqref>
                        </c15:formulaRef>
                      </c:ext>
                    </c:extLst>
                    <c:strCache>
                      <c:ptCount val="1"/>
                      <c:pt idx="0">
                        <c:v>Scripts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'Execution Status Summary'!$A$3:$A$30</c15:sqref>
                        </c15:formulaRef>
                      </c:ext>
                    </c:extLst>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extLst xmlns:c15="http://schemas.microsoft.com/office/drawing/2012/chart">
                      <c:ext xmlns:c15="http://schemas.microsoft.com/office/drawing/2012/chart" uri="{02D57815-91ED-43cb-92C2-25804820EDAC}">
                        <c15:formulaRef>
                          <c15:sqref>'Execution Status Summary'!$C$3:$C$30</c15:sqref>
                        </c15:formulaRef>
                      </c:ext>
                    </c:extLst>
                    <c:numCache>
                      <c:formatCode>General</c:formatCode>
                      <c:ptCount val="28"/>
                      <c:pt idx="0">
                        <c:v>37</c:v>
                      </c:pt>
                      <c:pt idx="1">
                        <c:v>171</c:v>
                      </c:pt>
                      <c:pt idx="2">
                        <c:v>200</c:v>
                      </c:pt>
                      <c:pt idx="3">
                        <c:v>6</c:v>
                      </c:pt>
                      <c:pt idx="4">
                        <c:v>67</c:v>
                      </c:pt>
                      <c:pt idx="5">
                        <c:v>6</c:v>
                      </c:pt>
                      <c:pt idx="6">
                        <c:v>84</c:v>
                      </c:pt>
                      <c:pt idx="7">
                        <c:v>46</c:v>
                      </c:pt>
                      <c:pt idx="8">
                        <c:v>26</c:v>
                      </c:pt>
                      <c:pt idx="9">
                        <c:v>18</c:v>
                      </c:pt>
                      <c:pt idx="10">
                        <c:v>187</c:v>
                      </c:pt>
                      <c:pt idx="11">
                        <c:v>5</c:v>
                      </c:pt>
                      <c:pt idx="12">
                        <c:v>126</c:v>
                      </c:pt>
                      <c:pt idx="13">
                        <c:v>119</c:v>
                      </c:pt>
                      <c:pt idx="14">
                        <c:v>4</c:v>
                      </c:pt>
                      <c:pt idx="15">
                        <c:v>3</c:v>
                      </c:pt>
                      <c:pt idx="16">
                        <c:v>35</c:v>
                      </c:pt>
                      <c:pt idx="17">
                        <c:v>52</c:v>
                      </c:pt>
                      <c:pt idx="18">
                        <c:v>16</c:v>
                      </c:pt>
                      <c:pt idx="19">
                        <c:v>16</c:v>
                      </c:pt>
                      <c:pt idx="20">
                        <c:v>71</c:v>
                      </c:pt>
                      <c:pt idx="21">
                        <c:v>92</c:v>
                      </c:pt>
                      <c:pt idx="22">
                        <c:v>20</c:v>
                      </c:pt>
                      <c:pt idx="23">
                        <c:v>67</c:v>
                      </c:pt>
                      <c:pt idx="24">
                        <c:v>80</c:v>
                      </c:pt>
                      <c:pt idx="25">
                        <c:v>3</c:v>
                      </c:pt>
                      <c:pt idx="26">
                        <c:v>28</c:v>
                      </c:pt>
                      <c:pt idx="27">
                        <c:v>2</c:v>
                      </c:pt>
                    </c:numCache>
                  </c:numRef>
                </c:val>
                <c:extLst xmlns:c15="http://schemas.microsoft.com/office/drawing/2012/chart">
                  <c:ext xmlns:c16="http://schemas.microsoft.com/office/drawing/2014/chart" uri="{C3380CC4-5D6E-409C-BE32-E72D297353CC}">
                    <c16:uniqueId val="{00000006-96C9-48F4-9F2D-FB9AA8FAECF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'Execution Status Summary'!$G$2</c15:sqref>
                        </c15:formulaRef>
                      </c:ext>
                    </c:extLst>
                    <c:strCache>
                      <c:ptCount val="1"/>
                      <c:pt idx="0">
                        <c:v>Passed %</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'Execution Status Summary'!$A$3:$A$30</c15:sqref>
                        </c15:formulaRef>
                      </c:ext>
                    </c:extLst>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extLst xmlns:c15="http://schemas.microsoft.com/office/drawing/2012/chart">
                      <c:ext xmlns:c15="http://schemas.microsoft.com/office/drawing/2012/chart" uri="{02D57815-91ED-43cb-92C2-25804820EDAC}">
                        <c15:formulaRef>
                          <c15:sqref>'Execution Status Summary'!$G$3:$G$30</c15:sqref>
                        </c15:formulaRef>
                      </c:ext>
                    </c:extLst>
                    <c:numCache>
                      <c:formatCode>0%</c:formatCode>
                      <c:ptCount val="28"/>
                      <c:pt idx="0">
                        <c:v>0.97297297297297303</c:v>
                      </c:pt>
                      <c:pt idx="1">
                        <c:v>1</c:v>
                      </c:pt>
                      <c:pt idx="2">
                        <c:v>1</c:v>
                      </c:pt>
                      <c:pt idx="3">
                        <c:v>1</c:v>
                      </c:pt>
                      <c:pt idx="4">
                        <c:v>1</c:v>
                      </c:pt>
                      <c:pt idx="5">
                        <c:v>1</c:v>
                      </c:pt>
                      <c:pt idx="6">
                        <c:v>1</c:v>
                      </c:pt>
                      <c:pt idx="7">
                        <c:v>1</c:v>
                      </c:pt>
                      <c:pt idx="8">
                        <c:v>1</c:v>
                      </c:pt>
                      <c:pt idx="9">
                        <c:v>1</c:v>
                      </c:pt>
                      <c:pt idx="10">
                        <c:v>0.99999999999999989</c:v>
                      </c:pt>
                      <c:pt idx="11">
                        <c:v>1</c:v>
                      </c:pt>
                      <c:pt idx="12">
                        <c:v>1</c:v>
                      </c:pt>
                      <c:pt idx="13">
                        <c:v>0.9915966386554621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val>
                <c:extLst xmlns:c15="http://schemas.microsoft.com/office/drawing/2012/chart">
                  <c:ext xmlns:c16="http://schemas.microsoft.com/office/drawing/2014/chart" uri="{C3380CC4-5D6E-409C-BE32-E72D297353CC}">
                    <c16:uniqueId val="{00000007-96C9-48F4-9F2D-FB9AA8FAECFC}"/>
                  </c:ext>
                </c:extLst>
              </c15:ser>
            </c15:filteredBarSeries>
          </c:ext>
        </c:extLst>
      </c:barChart>
      <c:lineChart>
        <c:grouping val="stacked"/>
        <c:varyColors val="0"/>
        <c:ser>
          <c:idx val="2"/>
          <c:order val="0"/>
          <c:tx>
            <c:strRef>
              <c:f>'Execution Status Summary'!$D$2</c:f>
              <c:strCache>
                <c:ptCount val="1"/>
                <c:pt idx="0">
                  <c:v>Not Started</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'Execution Status Summary'!$A$3:$A$30</c:f>
              <c:strCache>
                <c:ptCount val="28"/>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pt idx="24">
                  <c:v>UAE</c:v>
                </c:pt>
                <c:pt idx="25">
                  <c:v>UK</c:v>
                </c:pt>
                <c:pt idx="26">
                  <c:v>USA FL</c:v>
                </c:pt>
                <c:pt idx="27">
                  <c:v>USA SL</c:v>
                </c:pt>
              </c:strCache>
            </c:strRef>
          </c:cat>
          <c:val>
            <c:numRef>
              <c:f>'Execution Status Summary'!$D$3:$D$30</c:f>
              <c:numCache>
                <c:formatCode>General</c:formatCode>
                <c:ptCount val="28"/>
                <c:pt idx="0">
                  <c:v>0</c:v>
                </c:pt>
                <c:pt idx="1">
                  <c:v>0</c:v>
                </c:pt>
                <c:pt idx="2">
                  <c:v>55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xmlns:c16r2="http://schemas.microsoft.com/office/drawing/2015/06/chart">
            <c:ext xmlns:c16="http://schemas.microsoft.com/office/drawing/2014/chart" uri="{C3380CC4-5D6E-409C-BE32-E72D297353CC}">
              <c16:uniqueId val="{00000004-96C9-48F4-9F2D-FB9AA8FAECFC}"/>
            </c:ext>
          </c:extLst>
        </c:ser>
        <c:dLbls>
          <c:showLegendKey val="0"/>
          <c:showVal val="0"/>
          <c:showCatName val="0"/>
          <c:showSerName val="0"/>
          <c:showPercent val="0"/>
          <c:showBubbleSize val="0"/>
        </c:dLbls>
        <c:marker val="1"/>
        <c:smooth val="0"/>
        <c:axId val="503539200"/>
        <c:axId val="503537664"/>
      </c:lineChart>
      <c:catAx>
        <c:axId val="50353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35872"/>
        <c:crossesAt val="0"/>
        <c:auto val="1"/>
        <c:lblAlgn val="ctr"/>
        <c:lblOffset val="100"/>
        <c:noMultiLvlLbl val="0"/>
      </c:catAx>
      <c:valAx>
        <c:axId val="5035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34336"/>
        <c:crosses val="autoZero"/>
        <c:crossBetween val="between"/>
      </c:valAx>
      <c:valAx>
        <c:axId val="503537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39200"/>
        <c:crosses val="max"/>
        <c:crossBetween val="between"/>
      </c:valAx>
      <c:catAx>
        <c:axId val="503539200"/>
        <c:scaling>
          <c:orientation val="minMax"/>
        </c:scaling>
        <c:delete val="1"/>
        <c:axPos val="b"/>
        <c:numFmt formatCode="General" sourceLinked="1"/>
        <c:majorTickMark val="out"/>
        <c:minorTickMark val="none"/>
        <c:tickLblPos val="none"/>
        <c:crossAx val="503537664"/>
        <c:crosses val="autoZero"/>
        <c:auto val="1"/>
        <c:lblAlgn val="ctr"/>
        <c:lblOffset val="100"/>
        <c:noMultiLvlLbl val="0"/>
      </c:catAx>
      <c:spPr>
        <a:noFill/>
        <a:ln>
          <a:noFill/>
        </a:ln>
        <a:effectLst/>
      </c:spPr>
    </c:plotArea>
    <c:legend>
      <c:legendPos val="b"/>
      <c:layout>
        <c:manualLayout>
          <c:xMode val="edge"/>
          <c:yMode val="edge"/>
          <c:x val="0.28730404440863022"/>
          <c:y val="0.9085022130094681"/>
          <c:w val="0.36765913769975239"/>
          <c:h val="5.35363936264128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[Data.xlsx]China SL!PivotTable8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SL</a:t>
            </a: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bg1">
              <a:lumMod val="7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bg1">
              <a:lumMod val="7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bg1">
              <a:lumMod val="75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bg1">
              <a:lumMod val="75000"/>
            </a:schemeClr>
          </a:solidFill>
          <a:ln w="19050">
            <a:solidFill>
              <a:schemeClr val="lt1"/>
            </a:solidFill>
          </a:ln>
          <a:effectLst/>
        </c:spPr>
      </c:pivotFmt>
      <c:pivotFmt>
        <c:idx val="18"/>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pivotFmt>
      <c:pivotFmt>
        <c:idx val="21"/>
      </c:pivotFmt>
      <c:pivotFmt>
        <c:idx val="22"/>
      </c:pivotFmt>
      <c:pivotFmt>
        <c:idx val="23"/>
        <c:spPr>
          <a:solidFill>
            <a:schemeClr val="accent1"/>
          </a:solidFill>
          <a:ln w="19050">
            <a:solidFill>
              <a:schemeClr val="lt1"/>
            </a:solidFill>
          </a:ln>
          <a:effectLst/>
        </c:spPr>
      </c:pivotFmt>
    </c:pivotFmts>
    <c:plotArea>
      <c:layout/>
      <c:doughnutChart>
        <c:varyColors val="1"/>
        <c:ser>
          <c:idx val="0"/>
          <c:order val="0"/>
          <c:tx>
            <c:strRef>
              <c:f>'China SL'!$J$4</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0-96AE-4F71-AA40-AF8BA06566AF}"/>
              </c:ext>
            </c:extLst>
          </c:dPt>
          <c:dPt>
            <c:idx val="1"/>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6AE-4F71-AA40-AF8BA06566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'China SL'!$I$5:$I$7</c:f>
              <c:strCache>
                <c:ptCount val="2"/>
                <c:pt idx="0">
                  <c:v>Passed</c:v>
                </c:pt>
                <c:pt idx="1">
                  <c:v>Failed</c:v>
                </c:pt>
              </c:strCache>
            </c:strRef>
          </c:cat>
          <c:val>
            <c:numRef>
              <c:f>'China SL'!$J$5:$J$7</c:f>
              <c:numCache>
                <c:formatCode>General</c:formatCode>
                <c:ptCount val="2"/>
                <c:pt idx="0">
                  <c:v>198</c:v>
                </c:pt>
                <c:pt idx="1">
                  <c:v>5</c:v>
                </c:pt>
              </c:numCache>
            </c:numRef>
          </c:val>
          <c:extLst xmlns:c16r2="http://schemas.microsoft.com/office/drawing/2015/06/chart">
            <c:ext xmlns:c16="http://schemas.microsoft.com/office/drawing/2014/chart" uri="{C3380CC4-5D6E-409C-BE32-E72D297353CC}">
              <c16:uniqueId val="{00000002-96AE-4F71-AA40-AF8BA06566AF}"/>
            </c:ext>
          </c:extLst>
        </c:ser>
        <c:dLbls>
          <c:showLegendKey val="0"/>
          <c:showVal val="0"/>
          <c:showCatName val="0"/>
          <c:showSerName val="0"/>
          <c:showPercent val="0"/>
          <c:showBubbleSize val="0"/>
          <c:showLeaderLines val="1"/>
        </c:dLbls>
        <c:firstSliceAng val="0"/>
        <c:holeSize val="75"/>
      </c:doughnutChart>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[Data.xlsx]Estonia!PivotTable1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Estonia</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rgbClr val="FF0000"/>
          </a:solidFill>
          <a:ln w="19050">
            <a:solidFill>
              <a:schemeClr val="lt1"/>
            </a:solidFill>
          </a:ln>
          <a:effectLst/>
        </c:spPr>
      </c:pivotFmt>
    </c:pivotFmts>
    <c:plotArea>
      <c:layout/>
      <c:doughnutChart>
        <c:varyColors val="1"/>
        <c:ser>
          <c:idx val="0"/>
          <c:order val="0"/>
          <c:tx>
            <c:strRef>
              <c:f>Estonia!$J$5</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ED86-43C2-8E06-DCE403FC5026}"/>
              </c:ext>
            </c:extLst>
          </c:dPt>
          <c:dPt>
            <c:idx val="1"/>
            <c:bubble3D val="0"/>
            <c:extLst xmlns:c16r2="http://schemas.microsoft.com/office/drawing/2015/06/chart">
              <c:ext xmlns:c16="http://schemas.microsoft.com/office/drawing/2014/chart" uri="{C3380CC4-5D6E-409C-BE32-E72D297353CC}">
                <c16:uniqueId val="{00000003-ED86-43C2-8E06-DCE403FC50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Estonia!$I$6:$I$7</c:f>
              <c:strCache>
                <c:ptCount val="1"/>
                <c:pt idx="0">
                  <c:v>Passed</c:v>
                </c:pt>
              </c:strCache>
            </c:strRef>
          </c:cat>
          <c:val>
            <c:numRef>
              <c:f>Estonia!$J$6:$J$7</c:f>
              <c:numCache>
                <c:formatCode>General</c:formatCode>
                <c:ptCount val="1"/>
                <c:pt idx="0">
                  <c:v>6</c:v>
                </c:pt>
              </c:numCache>
            </c:numRef>
          </c:val>
          <c:extLst xmlns:c16r2="http://schemas.microsoft.com/office/drawing/2015/06/chart">
            <c:ext xmlns:c16="http://schemas.microsoft.com/office/drawing/2014/chart" uri="{C3380CC4-5D6E-409C-BE32-E72D297353CC}">
              <c16:uniqueId val="{00000004-ED86-43C2-8E06-DCE403FC50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[Data.xlsx]Finland FL!PivotTable2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FINLAN</a:t>
            </a:r>
            <a:r>
              <a:rPr lang="en-US" baseline="0"/>
              <a:t>D FL</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0000"/>
          </a:solidFill>
          <a:ln w="19050">
            <a:solidFill>
              <a:schemeClr val="lt1"/>
            </a:solidFill>
          </a:ln>
          <a:effectLst/>
        </c:spPr>
      </c:pivotFmt>
    </c:pivotFmts>
    <c:plotArea>
      <c:layout/>
      <c:doughnutChart>
        <c:varyColors val="1"/>
        <c:ser>
          <c:idx val="0"/>
          <c:order val="0"/>
          <c:tx>
            <c:strRef>
              <c:f>'Finland FL'!$J$3</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865A-432A-857C-601C53D22CC6}"/>
              </c:ext>
            </c:extLst>
          </c:dPt>
          <c:dPt>
            <c:idx val="1"/>
            <c:bubble3D val="0"/>
            <c:extLst xmlns:c16r2="http://schemas.microsoft.com/office/drawing/2015/06/chart">
              <c:ext xmlns:c16="http://schemas.microsoft.com/office/drawing/2014/chart" uri="{C3380CC4-5D6E-409C-BE32-E72D297353CC}">
                <c16:uniqueId val="{00000003-865A-432A-857C-601C53D22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'Finland FL'!$I$4:$I$5</c:f>
              <c:strCache>
                <c:ptCount val="1"/>
                <c:pt idx="0">
                  <c:v>Passed</c:v>
                </c:pt>
              </c:strCache>
            </c:strRef>
          </c:cat>
          <c:val>
            <c:numRef>
              <c:f>'Finland FL'!$J$4:$J$5</c:f>
              <c:numCache>
                <c:formatCode>General</c:formatCode>
                <c:ptCount val="1"/>
                <c:pt idx="0">
                  <c:v>67</c:v>
                </c:pt>
              </c:numCache>
            </c:numRef>
          </c:val>
          <c:extLst xmlns:c16r2="http://schemas.microsoft.com/office/drawing/2015/06/chart">
            <c:ext xmlns:c16="http://schemas.microsoft.com/office/drawing/2014/chart" uri="{C3380CC4-5D6E-409C-BE32-E72D297353CC}">
              <c16:uniqueId val="{00000004-865A-432A-857C-601C53D22C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[Data.xlsx]Finland SL!PivotTable6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FINLAND</a:t>
            </a:r>
            <a:r>
              <a:rPr lang="en-US" baseline="0"/>
              <a:t> SL</a:t>
            </a:r>
            <a:endParaRPr lang="en-US"/>
          </a:p>
        </c:rich>
      </c:tx>
      <c:overlay val="0"/>
      <c:spPr>
        <a:noFill/>
        <a:ln>
          <a:noFill/>
        </a:ln>
        <a:effectLst/>
      </c:spPr>
    </c:title>
    <c:autoTitleDeleted val="0"/>
    <c:pivotFmts>
      <c:pivotFmt>
        <c:idx val="0"/>
        <c:spPr>
          <a:solidFill>
            <a:schemeClr val="bg1">
              <a:lumMod val="85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92D050"/>
          </a:solidFill>
          <a:ln w="19050">
            <a:solidFill>
              <a:schemeClr val="lt1"/>
            </a:solidFill>
          </a:ln>
          <a:effectLst/>
        </c:spPr>
      </c:pivotFmt>
      <c:pivotFmt>
        <c:idx val="5"/>
        <c:spPr>
          <a:solidFill>
            <a:schemeClr val="bg1">
              <a:lumMod val="85000"/>
            </a:schemeClr>
          </a:solidFill>
          <a:ln w="19050">
            <a:solidFill>
              <a:schemeClr val="lt1"/>
            </a:solidFill>
          </a:ln>
          <a:effectLst/>
        </c:spPr>
      </c:pivotFmt>
    </c:pivotFmts>
    <c:plotArea>
      <c:layout/>
      <c:doughnutChart>
        <c:varyColors val="1"/>
        <c:ser>
          <c:idx val="0"/>
          <c:order val="0"/>
          <c:tx>
            <c:strRef>
              <c:f>'Finland SL'!$J$4</c:f>
              <c:strCache>
                <c:ptCount val="1"/>
                <c:pt idx="0">
                  <c:v>Total</c:v>
                </c:pt>
              </c:strCache>
            </c:strRef>
          </c:tx>
          <c:spPr>
            <a:solidFill>
              <a:schemeClr val="bg1">
                <a:lumMod val="85000"/>
              </a:schemeClr>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4CAD-45A7-8AAB-973A7F33C585}"/>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4CAD-45A7-8AAB-973A7F33C5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'Finland SL'!$I$5:$I$7</c:f>
              <c:strCache>
                <c:ptCount val="2"/>
                <c:pt idx="0">
                  <c:v>Passed</c:v>
                </c:pt>
                <c:pt idx="1">
                  <c:v>Failed</c:v>
                </c:pt>
              </c:strCache>
            </c:strRef>
          </c:cat>
          <c:val>
            <c:numRef>
              <c:f>'Finland SL'!$J$5:$J$7</c:f>
              <c:numCache>
                <c:formatCode>General</c:formatCode>
                <c:ptCount val="2"/>
                <c:pt idx="0">
                  <c:v>5</c:v>
                </c:pt>
                <c:pt idx="1">
                  <c:v>1</c:v>
                </c:pt>
              </c:numCache>
            </c:numRef>
          </c:val>
          <c:extLst xmlns:c16r2="http://schemas.microsoft.com/office/drawing/2015/06/chart">
            <c:ext xmlns:c16="http://schemas.microsoft.com/office/drawing/2014/chart" uri="{C3380CC4-5D6E-409C-BE32-E72D297353CC}">
              <c16:uniqueId val="{00000004-4CAD-45A7-8AAB-973A7F33C5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[Data.xlsx]France!PivotTable9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FRANCE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s>
    <c:plotArea>
      <c:layout/>
      <c:doughnutChart>
        <c:varyColors val="1"/>
        <c:ser>
          <c:idx val="0"/>
          <c:order val="0"/>
          <c:tx>
            <c:strRef>
              <c:f>France!$J$4</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B583-4538-BE30-33C09697842F}"/>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B583-4538-BE30-33C09697842F}"/>
              </c:ext>
            </c:extLst>
          </c:dPt>
          <c:dPt>
            <c:idx val="2"/>
            <c:bubble3D val="0"/>
            <c:extLst xmlns:c16r2="http://schemas.microsoft.com/office/drawing/2015/06/chart">
              <c:ext xmlns:c16="http://schemas.microsoft.com/office/drawing/2014/chart" uri="{C3380CC4-5D6E-409C-BE32-E72D297353CC}">
                <c16:uniqueId val="{00000005-B583-4538-BE30-33C0969784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France!$I$5:$I$7</c:f>
              <c:strCache>
                <c:ptCount val="2"/>
                <c:pt idx="0">
                  <c:v>Passed</c:v>
                </c:pt>
                <c:pt idx="1">
                  <c:v>Failed</c:v>
                </c:pt>
              </c:strCache>
            </c:strRef>
          </c:cat>
          <c:val>
            <c:numRef>
              <c:f>France!$J$5:$J$7</c:f>
              <c:numCache>
                <c:formatCode>General</c:formatCode>
                <c:ptCount val="2"/>
                <c:pt idx="0">
                  <c:v>72</c:v>
                </c:pt>
                <c:pt idx="1">
                  <c:v>13</c:v>
                </c:pt>
              </c:numCache>
            </c:numRef>
          </c:val>
          <c:extLst xmlns:c16r2="http://schemas.microsoft.com/office/drawing/2015/06/chart">
            <c:ext xmlns:c16="http://schemas.microsoft.com/office/drawing/2014/chart" uri="{C3380CC4-5D6E-409C-BE32-E72D297353CC}">
              <c16:uniqueId val="{00000006-B583-4538-BE30-33C0969784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[Data.xlsx]GSS!PivotTable1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GSS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bg1">
              <a:lumMod val="85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rgbClr val="92D050"/>
          </a:solidFill>
          <a:ln w="19050">
            <a:solidFill>
              <a:schemeClr val="lt1"/>
            </a:solidFill>
          </a:ln>
          <a:effectLst/>
        </c:spPr>
      </c:pivotFmt>
    </c:pivotFmts>
    <c:plotArea>
      <c:layout/>
      <c:doughnutChart>
        <c:varyColors val="1"/>
        <c:ser>
          <c:idx val="0"/>
          <c:order val="0"/>
          <c:tx>
            <c:strRef>
              <c:f>GSS!$J$3</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4B62-4F41-977F-D80881418465}"/>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4B62-4F41-977F-D80881418465}"/>
              </c:ext>
            </c:extLst>
          </c:dPt>
          <c:dPt>
            <c:idx val="2"/>
            <c:bubble3D val="0"/>
            <c:extLst xmlns:c16r2="http://schemas.microsoft.com/office/drawing/2015/06/chart">
              <c:ext xmlns:c16="http://schemas.microsoft.com/office/drawing/2014/chart" uri="{C3380CC4-5D6E-409C-BE32-E72D297353CC}">
                <c16:uniqueId val="{00000005-4B62-4F41-977F-D808814184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GSS!$I$4:$I$6</c:f>
              <c:strCache>
                <c:ptCount val="2"/>
                <c:pt idx="0">
                  <c:v>Passed</c:v>
                </c:pt>
                <c:pt idx="1">
                  <c:v>OOS</c:v>
                </c:pt>
              </c:strCache>
            </c:strRef>
          </c:cat>
          <c:val>
            <c:numRef>
              <c:f>GSS!$J$4:$J$6</c:f>
              <c:numCache>
                <c:formatCode>General</c:formatCode>
                <c:ptCount val="2"/>
                <c:pt idx="0">
                  <c:v>26</c:v>
                </c:pt>
                <c:pt idx="1">
                  <c:v>2</c:v>
                </c:pt>
              </c:numCache>
            </c:numRef>
          </c:val>
          <c:extLst xmlns:c16r2="http://schemas.microsoft.com/office/drawing/2015/06/chart">
            <c:ext xmlns:c16="http://schemas.microsoft.com/office/drawing/2014/chart" uri="{C3380CC4-5D6E-409C-BE32-E72D297353CC}">
              <c16:uniqueId val="{00000006-4B62-4F41-977F-D808814184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[Data.xlsx]Hong Kong!PivotTable15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HONG KONG</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'Hong Kong'!$J$4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84F4-459E-BFB2-B602959B206B}"/>
              </c:ext>
            </c:extLst>
          </c:dPt>
          <c:dPt>
            <c:idx val="1"/>
            <c:bubble3D val="0"/>
            <c:extLst xmlns:c16r2="http://schemas.microsoft.com/office/drawing/2015/06/chart">
              <c:ext xmlns:c16="http://schemas.microsoft.com/office/drawing/2014/chart" uri="{C3380CC4-5D6E-409C-BE32-E72D297353CC}">
                <c16:uniqueId val="{00000003-84F4-459E-BFB2-B602959B20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'Hong Kong'!$I$5:$I$6</c:f>
              <c:strCache>
                <c:ptCount val="1"/>
                <c:pt idx="0">
                  <c:v>Passed</c:v>
                </c:pt>
              </c:strCache>
            </c:strRef>
          </c:cat>
          <c:val>
            <c:numRef>
              <c:f>'Hong Kong'!$J$5:$J$6</c:f>
              <c:numCache>
                <c:formatCode>General</c:formatCode>
                <c:ptCount val="1"/>
                <c:pt idx="0">
                  <c:v>18</c:v>
                </c:pt>
              </c:numCache>
            </c:numRef>
          </c:val>
          <c:extLst xmlns:c16r2="http://schemas.microsoft.com/office/drawing/2015/06/chart">
            <c:ext xmlns:c16="http://schemas.microsoft.com/office/drawing/2014/chart" uri="{C3380CC4-5D6E-409C-BE32-E72D297353CC}">
              <c16:uniqueId val="{00000004-84F4-459E-BFB2-B602959B20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[Data.xlsx]Germany!PivotTable12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GERMANY</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Germany!$J$4</c:f>
              <c:strCache>
                <c:ptCount val="1"/>
                <c:pt idx="0">
                  <c:v>Total</c:v>
                </c:pt>
              </c:strCache>
            </c:strRef>
          </c:tx>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CB28-4803-B9EB-9E8C6A4F6DA4}"/>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C5A6-4E8B-9E41-0FEDBBDA95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Germany!$I$5:$I$7</c:f>
              <c:strCache>
                <c:ptCount val="2"/>
                <c:pt idx="0">
                  <c:v>Passed</c:v>
                </c:pt>
                <c:pt idx="1">
                  <c:v>Failed</c:v>
                </c:pt>
              </c:strCache>
            </c:strRef>
          </c:cat>
          <c:val>
            <c:numRef>
              <c:f>Germany!$J$5:$J$7</c:f>
              <c:numCache>
                <c:formatCode>General</c:formatCode>
                <c:ptCount val="2"/>
                <c:pt idx="0">
                  <c:v>39</c:v>
                </c:pt>
                <c:pt idx="1">
                  <c:v>5</c:v>
                </c:pt>
              </c:numCache>
            </c:numRef>
          </c:val>
          <c:extLst xmlns:c16r2="http://schemas.microsoft.com/office/drawing/2015/06/chart">
            <c:ext xmlns:c16="http://schemas.microsoft.com/office/drawing/2014/chart" uri="{C3380CC4-5D6E-409C-BE32-E72D297353CC}">
              <c16:uniqueId val="{00000002-CB28-4803-B9EB-9E8C6A4F6D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FL!PivotTable13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INDIA FL</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doughnutChart>
        <c:varyColors val="1"/>
        <c:ser>
          <c:idx val="0"/>
          <c:order val="0"/>
          <c:tx>
            <c:strRef>
              <c:f>'India FL'!$J$3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1301-42E3-974E-64130B7A55D9}"/>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2-1301-42E3-974E-64130B7A55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FL'!$I$4:$I$6</c:f>
              <c:strCache>
                <c:ptCount val="2"/>
                <c:pt idx="0">
                  <c:v>Passed</c:v>
                </c:pt>
                <c:pt idx="1">
                  <c:v>Failed</c:v>
                </c:pt>
              </c:strCache>
            </c:strRef>
          </c:cat>
          <c:val>
            <c:numRef>
              <c:f>'India FL'!$J$4:$J$6</c:f>
              <c:numCache>
                <c:formatCode>General</c:formatCode>
                <c:ptCount val="2"/>
                <c:pt idx="0">
                  <c:v>186</c:v>
                </c:pt>
                <c:pt idx="1">
                  <c:v>1</c:v>
                </c:pt>
              </c:numCache>
            </c:numRef>
          </c:val>
          <c:extLst xmlns:c16r2="http://schemas.microsoft.com/office/drawing/2015/06/chart">
            <c:ext xmlns:c16="http://schemas.microsoft.com/office/drawing/2014/chart" uri="{C3380CC4-5D6E-409C-BE32-E72D297353CC}">
              <c16:uniqueId val="{00000003-1301-42E3-974E-64130B7A55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SL!PivotTable1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India</a:t>
            </a:r>
            <a:r>
              <a:rPr lang="en-US" baseline="0"/>
              <a:t> SL</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92D050"/>
          </a:solidFill>
          <a:ln w="19050">
            <a:solidFill>
              <a:schemeClr val="lt1"/>
            </a:solidFill>
          </a:ln>
          <a:effectLst/>
        </c:spPr>
      </c:pivotFmt>
    </c:pivotFmts>
    <c:plotArea>
      <c:layout>
        <c:manualLayout>
          <c:layoutTarget val="inner"/>
          <c:xMode val="edge"/>
          <c:yMode val="edge"/>
          <c:x val="0.26757288784847838"/>
          <c:y val="0.24737931758530185"/>
          <c:w val="0.38827764772646661"/>
          <c:h val="0.45972073490813647"/>
        </c:manualLayout>
      </c:layout>
      <c:doughnutChart>
        <c:varyColors val="1"/>
        <c:ser>
          <c:idx val="0"/>
          <c:order val="0"/>
          <c:tx>
            <c:strRef>
              <c:f>'India SL'!$J$4</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AA59-4C5D-9A1E-A7D0B4026344}"/>
              </c:ext>
            </c:extLst>
          </c:dPt>
          <c:dPt>
            <c:idx val="1"/>
            <c:bubble3D val="0"/>
            <c:extLst xmlns:c16r2="http://schemas.microsoft.com/office/drawing/2015/06/chart">
              <c:ext xmlns:c16="http://schemas.microsoft.com/office/drawing/2014/chart" uri="{C3380CC4-5D6E-409C-BE32-E72D297353CC}">
                <c16:uniqueId val="{00000003-AA59-4C5D-9A1E-A7D0B40263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SL'!$I$5:$I$6</c:f>
              <c:strCache>
                <c:ptCount val="1"/>
                <c:pt idx="0">
                  <c:v>Passed</c:v>
                </c:pt>
              </c:strCache>
            </c:strRef>
          </c:cat>
          <c:val>
            <c:numRef>
              <c:f>'India SL'!$J$5:$J$6</c:f>
              <c:numCache>
                <c:formatCode>General</c:formatCode>
                <c:ptCount val="1"/>
                <c:pt idx="0">
                  <c:v>16</c:v>
                </c:pt>
              </c:numCache>
            </c:numRef>
          </c:val>
          <c:extLst xmlns:c16r2="http://schemas.microsoft.com/office/drawing/2015/06/chart">
            <c:ext xmlns:c16="http://schemas.microsoft.com/office/drawing/2014/chart" uri="{C3380CC4-5D6E-409C-BE32-E72D297353CC}">
              <c16:uniqueId val="{00000004-AA59-4C5D-9A1E-A7D0B402634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2019 February Release Automated Regression Testing - Execution Progress</a:t>
            </a:r>
          </a:p>
        </c:rich>
      </c:tx>
      <c:layout/>
      <c:overlay val="0"/>
      <c:spPr>
        <a:noFill/>
        <a:ln>
          <a:noFill/>
        </a:ln>
        <a:effectLst/>
      </c:spPr>
    </c:title>
    <c:autoTitleDeleted val="0"/>
    <c:plotArea>
      <c:layout>
        <c:manualLayout>
          <c:layoutTarget val="inner"/>
          <c:xMode val="edge"/>
          <c:yMode val="edge"/>
          <c:x val="8.5257121473337361E-2"/>
          <c:y val="0.12510885188799054"/>
          <c:w val="0.80508615023150232"/>
          <c:h val="0.5973705716583535"/>
        </c:manualLayout>
      </c:layout>
      <c:lineChart>
        <c:grouping val="standard"/>
        <c:varyColors val="0"/>
        <c:ser>
          <c:idx val="0"/>
          <c:order val="0"/>
          <c:tx>
            <c:strRef>
              <c:f>'Execution Status Summary'!$B$2</c:f>
              <c:strCache>
                <c:ptCount val="1"/>
                <c:pt idx="0">
                  <c:v>Execution Progress</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Summary'!$A$3:$A$26</c:f>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f>'Execution Status Summary'!$B$3:$B$26</c:f>
              <c:numCache>
                <c:formatCode>0%</c:formatCode>
                <c:ptCount val="24"/>
                <c:pt idx="0">
                  <c:v>1</c:v>
                </c:pt>
                <c:pt idx="1">
                  <c:v>1</c:v>
                </c:pt>
                <c:pt idx="2">
                  <c:v>0.72636815920398012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xmlns:c16r2="http://schemas.microsoft.com/office/drawing/2015/06/chart">
            <c:ext xmlns:c16="http://schemas.microsoft.com/office/drawing/2014/chart" uri="{C3380CC4-5D6E-409C-BE32-E72D297353CC}">
              <c16:uniqueId val="{00000000-6080-4611-A1F2-20F92A3B73E0}"/>
            </c:ext>
          </c:extLst>
        </c:ser>
        <c:ser>
          <c:idx val="5"/>
          <c:order val="1"/>
          <c:tx>
            <c:strRef>
              <c:f>'Execution Status Summary'!$G$2</c:f>
              <c:strCache>
                <c:ptCount val="1"/>
                <c:pt idx="0">
                  <c:v>Passed %</c:v>
                </c:pt>
              </c:strCache>
            </c:strRef>
          </c:tx>
          <c:spPr>
            <a:ln w="2857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 Summary'!$A$3:$A$26</c:f>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f>'Execution Status Summary'!$G$3:$G$26</c:f>
              <c:numCache>
                <c:formatCode>0%</c:formatCode>
                <c:ptCount val="24"/>
                <c:pt idx="0">
                  <c:v>0.97297297297297303</c:v>
                </c:pt>
                <c:pt idx="1">
                  <c:v>1</c:v>
                </c:pt>
                <c:pt idx="2">
                  <c:v>0.62686567164179108</c:v>
                </c:pt>
                <c:pt idx="3">
                  <c:v>1</c:v>
                </c:pt>
                <c:pt idx="4">
                  <c:v>1</c:v>
                </c:pt>
                <c:pt idx="5">
                  <c:v>1</c:v>
                </c:pt>
                <c:pt idx="6">
                  <c:v>1</c:v>
                </c:pt>
                <c:pt idx="7">
                  <c:v>1</c:v>
                </c:pt>
                <c:pt idx="8">
                  <c:v>1</c:v>
                </c:pt>
                <c:pt idx="9">
                  <c:v>1</c:v>
                </c:pt>
                <c:pt idx="10">
                  <c:v>0.99999999999999989</c:v>
                </c:pt>
                <c:pt idx="11">
                  <c:v>1</c:v>
                </c:pt>
                <c:pt idx="12">
                  <c:v>1</c:v>
                </c:pt>
                <c:pt idx="13">
                  <c:v>0.9915966386554621</c:v>
                </c:pt>
                <c:pt idx="14">
                  <c:v>1</c:v>
                </c:pt>
                <c:pt idx="15">
                  <c:v>1</c:v>
                </c:pt>
                <c:pt idx="16">
                  <c:v>1</c:v>
                </c:pt>
                <c:pt idx="17">
                  <c:v>1</c:v>
                </c:pt>
                <c:pt idx="18">
                  <c:v>1</c:v>
                </c:pt>
                <c:pt idx="19">
                  <c:v>1</c:v>
                </c:pt>
                <c:pt idx="20">
                  <c:v>1</c:v>
                </c:pt>
                <c:pt idx="21">
                  <c:v>1</c:v>
                </c:pt>
                <c:pt idx="22">
                  <c:v>1</c:v>
                </c:pt>
                <c:pt idx="23">
                  <c:v>1</c:v>
                </c:pt>
              </c:numCache>
            </c:numRef>
          </c:val>
          <c:smooth val="0"/>
          <c:extLst xmlns:c16r2="http://schemas.microsoft.com/office/drawing/2015/06/chart">
            <c:ext xmlns:c16="http://schemas.microsoft.com/office/drawing/2014/chart" uri="{C3380CC4-5D6E-409C-BE32-E72D297353CC}">
              <c16:uniqueId val="{00000001-6080-4611-A1F2-20F92A3B73E0}"/>
            </c:ext>
          </c:extLst>
        </c:ser>
        <c:dLbls>
          <c:showLegendKey val="0"/>
          <c:showVal val="0"/>
          <c:showCatName val="0"/>
          <c:showSerName val="0"/>
          <c:showPercent val="0"/>
          <c:showBubbleSize val="0"/>
        </c:dLbls>
        <c:marker val="1"/>
        <c:smooth val="0"/>
        <c:axId val="503325824"/>
        <c:axId val="503324032"/>
        <c:extLst xmlns:c16r2="http://schemas.microsoft.com/office/drawing/2015/06/chart">
          <c:ext xmlns:c15="http://schemas.microsoft.com/office/drawing/2012/chart" uri="{02D57815-91ED-43cb-92C2-25804820EDAC}">
            <c15:filteredLineSeries>
              <c15:ser>
                <c:idx val="6"/>
                <c:order val="0"/>
                <c:tx>
                  <c:strRef>
                    <c:extLst>
                      <c:ext uri="{02D57815-91ED-43cb-92C2-25804820EDAC}">
                        <c15:formulaRef>
                          <c15:sqref>'Execution Status Summary'!$B$2</c15:sqref>
                        </c15:formulaRef>
                      </c:ext>
                    </c:extLst>
                    <c:strCache>
                      <c:ptCount val="1"/>
                      <c:pt idx="0">
                        <c:v>Execution Progress</c:v>
                      </c:pt>
                    </c:strCache>
                  </c:strRef>
                </c:tx>
                <c:spPr>
                  <a:ln w="28575" cap="rnd">
                    <a:solidFill>
                      <a:schemeClr val="accent6">
                        <a:lumMod val="75000"/>
                      </a:schemeClr>
                    </a:solidFill>
                    <a:round/>
                  </a:ln>
                  <a:effectLst/>
                </c:spPr>
                <c:marker>
                  <c:symbol val="none"/>
                </c:marker>
                <c:cat>
                  <c:strRef>
                    <c:extLst>
                      <c:ex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c:ext uri="{02D57815-91ED-43cb-92C2-25804820EDAC}">
                        <c15:formulaRef>
                          <c15:sqref>'Execution Status Summary'!$B$3:$B$26</c15:sqref>
                        </c15:formulaRef>
                      </c:ext>
                    </c:extLst>
                    <c:numCache>
                      <c:formatCode>0%</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c:ext xmlns:c16="http://schemas.microsoft.com/office/drawing/2014/chart" uri="{C3380CC4-5D6E-409C-BE32-E72D297353CC}">
                    <c16:uniqueId val="{00000002-6080-4611-A1F2-20F92A3B73E0}"/>
                  </c:ext>
                </c:extLst>
              </c15:ser>
            </c15:filteredLineSeries>
            <c15:filteredLineSeries>
              <c15:ser>
                <c:idx val="7"/>
                <c:order val="1"/>
                <c:tx>
                  <c:strRef>
                    <c:extLst xmlns:c15="http://schemas.microsoft.com/office/drawing/2012/chart">
                      <c:ext xmlns:c15="http://schemas.microsoft.com/office/drawing/2012/chart" uri="{02D57815-91ED-43cb-92C2-25804820EDAC}">
                        <c15:formulaRef>
                          <c15:sqref>'Execution Status Summary'!$C$2</c15:sqref>
                        </c15:formulaRef>
                      </c:ext>
                    </c:extLst>
                    <c:strCache>
                      <c:ptCount val="1"/>
                      <c:pt idx="0">
                        <c:v>Scripts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Summary'!$C$3:$C$26</c15:sqref>
                        </c15:formulaRef>
                      </c:ext>
                    </c:extLst>
                    <c:numCache>
                      <c:formatCode>General</c:formatCode>
                      <c:ptCount val="24"/>
                      <c:pt idx="0">
                        <c:v>37</c:v>
                      </c:pt>
                      <c:pt idx="1">
                        <c:v>171</c:v>
                      </c:pt>
                      <c:pt idx="2">
                        <c:v>200</c:v>
                      </c:pt>
                      <c:pt idx="3">
                        <c:v>6</c:v>
                      </c:pt>
                      <c:pt idx="4">
                        <c:v>67</c:v>
                      </c:pt>
                      <c:pt idx="5">
                        <c:v>6</c:v>
                      </c:pt>
                      <c:pt idx="6">
                        <c:v>84</c:v>
                      </c:pt>
                      <c:pt idx="7">
                        <c:v>46</c:v>
                      </c:pt>
                      <c:pt idx="8">
                        <c:v>26</c:v>
                      </c:pt>
                      <c:pt idx="9">
                        <c:v>18</c:v>
                      </c:pt>
                      <c:pt idx="10">
                        <c:v>187</c:v>
                      </c:pt>
                      <c:pt idx="11">
                        <c:v>5</c:v>
                      </c:pt>
                      <c:pt idx="12">
                        <c:v>126</c:v>
                      </c:pt>
                      <c:pt idx="13">
                        <c:v>119</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3-6080-4611-A1F2-20F92A3B73E0}"/>
                  </c:ext>
                </c:extLst>
              </c15:ser>
            </c15:filteredLineSeries>
            <c15:filteredLineSeries>
              <c15:ser>
                <c:idx val="8"/>
                <c:order val="2"/>
                <c:tx>
                  <c:strRef>
                    <c:extLst xmlns:c15="http://schemas.microsoft.com/office/drawing/2012/chart">
                      <c:ext xmlns:c15="http://schemas.microsoft.com/office/drawing/2012/chart" uri="{02D57815-91ED-43cb-92C2-25804820EDAC}">
                        <c15:formulaRef>
                          <c15:sqref>'Execution Status Summary'!$D$2</c15:sqref>
                        </c15:formulaRef>
                      </c:ext>
                    </c:extLst>
                    <c:strCache>
                      <c:ptCount val="1"/>
                      <c:pt idx="0">
                        <c:v>Not Started</c:v>
                      </c:pt>
                    </c:strCache>
                  </c:strRef>
                </c:tx>
                <c:spPr>
                  <a:ln w="28575" cap="rnd">
                    <a:solidFill>
                      <a:srgbClr val="00B0F0"/>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Summary'!$D$3:$D$26</c15:sqref>
                        </c15:formulaRef>
                      </c:ext>
                    </c:extLst>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6080-4611-A1F2-20F92A3B73E0}"/>
                  </c:ext>
                </c:extLst>
              </c15:ser>
            </c15:filteredLineSeries>
            <c15:filteredLineSeries>
              <c15:ser>
                <c:idx val="9"/>
                <c:order val="3"/>
                <c:tx>
                  <c:strRef>
                    <c:extLst xmlns:c15="http://schemas.microsoft.com/office/drawing/2012/chart">
                      <c:ext xmlns:c15="http://schemas.microsoft.com/office/drawing/2012/chart" uri="{02D57815-91ED-43cb-92C2-25804820EDAC}">
                        <c15:formulaRef>
                          <c15:sqref>'Execution Status Summary'!$E$2</c15:sqref>
                        </c15:formulaRef>
                      </c:ext>
                    </c:extLst>
                    <c:strCache>
                      <c:ptCount val="1"/>
                      <c:pt idx="0">
                        <c:v>Failed</c:v>
                      </c:pt>
                    </c:strCache>
                  </c:strRef>
                </c:tx>
                <c:spPr>
                  <a:ln w="28575" cap="rnd">
                    <a:solidFill>
                      <a:schemeClr val="accent4"/>
                    </a:solidFill>
                    <a:round/>
                  </a:ln>
                  <a:effectLst/>
                </c:spPr>
                <c:marker>
                  <c:symbol val="none"/>
                </c:marker>
                <c:dLbls>
                  <c:dLbl>
                    <c:idx val="2"/>
                    <c:layout>
                      <c:manualLayout>
                        <c:x val="-1.897983534469772E-3"/>
                        <c:y val="9.5175144748654017E-3"/>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8490-4CE0-A187-5EA034329F48}"/>
                      </c:ext>
                    </c:extLst>
                  </c:dLbl>
                  <c:spPr>
                    <a:noFill/>
                    <a:ln>
                      <a:noFill/>
                    </a:ln>
                    <a:effectLst/>
                  </c:sp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ext>
                  </c:extLst>
                </c:dLbls>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Summary'!$E$3:$E$26</c15:sqref>
                        </c15:formulaRef>
                      </c:ext>
                    </c:extLst>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6080-4611-A1F2-20F92A3B73E0}"/>
                  </c:ext>
                </c:extLst>
              </c15:ser>
            </c15:filteredLineSeries>
            <c15:filteredLineSeries>
              <c15:ser>
                <c:idx val="10"/>
                <c:order val="4"/>
                <c:tx>
                  <c:strRef>
                    <c:extLst xmlns:c15="http://schemas.microsoft.com/office/drawing/2012/chart">
                      <c:ext xmlns:c15="http://schemas.microsoft.com/office/drawing/2012/chart" uri="{02D57815-91ED-43cb-92C2-25804820EDAC}">
                        <c15:formulaRef>
                          <c15:sqref>'Execution Status Summary'!$F$2</c15:sqref>
                        </c15:formulaRef>
                      </c:ext>
                    </c:extLst>
                    <c:strCache>
                      <c:ptCount val="1"/>
                      <c:pt idx="0">
                        <c:v>Passed</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Summary'!$F$3:$F$26</c15:sqref>
                        </c15:formulaRef>
                      </c:ext>
                    </c:extLst>
                    <c:numCache>
                      <c:formatCode>General</c:formatCode>
                      <c:ptCount val="24"/>
                      <c:pt idx="0">
                        <c:v>36</c:v>
                      </c:pt>
                      <c:pt idx="1">
                        <c:v>171</c:v>
                      </c:pt>
                      <c:pt idx="2">
                        <c:v>200</c:v>
                      </c:pt>
                      <c:pt idx="3">
                        <c:v>6</c:v>
                      </c:pt>
                      <c:pt idx="4">
                        <c:v>67</c:v>
                      </c:pt>
                      <c:pt idx="5">
                        <c:v>6</c:v>
                      </c:pt>
                      <c:pt idx="6">
                        <c:v>84</c:v>
                      </c:pt>
                      <c:pt idx="7">
                        <c:v>46</c:v>
                      </c:pt>
                      <c:pt idx="8">
                        <c:v>26</c:v>
                      </c:pt>
                      <c:pt idx="9">
                        <c:v>18</c:v>
                      </c:pt>
                      <c:pt idx="10">
                        <c:v>187</c:v>
                      </c:pt>
                      <c:pt idx="11">
                        <c:v>5</c:v>
                      </c:pt>
                      <c:pt idx="12">
                        <c:v>126</c:v>
                      </c:pt>
                      <c:pt idx="13">
                        <c:v>118</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6-6080-4611-A1F2-20F92A3B73E0}"/>
                  </c:ext>
                </c:extLst>
              </c15:ser>
            </c15:filteredLineSeries>
            <c15:filteredLineSeries>
              <c15:ser>
                <c:idx val="11"/>
                <c:order val="5"/>
                <c:tx>
                  <c:strRef>
                    <c:extLst xmlns:c15="http://schemas.microsoft.com/office/drawing/2012/chart">
                      <c:ext xmlns:c15="http://schemas.microsoft.com/office/drawing/2012/chart" uri="{02D57815-91ED-43cb-92C2-25804820EDAC}">
                        <c15:formulaRef>
                          <c15:sqref>'Execution Status Summary'!$G$2</c15:sqref>
                        </c15:formulaRef>
                      </c:ext>
                    </c:extLst>
                    <c:strCache>
                      <c:ptCount val="1"/>
                      <c:pt idx="0">
                        <c:v>Passed %</c:v>
                      </c:pt>
                    </c:strCache>
                  </c:strRef>
                </c:tx>
                <c:spPr>
                  <a:ln w="28575" cap="rnd">
                    <a:solidFill>
                      <a:srgbClr val="92D050"/>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Summary'!$G$3:$G$26</c15:sqref>
                        </c15:formulaRef>
                      </c:ext>
                    </c:extLst>
                    <c:numCache>
                      <c:formatCode>0%</c:formatCode>
                      <c:ptCount val="24"/>
                      <c:pt idx="0">
                        <c:v>0.97297297297297303</c:v>
                      </c:pt>
                      <c:pt idx="1">
                        <c:v>1</c:v>
                      </c:pt>
                      <c:pt idx="2">
                        <c:v>1</c:v>
                      </c:pt>
                      <c:pt idx="3">
                        <c:v>1</c:v>
                      </c:pt>
                      <c:pt idx="4">
                        <c:v>1</c:v>
                      </c:pt>
                      <c:pt idx="5">
                        <c:v>1</c:v>
                      </c:pt>
                      <c:pt idx="6">
                        <c:v>1</c:v>
                      </c:pt>
                      <c:pt idx="7">
                        <c:v>1</c:v>
                      </c:pt>
                      <c:pt idx="8">
                        <c:v>1</c:v>
                      </c:pt>
                      <c:pt idx="9">
                        <c:v>1</c:v>
                      </c:pt>
                      <c:pt idx="10">
                        <c:v>0.99999999999999989</c:v>
                      </c:pt>
                      <c:pt idx="11">
                        <c:v>1</c:v>
                      </c:pt>
                      <c:pt idx="12">
                        <c:v>1</c:v>
                      </c:pt>
                      <c:pt idx="13">
                        <c:v>0.9915966386554621</c:v>
                      </c:pt>
                      <c:pt idx="14">
                        <c:v>1</c:v>
                      </c:pt>
                      <c:pt idx="15">
                        <c:v>1</c:v>
                      </c:pt>
                      <c:pt idx="16">
                        <c:v>1</c:v>
                      </c:pt>
                      <c:pt idx="17">
                        <c:v>1</c:v>
                      </c:pt>
                      <c:pt idx="18">
                        <c:v>1</c:v>
                      </c:pt>
                      <c:pt idx="19">
                        <c:v>1</c:v>
                      </c:pt>
                      <c:pt idx="20">
                        <c:v>1</c:v>
                      </c:pt>
                      <c:pt idx="21">
                        <c:v>1</c:v>
                      </c:pt>
                      <c:pt idx="22">
                        <c:v>1</c:v>
                      </c:pt>
                      <c:pt idx="23">
                        <c:v>1</c:v>
                      </c:pt>
                    </c:numCache>
                  </c:numRef>
                </c:val>
                <c:smooth val="0"/>
                <c:extLst xmlns:c15="http://schemas.microsoft.com/office/drawing/2012/chart">
                  <c:ext xmlns:c16="http://schemas.microsoft.com/office/drawing/2014/chart" uri="{C3380CC4-5D6E-409C-BE32-E72D297353CC}">
                    <c16:uniqueId val="{00000007-6080-4611-A1F2-20F92A3B73E0}"/>
                  </c:ext>
                </c:extLst>
              </c15:ser>
            </c15:filteredLineSeries>
            <c15:filteredLineSeries>
              <c15:ser>
                <c:idx val="1"/>
                <c:order val="7"/>
                <c:tx>
                  <c:strRef>
                    <c:extLst xmlns:c15="http://schemas.microsoft.com/office/drawing/2012/chart">
                      <c:ext xmlns:c15="http://schemas.microsoft.com/office/drawing/2012/chart" uri="{02D57815-91ED-43cb-92C2-25804820EDAC}">
                        <c15:formulaRef>
                          <c15:sqref>'Execution Status Summary'!$C$2</c15:sqref>
                        </c15:formulaRef>
                      </c:ext>
                    </c:extLst>
                    <c:strCache>
                      <c:ptCount val="1"/>
                      <c:pt idx="0">
                        <c:v>Scripts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Summary'!$C$3:$C$26</c15:sqref>
                        </c15:formulaRef>
                      </c:ext>
                    </c:extLst>
                    <c:numCache>
                      <c:formatCode>General</c:formatCode>
                      <c:ptCount val="24"/>
                      <c:pt idx="0">
                        <c:v>37</c:v>
                      </c:pt>
                      <c:pt idx="1">
                        <c:v>171</c:v>
                      </c:pt>
                      <c:pt idx="2">
                        <c:v>200</c:v>
                      </c:pt>
                      <c:pt idx="3">
                        <c:v>6</c:v>
                      </c:pt>
                      <c:pt idx="4">
                        <c:v>67</c:v>
                      </c:pt>
                      <c:pt idx="5">
                        <c:v>6</c:v>
                      </c:pt>
                      <c:pt idx="6">
                        <c:v>84</c:v>
                      </c:pt>
                      <c:pt idx="7">
                        <c:v>46</c:v>
                      </c:pt>
                      <c:pt idx="8">
                        <c:v>26</c:v>
                      </c:pt>
                      <c:pt idx="9">
                        <c:v>18</c:v>
                      </c:pt>
                      <c:pt idx="10">
                        <c:v>187</c:v>
                      </c:pt>
                      <c:pt idx="11">
                        <c:v>5</c:v>
                      </c:pt>
                      <c:pt idx="12">
                        <c:v>126</c:v>
                      </c:pt>
                      <c:pt idx="13">
                        <c:v>119</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8-6080-4611-A1F2-20F92A3B73E0}"/>
                  </c:ext>
                </c:extLst>
              </c15:ser>
            </c15:filteredLineSeries>
            <c15:filteredLineSeries>
              <c15:ser>
                <c:idx val="2"/>
                <c:order val="8"/>
                <c:tx>
                  <c:strRef>
                    <c:extLst xmlns:c15="http://schemas.microsoft.com/office/drawing/2012/chart">
                      <c:ext xmlns:c15="http://schemas.microsoft.com/office/drawing/2012/chart" uri="{02D57815-91ED-43cb-92C2-25804820EDAC}">
                        <c15:formulaRef>
                          <c15:sqref>'Execution Status Summary'!$D$2</c15:sqref>
                        </c15:formulaRef>
                      </c:ext>
                    </c:extLst>
                    <c:strCache>
                      <c:ptCount val="1"/>
                      <c:pt idx="0">
                        <c:v>Not Started</c:v>
                      </c:pt>
                    </c:strCache>
                  </c:strRef>
                </c:tx>
                <c:spPr>
                  <a:ln w="28575" cap="rnd">
                    <a:solidFill>
                      <a:srgbClr val="00B0F0"/>
                    </a:solidFill>
                    <a:round/>
                  </a:ln>
                  <a:effectLst/>
                </c:spPr>
                <c:marker>
                  <c:symbol val="none"/>
                </c:marker>
                <c:dLbls>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Summary'!$D$3:$D$26</c15:sqref>
                        </c15:formulaRef>
                      </c:ext>
                    </c:extLst>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6080-4611-A1F2-20F92A3B73E0}"/>
                  </c:ext>
                </c:extLst>
              </c15:ser>
            </c15:filteredLineSeries>
            <c15:filteredLineSeries>
              <c15:ser>
                <c:idx val="3"/>
                <c:order val="9"/>
                <c:tx>
                  <c:strRef>
                    <c:extLst xmlns:c15="http://schemas.microsoft.com/office/drawing/2012/chart">
                      <c:ext xmlns:c15="http://schemas.microsoft.com/office/drawing/2012/chart" uri="{02D57815-91ED-43cb-92C2-25804820EDAC}">
                        <c15:formulaRef>
                          <c15:sqref>'Execution Status Summary'!$E$2</c15:sqref>
                        </c15:formulaRef>
                      </c:ext>
                    </c:extLst>
                    <c:strCache>
                      <c:ptCount val="1"/>
                      <c:pt idx="0">
                        <c:v>Failed</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Summary'!$E$3:$E$26</c15:sqref>
                        </c15:formulaRef>
                      </c:ext>
                    </c:extLst>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6080-4611-A1F2-20F92A3B73E0}"/>
                  </c:ext>
                </c:extLst>
              </c15:ser>
            </c15:filteredLineSeries>
            <c15:filteredLineSeries>
              <c15:ser>
                <c:idx val="4"/>
                <c:order val="10"/>
                <c:tx>
                  <c:strRef>
                    <c:extLst xmlns:c15="http://schemas.microsoft.com/office/drawing/2012/chart">
                      <c:ext xmlns:c15="http://schemas.microsoft.com/office/drawing/2012/chart" uri="{02D57815-91ED-43cb-92C2-25804820EDAC}">
                        <c15:formulaRef>
                          <c15:sqref>'Execution Status Summary'!$F$2</c15:sqref>
                        </c15:formulaRef>
                      </c:ext>
                    </c:extLst>
                    <c:strCache>
                      <c:ptCount val="1"/>
                      <c:pt idx="0">
                        <c:v>Passed</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'Execution Status Summary'!$A$3:$A$26</c15:sqref>
                        </c15:formulaRef>
                      </c:ext>
                    </c:extLst>
                    <c:strCache>
                      <c:ptCount val="24"/>
                      <c:pt idx="0">
                        <c:v>Australia</c:v>
                      </c:pt>
                      <c:pt idx="1">
                        <c:v>China FL</c:v>
                      </c:pt>
                      <c:pt idx="2">
                        <c:v>China SL</c:v>
                      </c:pt>
                      <c:pt idx="3">
                        <c:v>Estonia</c:v>
                      </c:pt>
                      <c:pt idx="4">
                        <c:v>Finland FL</c:v>
                      </c:pt>
                      <c:pt idx="5">
                        <c:v>Finland SL</c:v>
                      </c:pt>
                      <c:pt idx="6">
                        <c:v>France</c:v>
                      </c:pt>
                      <c:pt idx="7">
                        <c:v>Germany</c:v>
                      </c:pt>
                      <c:pt idx="8">
                        <c:v>GSS</c:v>
                      </c:pt>
                      <c:pt idx="9">
                        <c:v>Hong Kong</c:v>
                      </c:pt>
                      <c:pt idx="10">
                        <c:v>India FL</c:v>
                      </c:pt>
                      <c:pt idx="11">
                        <c:v>India SL</c:v>
                      </c:pt>
                      <c:pt idx="12">
                        <c:v>Italy FL</c:v>
                      </c:pt>
                      <c:pt idx="13">
                        <c:v>Italy SL</c:v>
                      </c:pt>
                      <c:pt idx="14">
                        <c:v>Latvia</c:v>
                      </c:pt>
                      <c:pt idx="15">
                        <c:v>Lithuania</c:v>
                      </c:pt>
                      <c:pt idx="16">
                        <c:v>New Zealand</c:v>
                      </c:pt>
                      <c:pt idx="17">
                        <c:v>Russia</c:v>
                      </c:pt>
                      <c:pt idx="18">
                        <c:v>Saudi Arabia</c:v>
                      </c:pt>
                      <c:pt idx="19">
                        <c:v>South Africa</c:v>
                      </c:pt>
                      <c:pt idx="20">
                        <c:v>Spain</c:v>
                      </c:pt>
                      <c:pt idx="21">
                        <c:v>Sweden</c:v>
                      </c:pt>
                      <c:pt idx="22">
                        <c:v>Thailand</c:v>
                      </c:pt>
                      <c:pt idx="23">
                        <c:v>Turkey</c:v>
                      </c:pt>
                    </c:strCache>
                  </c:strRef>
                </c:cat>
                <c:val>
                  <c:numRef>
                    <c:extLst xmlns:c15="http://schemas.microsoft.com/office/drawing/2012/chart">
                      <c:ext xmlns:c15="http://schemas.microsoft.com/office/drawing/2012/chart" uri="{02D57815-91ED-43cb-92C2-25804820EDAC}">
                        <c15:formulaRef>
                          <c15:sqref>'Execution Status Summary'!$F$3:$F$26</c15:sqref>
                        </c15:formulaRef>
                      </c:ext>
                    </c:extLst>
                    <c:numCache>
                      <c:formatCode>General</c:formatCode>
                      <c:ptCount val="24"/>
                      <c:pt idx="0">
                        <c:v>36</c:v>
                      </c:pt>
                      <c:pt idx="1">
                        <c:v>171</c:v>
                      </c:pt>
                      <c:pt idx="2">
                        <c:v>200</c:v>
                      </c:pt>
                      <c:pt idx="3">
                        <c:v>6</c:v>
                      </c:pt>
                      <c:pt idx="4">
                        <c:v>67</c:v>
                      </c:pt>
                      <c:pt idx="5">
                        <c:v>6</c:v>
                      </c:pt>
                      <c:pt idx="6">
                        <c:v>84</c:v>
                      </c:pt>
                      <c:pt idx="7">
                        <c:v>46</c:v>
                      </c:pt>
                      <c:pt idx="8">
                        <c:v>26</c:v>
                      </c:pt>
                      <c:pt idx="9">
                        <c:v>18</c:v>
                      </c:pt>
                      <c:pt idx="10">
                        <c:v>187</c:v>
                      </c:pt>
                      <c:pt idx="11">
                        <c:v>5</c:v>
                      </c:pt>
                      <c:pt idx="12">
                        <c:v>126</c:v>
                      </c:pt>
                      <c:pt idx="13">
                        <c:v>118</c:v>
                      </c:pt>
                      <c:pt idx="14">
                        <c:v>4</c:v>
                      </c:pt>
                      <c:pt idx="15">
                        <c:v>3</c:v>
                      </c:pt>
                      <c:pt idx="16">
                        <c:v>35</c:v>
                      </c:pt>
                      <c:pt idx="17">
                        <c:v>52</c:v>
                      </c:pt>
                      <c:pt idx="18">
                        <c:v>16</c:v>
                      </c:pt>
                      <c:pt idx="19">
                        <c:v>16</c:v>
                      </c:pt>
                      <c:pt idx="20">
                        <c:v>71</c:v>
                      </c:pt>
                      <c:pt idx="21">
                        <c:v>92</c:v>
                      </c:pt>
                      <c:pt idx="22">
                        <c:v>20</c:v>
                      </c:pt>
                      <c:pt idx="23">
                        <c:v>67</c:v>
                      </c:pt>
                    </c:numCache>
                  </c:numRef>
                </c:val>
                <c:smooth val="0"/>
                <c:extLst xmlns:c15="http://schemas.microsoft.com/office/drawing/2012/chart">
                  <c:ext xmlns:c16="http://schemas.microsoft.com/office/drawing/2014/chart" uri="{C3380CC4-5D6E-409C-BE32-E72D297353CC}">
                    <c16:uniqueId val="{0000000C-6080-4611-A1F2-20F92A3B73E0}"/>
                  </c:ext>
                </c:extLst>
              </c15:ser>
            </c15:filteredLineSeries>
          </c:ext>
        </c:extLst>
      </c:lineChart>
      <c:valAx>
        <c:axId val="50332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5824"/>
        <c:crosses val="autoZero"/>
        <c:crossBetween val="between"/>
      </c:valAx>
      <c:catAx>
        <c:axId val="5033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4032"/>
        <c:crossesAt val="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[Data.xlsx]Italy FL!PivotTable2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ITALY FL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bg1">
              <a:lumMod val="85000"/>
            </a:schemeClr>
          </a:solidFill>
          <a:ln w="19050">
            <a:solidFill>
              <a:schemeClr val="lt1"/>
            </a:solidFill>
          </a:ln>
          <a:effectLst/>
        </c:spPr>
      </c:pivotFmt>
    </c:pivotFmts>
    <c:plotArea>
      <c:layout/>
      <c:doughnutChart>
        <c:varyColors val="1"/>
        <c:ser>
          <c:idx val="0"/>
          <c:order val="0"/>
          <c:tx>
            <c:strRef>
              <c:f>'Italy FL'!$K$3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96BF-4C55-B5A6-0A10604EE681}"/>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96BF-4C55-B5A6-0A10604EE681}"/>
              </c:ext>
            </c:extLst>
          </c:dPt>
          <c:dPt>
            <c:idx val="2"/>
            <c:bubble3D val="0"/>
            <c:extLst xmlns:c16r2="http://schemas.microsoft.com/office/drawing/2015/06/chart">
              <c:ext xmlns:c16="http://schemas.microsoft.com/office/drawing/2014/chart" uri="{C3380CC4-5D6E-409C-BE32-E72D297353CC}">
                <c16:uniqueId val="{00000005-96BF-4C55-B5A6-0A10604EE6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'Italy FL'!$J$4:$J$6</c:f>
              <c:strCache>
                <c:ptCount val="2"/>
                <c:pt idx="0">
                  <c:v>Passed</c:v>
                </c:pt>
                <c:pt idx="1">
                  <c:v>Failed</c:v>
                </c:pt>
              </c:strCache>
            </c:strRef>
          </c:cat>
          <c:val>
            <c:numRef>
              <c:f>'Italy FL'!$K$4:$K$6</c:f>
              <c:numCache>
                <c:formatCode>General</c:formatCode>
                <c:ptCount val="2"/>
                <c:pt idx="0">
                  <c:v>120</c:v>
                </c:pt>
                <c:pt idx="1">
                  <c:v>6</c:v>
                </c:pt>
              </c:numCache>
            </c:numRef>
          </c:val>
          <c:extLst xmlns:c16r2="http://schemas.microsoft.com/office/drawing/2015/06/chart">
            <c:ext xmlns:c16="http://schemas.microsoft.com/office/drawing/2014/chart" uri="{C3380CC4-5D6E-409C-BE32-E72D297353CC}">
              <c16:uniqueId val="{00000006-96BF-4C55-B5A6-0A10604EE68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[Data.xlsx]Italy SL!PivotTable14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ITALY</a:t>
            </a:r>
            <a:r>
              <a:rPr lang="en-US" baseline="0"/>
              <a:t> SL</a:t>
            </a:r>
            <a:endParaRPr lang="en-US"/>
          </a:p>
        </c:rich>
      </c:tx>
      <c:overlay val="0"/>
      <c:spPr>
        <a:noFill/>
        <a:ln>
          <a:noFill/>
        </a:ln>
        <a:effectLst/>
      </c:spPr>
    </c:title>
    <c:autoTitleDeleted val="0"/>
    <c:pivotFmts>
      <c:pivotFmt>
        <c:idx val="0"/>
        <c:spPr>
          <a:solidFill>
            <a:srgbClr val="FF000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'Italy SL'!$J$3</c:f>
              <c:strCache>
                <c:ptCount val="1"/>
                <c:pt idx="0">
                  <c:v>Total</c:v>
                </c:pt>
              </c:strCache>
            </c:strRef>
          </c:tx>
          <c:spPr>
            <a:solidFill>
              <a:srgbClr val="FF000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DFD3-4875-90E5-FA65367793DC}"/>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DFD3-4875-90E5-FA65367793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'Italy SL'!$I$4:$I$6</c:f>
              <c:strCache>
                <c:ptCount val="2"/>
                <c:pt idx="0">
                  <c:v>passed</c:v>
                </c:pt>
                <c:pt idx="1">
                  <c:v>failed</c:v>
                </c:pt>
              </c:strCache>
            </c:strRef>
          </c:cat>
          <c:val>
            <c:numRef>
              <c:f>'Italy SL'!$J$4:$J$6</c:f>
              <c:numCache>
                <c:formatCode>General</c:formatCode>
                <c:ptCount val="2"/>
                <c:pt idx="0">
                  <c:v>107</c:v>
                </c:pt>
                <c:pt idx="1">
                  <c:v>10</c:v>
                </c:pt>
              </c:numCache>
            </c:numRef>
          </c:val>
          <c:extLst xmlns:c16r2="http://schemas.microsoft.com/office/drawing/2015/06/chart">
            <c:ext xmlns:c16="http://schemas.microsoft.com/office/drawing/2014/chart" uri="{C3380CC4-5D6E-409C-BE32-E72D297353CC}">
              <c16:uniqueId val="{00000004-DFD3-4875-90E5-FA65367793D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[Data.xlsx]Latvia!PivotTable1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Latvia</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rgbClr val="92D050"/>
          </a:solidFill>
          <a:ln w="19050">
            <a:solidFill>
              <a:schemeClr val="lt1"/>
            </a:solidFill>
          </a:ln>
          <a:effectLst/>
        </c:spPr>
      </c:pivotFmt>
    </c:pivotFmts>
    <c:plotArea>
      <c:layout/>
      <c:doughnutChart>
        <c:varyColors val="1"/>
        <c:ser>
          <c:idx val="0"/>
          <c:order val="0"/>
          <c:tx>
            <c:strRef>
              <c:f>Latvia!$J$5</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DBC7-4740-8ABA-ADB375515DB4}"/>
              </c:ext>
            </c:extLst>
          </c:dPt>
          <c:dPt>
            <c:idx val="1"/>
            <c:bubble3D val="0"/>
            <c:extLst xmlns:c16r2="http://schemas.microsoft.com/office/drawing/2015/06/chart">
              <c:ext xmlns:c16="http://schemas.microsoft.com/office/drawing/2014/chart" uri="{C3380CC4-5D6E-409C-BE32-E72D297353CC}">
                <c16:uniqueId val="{00000003-DBC7-4740-8ABA-ADB375515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Latvia!$I$6:$I$7</c:f>
              <c:strCache>
                <c:ptCount val="1"/>
                <c:pt idx="0">
                  <c:v>Passed</c:v>
                </c:pt>
              </c:strCache>
            </c:strRef>
          </c:cat>
          <c:val>
            <c:numRef>
              <c:f>Latvia!$J$6:$J$7</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4-DBC7-4740-8ABA-ADB375515D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[Data.xlsx]Lithuania!PivotTable1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Lithuania</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92D050"/>
          </a:solidFill>
          <a:ln w="19050">
            <a:solidFill>
              <a:schemeClr val="lt1"/>
            </a:solidFill>
          </a:ln>
          <a:effectLst/>
        </c:spPr>
      </c:pivotFmt>
    </c:pivotFmts>
    <c:plotArea>
      <c:layout/>
      <c:doughnutChart>
        <c:varyColors val="1"/>
        <c:ser>
          <c:idx val="0"/>
          <c:order val="0"/>
          <c:tx>
            <c:strRef>
              <c:f>Lithuania!$J$4</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21BE-46D1-8758-D40C937547E7}"/>
              </c:ext>
            </c:extLst>
          </c:dPt>
          <c:dPt>
            <c:idx val="1"/>
            <c:bubble3D val="0"/>
            <c:extLst xmlns:c16r2="http://schemas.microsoft.com/office/drawing/2015/06/chart">
              <c:ext xmlns:c16="http://schemas.microsoft.com/office/drawing/2014/chart" uri="{C3380CC4-5D6E-409C-BE32-E72D297353CC}">
                <c16:uniqueId val="{00000003-21BE-46D1-8758-D40C93754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Lithuania!$I$5:$I$6</c:f>
              <c:strCache>
                <c:ptCount val="1"/>
                <c:pt idx="0">
                  <c:v>Passed</c:v>
                </c:pt>
              </c:strCache>
            </c:strRef>
          </c:cat>
          <c:val>
            <c:numRef>
              <c:f>Lithuania!$J$5:$J$6</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4-21BE-46D1-8758-D40C937547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[Data.xlsx]Australia!PivotTable11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Zealand</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92D050"/>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92D050"/>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rgbClr val="FF0000"/>
          </a:solidFill>
        </c:spPr>
      </c:pivotFmt>
    </c:pivotFmts>
    <c:plotArea>
      <c:layout/>
      <c:doughnutChart>
        <c:varyColors val="1"/>
        <c:ser>
          <c:idx val="0"/>
          <c:order val="0"/>
          <c:tx>
            <c:strRef>
              <c:f>Australia!$J$4</c:f>
              <c:strCache>
                <c:ptCount val="1"/>
                <c:pt idx="0">
                  <c:v>Total</c:v>
                </c:pt>
              </c:strCache>
            </c:strRef>
          </c:tx>
          <c:spPr>
            <a:solidFill>
              <a:srgbClr val="92D050"/>
            </a:solidFill>
          </c:spPr>
          <c:dPt>
            <c:idx val="1"/>
            <c:bubble3D val="0"/>
            <c:spPr>
              <a:solidFill>
                <a:srgbClr val="FF0000"/>
              </a:solidFill>
            </c:spPr>
            <c:extLst xmlns:c16r2="http://schemas.microsoft.com/office/drawing/2015/06/chart">
              <c:ext xmlns:c16="http://schemas.microsoft.com/office/drawing/2014/chart" uri="{C3380CC4-5D6E-409C-BE32-E72D297353CC}">
                <c16:uniqueId val="{00000002-9F1C-4806-85A6-E986398C0F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Australia!$I$5:$I$7</c:f>
              <c:strCache>
                <c:ptCount val="2"/>
                <c:pt idx="0">
                  <c:v>Failed</c:v>
                </c:pt>
                <c:pt idx="1">
                  <c:v>Passed</c:v>
                </c:pt>
              </c:strCache>
            </c:strRef>
          </c:cat>
          <c:val>
            <c:numRef>
              <c:f>Australia!$J$5:$J$7</c:f>
              <c:numCache>
                <c:formatCode>General</c:formatCode>
                <c:ptCount val="2"/>
                <c:pt idx="0">
                  <c:v>15</c:v>
                </c:pt>
                <c:pt idx="1">
                  <c:v>22</c:v>
                </c:pt>
              </c:numCache>
            </c:numRef>
          </c:val>
          <c:extLst xmlns:c16r2="http://schemas.microsoft.com/office/drawing/2015/06/chart">
            <c:ext xmlns:c16="http://schemas.microsoft.com/office/drawing/2014/chart" uri="{C3380CC4-5D6E-409C-BE32-E72D297353CC}">
              <c16:uniqueId val="{00000000-0597-46EA-8CDD-648D9AE6C0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[Data.xlsx]Russia!PivotTable10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RUSSIA</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Russia!$J$3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1E4-4CE7-90D0-D62A63B0FED5}"/>
              </c:ext>
            </c:extLst>
          </c:dPt>
          <c:dPt>
            <c:idx val="1"/>
            <c:bubble3D val="0"/>
            <c:extLst xmlns:c16r2="http://schemas.microsoft.com/office/drawing/2015/06/chart">
              <c:ext xmlns:c16="http://schemas.microsoft.com/office/drawing/2014/chart" uri="{C3380CC4-5D6E-409C-BE32-E72D297353CC}">
                <c16:uniqueId val="{00000003-21E4-4CE7-90D0-D62A63B0FE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Russia!$I$4:$I$5</c:f>
              <c:strCache>
                <c:ptCount val="1"/>
                <c:pt idx="0">
                  <c:v>(blank)</c:v>
                </c:pt>
              </c:strCache>
            </c:strRef>
          </c:cat>
          <c:val>
            <c:numRef>
              <c:f>Russia!$J$4:$J$5</c:f>
              <c:numCache>
                <c:formatCode>General</c:formatCode>
                <c:ptCount val="1"/>
                <c:pt idx="0">
                  <c:v>52</c:v>
                </c:pt>
              </c:numCache>
            </c:numRef>
          </c:val>
          <c:extLst xmlns:c16r2="http://schemas.microsoft.com/office/drawing/2015/06/chart">
            <c:ext xmlns:c16="http://schemas.microsoft.com/office/drawing/2014/chart" uri="{C3380CC4-5D6E-409C-BE32-E72D297353CC}">
              <c16:uniqueId val="{00000004-21E4-4CE7-90D0-D62A63B0FE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SL!PivotTable1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Saudi Arabia</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3"/>
          </a:solidFill>
          <a:ln w="19050">
            <a:solidFill>
              <a:schemeClr val="lt1"/>
            </a:solidFill>
          </a:ln>
          <a:effectLst/>
        </c:spPr>
      </c:pivotFmt>
      <c:pivotFmt>
        <c:idx val="11"/>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3"/>
          </a:solidFill>
          <a:ln w="19050">
            <a:solidFill>
              <a:schemeClr val="lt1"/>
            </a:solidFill>
          </a:ln>
          <a:effectLst/>
        </c:spPr>
      </c:pivotFmt>
    </c:pivotFmts>
    <c:plotArea>
      <c:layout/>
      <c:doughnutChart>
        <c:varyColors val="1"/>
        <c:ser>
          <c:idx val="0"/>
          <c:order val="0"/>
          <c:tx>
            <c:strRef>
              <c:f>'India SL'!$J$4</c:f>
              <c:strCache>
                <c:ptCount val="1"/>
                <c:pt idx="0">
                  <c:v>Total</c:v>
                </c:pt>
              </c:strCache>
            </c:strRef>
          </c:tx>
          <c:spPr>
            <a:solidFill>
              <a:srgbClr val="92D050"/>
            </a:solidFill>
          </c:spPr>
          <c:dPt>
            <c:idx val="0"/>
            <c:bubble3D val="0"/>
            <c:extLst xmlns:c16r2="http://schemas.microsoft.com/office/drawing/2015/06/chart">
              <c:ext xmlns:c16="http://schemas.microsoft.com/office/drawing/2014/chart" uri="{C3380CC4-5D6E-409C-BE32-E72D297353CC}">
                <c16:uniqueId val="{00000000-2448-45F7-87C8-127FDA9301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SL'!$I$5:$I$6</c:f>
              <c:strCache>
                <c:ptCount val="1"/>
                <c:pt idx="0">
                  <c:v>Passed</c:v>
                </c:pt>
              </c:strCache>
            </c:strRef>
          </c:cat>
          <c:val>
            <c:numRef>
              <c:f>'India SL'!$J$5:$J$6</c:f>
              <c:numCache>
                <c:formatCode>General</c:formatCode>
                <c:ptCount val="1"/>
                <c:pt idx="0">
                  <c:v>16</c:v>
                </c:pt>
              </c:numCache>
            </c:numRef>
          </c:val>
          <c:extLst xmlns:c16r2="http://schemas.microsoft.com/office/drawing/2015/06/chart">
            <c:ext xmlns:c16="http://schemas.microsoft.com/office/drawing/2014/chart" uri="{C3380CC4-5D6E-409C-BE32-E72D297353CC}">
              <c16:uniqueId val="{00000001-2448-45F7-87C8-127FDA9301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[Data.xlsx]India SL!PivotTable1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 Africa</a:t>
            </a:r>
          </a:p>
        </c:rich>
      </c:tx>
      <c:layout>
        <c:manualLayout>
          <c:xMode val="edge"/>
          <c:yMode val="edge"/>
          <c:x val="0.40166924427580131"/>
          <c:y val="0.11432162997363689"/>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3"/>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3"/>
          </a:solidFill>
          <a:ln w="19050">
            <a:solidFill>
              <a:schemeClr val="lt1"/>
            </a:solidFill>
          </a:ln>
          <a:effectLst/>
        </c:spPr>
      </c:pivotFmt>
      <c:pivotFmt>
        <c:idx val="15"/>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3"/>
          </a:solidFill>
          <a:ln w="19050">
            <a:solidFill>
              <a:schemeClr val="lt1"/>
            </a:solidFill>
          </a:ln>
          <a:effectLst/>
        </c:spPr>
      </c:pivotFmt>
    </c:pivotFmts>
    <c:plotArea>
      <c:layout/>
      <c:doughnutChart>
        <c:varyColors val="1"/>
        <c:ser>
          <c:idx val="0"/>
          <c:order val="0"/>
          <c:tx>
            <c:strRef>
              <c:f>'India SL'!$J$4</c:f>
              <c:strCache>
                <c:ptCount val="1"/>
                <c:pt idx="0">
                  <c:v>Total</c:v>
                </c:pt>
              </c:strCache>
            </c:strRef>
          </c:tx>
          <c:spPr>
            <a:solidFill>
              <a:srgbClr val="92D050"/>
            </a:solidFill>
          </c:spPr>
          <c:dPt>
            <c:idx val="0"/>
            <c:bubble3D val="0"/>
            <c:extLst xmlns:c16r2="http://schemas.microsoft.com/office/drawing/2015/06/chart">
              <c:ext xmlns:c16="http://schemas.microsoft.com/office/drawing/2014/chart" uri="{C3380CC4-5D6E-409C-BE32-E72D297353CC}">
                <c16:uniqueId val="{00000000-2116-493C-A8F4-EB5F7D356D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'India SL'!$I$5:$I$6</c:f>
              <c:strCache>
                <c:ptCount val="1"/>
                <c:pt idx="0">
                  <c:v>Passed</c:v>
                </c:pt>
              </c:strCache>
            </c:strRef>
          </c:cat>
          <c:val>
            <c:numRef>
              <c:f>'India SL'!$J$5:$J$6</c:f>
              <c:numCache>
                <c:formatCode>General</c:formatCode>
                <c:ptCount val="1"/>
                <c:pt idx="0">
                  <c:v>16</c:v>
                </c:pt>
              </c:numCache>
            </c:numRef>
          </c:val>
          <c:extLst xmlns:c16r2="http://schemas.microsoft.com/office/drawing/2015/06/chart">
            <c:ext xmlns:c16="http://schemas.microsoft.com/office/drawing/2014/chart" uri="{C3380CC4-5D6E-409C-BE32-E72D297353CC}">
              <c16:uniqueId val="{00000001-2116-493C-A8F4-EB5F7D356D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2" l="0.70000000000000062" r="0.70000000000000062" t="0.750000000000002"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[Data.xlsx]Spain!PivotTable4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SPAIN</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rgbClr val="FF0000"/>
          </a:solidFill>
          <a:ln w="19050">
            <a:solidFill>
              <a:schemeClr val="lt1"/>
            </a:solidFill>
          </a:ln>
          <a:effectLst/>
        </c:spPr>
      </c:pivotFmt>
    </c:pivotFmts>
    <c:plotArea>
      <c:layout/>
      <c:doughnutChart>
        <c:varyColors val="1"/>
        <c:ser>
          <c:idx val="0"/>
          <c:order val="0"/>
          <c:tx>
            <c:strRef>
              <c:f>Spain!$J$4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9A19-4A0E-9EBD-7AB07847B9A9}"/>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9A19-4A0E-9EBD-7AB07847B9A9}"/>
              </c:ext>
            </c:extLst>
          </c:dPt>
          <c:dPt>
            <c:idx val="2"/>
            <c:bubble3D val="0"/>
            <c:extLst xmlns:c16r2="http://schemas.microsoft.com/office/drawing/2015/06/chart">
              <c:ext xmlns:c16="http://schemas.microsoft.com/office/drawing/2014/chart" uri="{C3380CC4-5D6E-409C-BE32-E72D297353CC}">
                <c16:uniqueId val="{00000005-9A19-4A0E-9EBD-7AB07847B9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Spain!$I$5:$I$7</c:f>
              <c:strCache>
                <c:ptCount val="2"/>
                <c:pt idx="0">
                  <c:v>Passed</c:v>
                </c:pt>
                <c:pt idx="1">
                  <c:v>Failed</c:v>
                </c:pt>
              </c:strCache>
            </c:strRef>
          </c:cat>
          <c:val>
            <c:numRef>
              <c:f>Spain!$J$5:$J$7</c:f>
              <c:numCache>
                <c:formatCode>General</c:formatCode>
                <c:ptCount val="2"/>
                <c:pt idx="0">
                  <c:v>72</c:v>
                </c:pt>
                <c:pt idx="1">
                  <c:v>20</c:v>
                </c:pt>
              </c:numCache>
            </c:numRef>
          </c:val>
          <c:extLst xmlns:c16r2="http://schemas.microsoft.com/office/drawing/2015/06/chart">
            <c:ext xmlns:c16="http://schemas.microsoft.com/office/drawing/2014/chart" uri="{C3380CC4-5D6E-409C-BE32-E72D297353CC}">
              <c16:uniqueId val="{00000006-9A19-4A0E-9EBD-7AB07847B9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[Data.xlsx]Spain!PivotTable4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SWEDEN</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rgbClr val="FF0000"/>
          </a:solidFill>
          <a:ln w="19050">
            <a:solidFill>
              <a:schemeClr val="lt1"/>
            </a:solidFill>
          </a:ln>
          <a:effectLst/>
        </c:spPr>
      </c:pivotFmt>
    </c:pivotFmts>
    <c:plotArea>
      <c:layout/>
      <c:doughnutChart>
        <c:varyColors val="1"/>
        <c:ser>
          <c:idx val="0"/>
          <c:order val="0"/>
          <c:tx>
            <c:strRef>
              <c:f>Spain!$J$4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E1DD-42E4-93CE-A7BA7DC7660A}"/>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E1DD-42E4-93CE-A7BA7DC7660A}"/>
              </c:ext>
            </c:extLst>
          </c:dPt>
          <c:dPt>
            <c:idx val="2"/>
            <c:bubble3D val="0"/>
            <c:extLst xmlns:c16r2="http://schemas.microsoft.com/office/drawing/2015/06/chart">
              <c:ext xmlns:c16="http://schemas.microsoft.com/office/drawing/2014/chart" uri="{C3380CC4-5D6E-409C-BE32-E72D297353CC}">
                <c16:uniqueId val="{00000005-E1DD-42E4-93CE-A7BA7DC76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Spain!$I$5:$I$7</c:f>
              <c:strCache>
                <c:ptCount val="2"/>
                <c:pt idx="0">
                  <c:v>Passed</c:v>
                </c:pt>
                <c:pt idx="1">
                  <c:v>Failed</c:v>
                </c:pt>
              </c:strCache>
            </c:strRef>
          </c:cat>
          <c:val>
            <c:numRef>
              <c:f>Spain!$J$5:$J$7</c:f>
              <c:numCache>
                <c:formatCode>General</c:formatCode>
                <c:ptCount val="2"/>
                <c:pt idx="0">
                  <c:v>72</c:v>
                </c:pt>
                <c:pt idx="1">
                  <c:v>20</c:v>
                </c:pt>
              </c:numCache>
            </c:numRef>
          </c:val>
          <c:extLst xmlns:c16r2="http://schemas.microsoft.com/office/drawing/2015/06/chart">
            <c:ext xmlns:c16="http://schemas.microsoft.com/office/drawing/2014/chart" uri="{C3380CC4-5D6E-409C-BE32-E72D297353CC}">
              <c16:uniqueId val="{00000006-E1DD-42E4-93CE-A7BA7DC766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2018 </a:t>
            </a:r>
            <a:r>
              <a:rPr lang="en-US" sz="1400" b="0" i="0" u="none" strike="noStrike" baseline="0"/>
              <a:t>October </a:t>
            </a:r>
            <a:r>
              <a:rPr lang="en-US" sz="1400" b="0" i="0" baseline="0">
                <a:effectLst/>
              </a:rPr>
              <a:t>Release Automated Regression Testing - Execution Summary</a:t>
            </a:r>
            <a:endParaRPr lang="en-US" sz="1400">
              <a:effectLst/>
            </a:endParaRP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9"/>
          <c:order val="0"/>
          <c:tx>
            <c:strRef>
              <c:f>'Execution Status Summary'!$B$31</c:f>
              <c:strCache>
                <c:ptCount val="1"/>
                <c:pt idx="0">
                  <c:v>Totals:</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13DF-4674-A18E-182A5DA7D918}"/>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13DF-4674-A18E-182A5DA7D918}"/>
              </c:ext>
            </c:extLst>
          </c:dPt>
          <c:dPt>
            <c:idx val="2"/>
            <c:bubble3D val="0"/>
            <c:spPr>
              <a:solidFill>
                <a:srgbClr val="00B0F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13DF-4674-A18E-182A5DA7D918}"/>
              </c:ext>
            </c:extLst>
          </c:dPt>
          <c:dPt>
            <c:idx val="3"/>
            <c:bubble3D val="0"/>
            <c:spPr>
              <a:solidFill>
                <a:srgbClr val="FF000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13DF-4674-A18E-182A5DA7D918}"/>
              </c:ext>
            </c:extLst>
          </c:dPt>
          <c:dPt>
            <c:idx val="4"/>
            <c:bubble3D val="0"/>
            <c:spPr>
              <a:solidFill>
                <a:srgbClr val="92D05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13DF-4674-A18E-182A5DA7D918}"/>
              </c:ext>
            </c:extLst>
          </c:dPt>
          <c:dLbls>
            <c:dLbl>
              <c:idx val="1"/>
              <c:layout/>
              <c:tx>
                <c:rich>
                  <a:bodyPr/>
                  <a:lstStyle/>
                  <a:p>
                    <a:r>
                      <a:rPr lang="en-US" sz="1600" baseline="0"/>
                      <a:t>1577</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13DF-4674-A18E-182A5DA7D918}"/>
                </c:ext>
              </c:extLst>
            </c:dLbl>
            <c:dLbl>
              <c:idx val="3"/>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'Execution Status Summary'!$B$2:$F$2</c:f>
              <c:strCache>
                <c:ptCount val="5"/>
                <c:pt idx="0">
                  <c:v>Execution Progress</c:v>
                </c:pt>
                <c:pt idx="1">
                  <c:v>Scripts</c:v>
                </c:pt>
                <c:pt idx="2">
                  <c:v>Not Started</c:v>
                </c:pt>
                <c:pt idx="3">
                  <c:v>Failed</c:v>
                </c:pt>
                <c:pt idx="4">
                  <c:v>Passed</c:v>
                </c:pt>
              </c:strCache>
            </c:strRef>
          </c:cat>
          <c:val>
            <c:numRef>
              <c:f>'Execution Status Summary'!$B$31:$F$31</c:f>
              <c:numCache>
                <c:formatCode>0</c:formatCode>
                <c:ptCount val="5"/>
                <c:pt idx="0" formatCode="General">
                  <c:v>0</c:v>
                </c:pt>
                <c:pt idx="1">
                  <c:v>1588</c:v>
                </c:pt>
                <c:pt idx="2">
                  <c:v>55</c:v>
                </c:pt>
                <c:pt idx="3">
                  <c:v>22</c:v>
                </c:pt>
                <c:pt idx="4">
                  <c:v>1511</c:v>
                </c:pt>
              </c:numCache>
            </c:numRef>
          </c:val>
          <c:extLst xmlns:c16r2="http://schemas.microsoft.com/office/drawing/2015/06/chart">
            <c:ext xmlns:c16="http://schemas.microsoft.com/office/drawing/2014/chart" uri="{C3380CC4-5D6E-409C-BE32-E72D297353CC}">
              <c16:uniqueId val="{0000000A-13DF-4674-A18E-182A5DA7D918}"/>
            </c:ext>
          </c:extLst>
        </c:ser>
        <c:dLbls>
          <c:showLegendKey val="0"/>
          <c:showVal val="0"/>
          <c:showCatName val="0"/>
          <c:showSerName val="0"/>
          <c:showPercent val="0"/>
          <c:showBubbleSize val="0"/>
          <c:showLeaderLines val="1"/>
        </c:dLbls>
        <c:extLst xmlns:c16r2="http://schemas.microsoft.com/office/drawing/2015/06/chart">
          <c:ext xmlns:c15="http://schemas.microsoft.com/office/drawing/2012/chart" uri="{02D57815-91ED-43cb-92C2-25804820EDAC}">
            <c15:filteredPieSeries>
              <c15:ser>
                <c:idx val="0"/>
                <c:order val="0"/>
                <c:tx>
                  <c:strRef>
                    <c:extLst>
                      <c:ext uri="{02D57815-91ED-43cb-92C2-25804820EDAC}">
                        <c15:formulaRef>
                          <c15:sqref>'Execution Status Summary'!$A$3</c15:sqref>
                        </c15:formulaRef>
                      </c:ext>
                    </c:extLst>
                    <c:strCache>
                      <c:ptCount val="1"/>
                      <c:pt idx="0">
                        <c:v>Australia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13DF-4674-A18E-182A5DA7D91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13DF-4674-A18E-182A5DA7D91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13DF-4674-A18E-182A5DA7D91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13DF-4674-A18E-182A5DA7D91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13DF-4674-A18E-182A5DA7D918}"/>
                    </c:ext>
                  </c:extLst>
                </c:dPt>
                <c:cat>
                  <c:strRef>
                    <c:extLst>
                      <c:ex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c:ext uri="{02D57815-91ED-43cb-92C2-25804820EDAC}">
                        <c15:formulaRef>
                          <c15:sqref>'Execution Status Summary'!$B$3:$F$3</c15:sqref>
                        </c15:formulaRef>
                      </c:ext>
                    </c:extLst>
                    <c:numCache>
                      <c:formatCode>General</c:formatCode>
                      <c:ptCount val="5"/>
                      <c:pt idx="0" formatCode="0%">
                        <c:v>1</c:v>
                      </c:pt>
                      <c:pt idx="1">
                        <c:v>37</c:v>
                      </c:pt>
                      <c:pt idx="2">
                        <c:v>0</c:v>
                      </c:pt>
                      <c:pt idx="3">
                        <c:v>1</c:v>
                      </c:pt>
                      <c:pt idx="4">
                        <c:v>36</c:v>
                      </c:pt>
                    </c:numCache>
                  </c:numRef>
                </c:val>
                <c:extLst>
                  <c:ext xmlns:c16="http://schemas.microsoft.com/office/drawing/2014/chart" uri="{C3380CC4-5D6E-409C-BE32-E72D297353CC}">
                    <c16:uniqueId val="{00000015-13DF-4674-A18E-182A5DA7D918}"/>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'Execution Status Summary'!$A$4</c15:sqref>
                        </c15:formulaRef>
                      </c:ext>
                    </c:extLst>
                    <c:strCache>
                      <c:ptCount val="1"/>
                      <c:pt idx="0">
                        <c:v>China FL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7-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9-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B-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D-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1F-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Summary'!$B$4:$F$4</c15:sqref>
                        </c15:formulaRef>
                      </c:ext>
                    </c:extLst>
                    <c:numCache>
                      <c:formatCode>General</c:formatCode>
                      <c:ptCount val="5"/>
                      <c:pt idx="0" formatCode="0%">
                        <c:v>1</c:v>
                      </c:pt>
                      <c:pt idx="1">
                        <c:v>171</c:v>
                      </c:pt>
                      <c:pt idx="2">
                        <c:v>0</c:v>
                      </c:pt>
                      <c:pt idx="3">
                        <c:v>0</c:v>
                      </c:pt>
                      <c:pt idx="4">
                        <c:v>171</c:v>
                      </c:pt>
                    </c:numCache>
                  </c:numRef>
                </c:val>
                <c:extLst xmlns:c15="http://schemas.microsoft.com/office/drawing/2012/chart">
                  <c:ext xmlns:c16="http://schemas.microsoft.com/office/drawing/2014/chart" uri="{C3380CC4-5D6E-409C-BE32-E72D297353CC}">
                    <c16:uniqueId val="{00000020-13DF-4674-A18E-182A5DA7D918}"/>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'Execution Status Summary'!$A$5</c15:sqref>
                        </c15:formulaRef>
                      </c:ext>
                    </c:extLst>
                    <c:strCache>
                      <c:ptCount val="1"/>
                      <c:pt idx="0">
                        <c:v>China SL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2-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4-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6-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8-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A-13DF-4674-A18E-182A5DA7D9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Summary'!$B$5:$F$5</c15:sqref>
                        </c15:formulaRef>
                      </c:ext>
                    </c:extLst>
                    <c:numCache>
                      <c:formatCode>General</c:formatCode>
                      <c:ptCount val="5"/>
                      <c:pt idx="0" formatCode="0%">
                        <c:v>1</c:v>
                      </c:pt>
                      <c:pt idx="1">
                        <c:v>200</c:v>
                      </c:pt>
                      <c:pt idx="2">
                        <c:v>0</c:v>
                      </c:pt>
                      <c:pt idx="3">
                        <c:v>0</c:v>
                      </c:pt>
                      <c:pt idx="4">
                        <c:v>200</c:v>
                      </c:pt>
                    </c:numCache>
                  </c:numRef>
                </c:val>
                <c:extLst xmlns:c15="http://schemas.microsoft.com/office/drawing/2012/chart">
                  <c:ext xmlns:c16="http://schemas.microsoft.com/office/drawing/2014/chart" uri="{C3380CC4-5D6E-409C-BE32-E72D297353CC}">
                    <c16:uniqueId val="{0000002B-13DF-4674-A18E-182A5DA7D918}"/>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'Execution Status Summary'!$A$6</c15:sqref>
                        </c15:formulaRef>
                      </c:ext>
                    </c:extLst>
                    <c:strCache>
                      <c:ptCount val="1"/>
                      <c:pt idx="0">
                        <c:v>Estonia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D-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2F-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1-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3-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5-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Summary'!$B$6:$F$6</c15:sqref>
                        </c15:formulaRef>
                      </c:ext>
                    </c:extLst>
                    <c:numCache>
                      <c:formatCode>General</c:formatCode>
                      <c:ptCount val="5"/>
                      <c:pt idx="0" formatCode="0%">
                        <c:v>1</c:v>
                      </c:pt>
                      <c:pt idx="1">
                        <c:v>6</c:v>
                      </c:pt>
                      <c:pt idx="2">
                        <c:v>0</c:v>
                      </c:pt>
                      <c:pt idx="3">
                        <c:v>0</c:v>
                      </c:pt>
                      <c:pt idx="4">
                        <c:v>6</c:v>
                      </c:pt>
                    </c:numCache>
                  </c:numRef>
                </c:val>
                <c:extLst xmlns:c15="http://schemas.microsoft.com/office/drawing/2012/chart">
                  <c:ext xmlns:c16="http://schemas.microsoft.com/office/drawing/2014/chart" uri="{C3380CC4-5D6E-409C-BE32-E72D297353CC}">
                    <c16:uniqueId val="{00000036-13DF-4674-A18E-182A5DA7D918}"/>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'Execution Status Summary'!$A$7</c15:sqref>
                        </c15:formulaRef>
                      </c:ext>
                    </c:extLst>
                    <c:strCache>
                      <c:ptCount val="1"/>
                      <c:pt idx="0">
                        <c:v>Finland FL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8-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A-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C-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3E-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0-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Summary'!$B$7:$F$7</c15:sqref>
                        </c15:formulaRef>
                      </c:ext>
                    </c:extLst>
                    <c:numCache>
                      <c:formatCode>General</c:formatCode>
                      <c:ptCount val="5"/>
                      <c:pt idx="0" formatCode="0%">
                        <c:v>1</c:v>
                      </c:pt>
                      <c:pt idx="1">
                        <c:v>67</c:v>
                      </c:pt>
                      <c:pt idx="2">
                        <c:v>0</c:v>
                      </c:pt>
                      <c:pt idx="3">
                        <c:v>0</c:v>
                      </c:pt>
                      <c:pt idx="4">
                        <c:v>67</c:v>
                      </c:pt>
                    </c:numCache>
                  </c:numRef>
                </c:val>
                <c:extLst xmlns:c15="http://schemas.microsoft.com/office/drawing/2012/chart">
                  <c:ext xmlns:c16="http://schemas.microsoft.com/office/drawing/2014/chart" uri="{C3380CC4-5D6E-409C-BE32-E72D297353CC}">
                    <c16:uniqueId val="{00000041-13DF-4674-A18E-182A5DA7D918}"/>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'Execution Status Summary'!$A$8</c15:sqref>
                        </c15:formulaRef>
                      </c:ext>
                    </c:extLst>
                    <c:strCache>
                      <c:ptCount val="1"/>
                      <c:pt idx="0">
                        <c:v>Finland SL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3-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5-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7-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9-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B-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Summary'!$B$8:$F$8</c15:sqref>
                        </c15:formulaRef>
                      </c:ext>
                    </c:extLst>
                    <c:numCache>
                      <c:formatCode>General</c:formatCode>
                      <c:ptCount val="5"/>
                      <c:pt idx="0" formatCode="0%">
                        <c:v>1</c:v>
                      </c:pt>
                      <c:pt idx="1">
                        <c:v>6</c:v>
                      </c:pt>
                      <c:pt idx="2">
                        <c:v>0</c:v>
                      </c:pt>
                      <c:pt idx="3">
                        <c:v>0</c:v>
                      </c:pt>
                      <c:pt idx="4">
                        <c:v>6</c:v>
                      </c:pt>
                    </c:numCache>
                  </c:numRef>
                </c:val>
                <c:extLst xmlns:c15="http://schemas.microsoft.com/office/drawing/2012/chart">
                  <c:ext xmlns:c16="http://schemas.microsoft.com/office/drawing/2014/chart" uri="{C3380CC4-5D6E-409C-BE32-E72D297353CC}">
                    <c16:uniqueId val="{0000004C-13DF-4674-A18E-182A5DA7D918}"/>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'Execution Status Summary'!$A$9</c15:sqref>
                        </c15:formulaRef>
                      </c:ext>
                    </c:extLst>
                    <c:strCache>
                      <c:ptCount val="1"/>
                      <c:pt idx="0">
                        <c:v>France</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4E-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0-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2-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4-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6-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Summary'!$B$9:$F$9</c15:sqref>
                        </c15:formulaRef>
                      </c:ext>
                    </c:extLst>
                    <c:numCache>
                      <c:formatCode>General</c:formatCode>
                      <c:ptCount val="5"/>
                      <c:pt idx="0" formatCode="0%">
                        <c:v>1</c:v>
                      </c:pt>
                      <c:pt idx="1">
                        <c:v>84</c:v>
                      </c:pt>
                      <c:pt idx="2">
                        <c:v>0</c:v>
                      </c:pt>
                      <c:pt idx="3">
                        <c:v>0</c:v>
                      </c:pt>
                      <c:pt idx="4">
                        <c:v>84</c:v>
                      </c:pt>
                    </c:numCache>
                  </c:numRef>
                </c:val>
                <c:extLst xmlns:c15="http://schemas.microsoft.com/office/drawing/2012/chart">
                  <c:ext xmlns:c16="http://schemas.microsoft.com/office/drawing/2014/chart" uri="{C3380CC4-5D6E-409C-BE32-E72D297353CC}">
                    <c16:uniqueId val="{00000057-13DF-4674-A18E-182A5DA7D918}"/>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'Execution Status Summary'!$A$10</c15:sqref>
                        </c15:formulaRef>
                      </c:ext>
                    </c:extLst>
                    <c:strCache>
                      <c:ptCount val="1"/>
                      <c:pt idx="0">
                        <c:v>Germany</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9-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B-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D-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5F-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1-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Summary'!$B$10:$F$10</c15:sqref>
                        </c15:formulaRef>
                      </c:ext>
                    </c:extLst>
                    <c:numCache>
                      <c:formatCode>General</c:formatCode>
                      <c:ptCount val="5"/>
                      <c:pt idx="0" formatCode="0%">
                        <c:v>1</c:v>
                      </c:pt>
                      <c:pt idx="1">
                        <c:v>46</c:v>
                      </c:pt>
                      <c:pt idx="2">
                        <c:v>0</c:v>
                      </c:pt>
                      <c:pt idx="3">
                        <c:v>0</c:v>
                      </c:pt>
                      <c:pt idx="4">
                        <c:v>46</c:v>
                      </c:pt>
                    </c:numCache>
                  </c:numRef>
                </c:val>
                <c:extLst xmlns:c15="http://schemas.microsoft.com/office/drawing/2012/chart">
                  <c:ext xmlns:c16="http://schemas.microsoft.com/office/drawing/2014/chart" uri="{C3380CC4-5D6E-409C-BE32-E72D297353CC}">
                    <c16:uniqueId val="{00000062-13DF-4674-A18E-182A5DA7D918}"/>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'Execution Status Summary'!$A$11</c15:sqref>
                        </c15:formulaRef>
                      </c:ext>
                    </c:extLst>
                    <c:strCache>
                      <c:ptCount val="1"/>
                      <c:pt idx="0">
                        <c:v>GSS</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4-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6-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8-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A-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C-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Summary'!$B$11:$F$11</c15:sqref>
                        </c15:formulaRef>
                      </c:ext>
                    </c:extLst>
                    <c:numCache>
                      <c:formatCode>General</c:formatCode>
                      <c:ptCount val="5"/>
                      <c:pt idx="0" formatCode="0%">
                        <c:v>1</c:v>
                      </c:pt>
                      <c:pt idx="1">
                        <c:v>26</c:v>
                      </c:pt>
                      <c:pt idx="2">
                        <c:v>0</c:v>
                      </c:pt>
                      <c:pt idx="3">
                        <c:v>0</c:v>
                      </c:pt>
                      <c:pt idx="4">
                        <c:v>26</c:v>
                      </c:pt>
                    </c:numCache>
                  </c:numRef>
                </c:val>
                <c:extLst xmlns:c15="http://schemas.microsoft.com/office/drawing/2012/chart">
                  <c:ext xmlns:c16="http://schemas.microsoft.com/office/drawing/2014/chart" uri="{C3380CC4-5D6E-409C-BE32-E72D297353CC}">
                    <c16:uniqueId val="{0000006D-13DF-4674-A18E-182A5DA7D918}"/>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'Execution Status Summary'!$A$12</c15:sqref>
                        </c15:formulaRef>
                      </c:ext>
                    </c:extLst>
                    <c:strCache>
                      <c:ptCount val="1"/>
                      <c:pt idx="0">
                        <c:v>Hong Kong</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6F-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1-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3-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5-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7-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Summary'!$B$12:$F$12</c15:sqref>
                        </c15:formulaRef>
                      </c:ext>
                    </c:extLst>
                    <c:numCache>
                      <c:formatCode>General</c:formatCode>
                      <c:ptCount val="5"/>
                      <c:pt idx="0" formatCode="0%">
                        <c:v>1</c:v>
                      </c:pt>
                      <c:pt idx="1">
                        <c:v>18</c:v>
                      </c:pt>
                      <c:pt idx="2">
                        <c:v>0</c:v>
                      </c:pt>
                      <c:pt idx="3">
                        <c:v>0</c:v>
                      </c:pt>
                      <c:pt idx="4">
                        <c:v>18</c:v>
                      </c:pt>
                    </c:numCache>
                  </c:numRef>
                </c:val>
                <c:extLst xmlns:c15="http://schemas.microsoft.com/office/drawing/2012/chart">
                  <c:ext xmlns:c16="http://schemas.microsoft.com/office/drawing/2014/chart" uri="{C3380CC4-5D6E-409C-BE32-E72D297353CC}">
                    <c16:uniqueId val="{00000078-13DF-4674-A18E-182A5DA7D918}"/>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'Execution Status Summary'!$A$14</c15:sqref>
                        </c15:formulaRef>
                      </c:ext>
                    </c:extLst>
                    <c:strCache>
                      <c:ptCount val="1"/>
                      <c:pt idx="0">
                        <c:v>India SL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A-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C-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7E-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0-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2-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Summary'!$B$14:$F$14</c15:sqref>
                        </c15:formulaRef>
                      </c:ext>
                    </c:extLst>
                    <c:numCache>
                      <c:formatCode>General</c:formatCode>
                      <c:ptCount val="5"/>
                      <c:pt idx="0" formatCode="0%">
                        <c:v>1</c:v>
                      </c:pt>
                      <c:pt idx="1">
                        <c:v>5</c:v>
                      </c:pt>
                      <c:pt idx="2">
                        <c:v>0</c:v>
                      </c:pt>
                      <c:pt idx="3">
                        <c:v>0</c:v>
                      </c:pt>
                      <c:pt idx="4">
                        <c:v>5</c:v>
                      </c:pt>
                    </c:numCache>
                  </c:numRef>
                </c:val>
                <c:extLst xmlns:c15="http://schemas.microsoft.com/office/drawing/2012/chart">
                  <c:ext xmlns:c16="http://schemas.microsoft.com/office/drawing/2014/chart" uri="{C3380CC4-5D6E-409C-BE32-E72D297353CC}">
                    <c16:uniqueId val="{00000083-13DF-4674-A18E-182A5DA7D918}"/>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'Execution Status Summary'!$A$15</c15:sqref>
                        </c15:formulaRef>
                      </c:ext>
                    </c:extLst>
                    <c:strCache>
                      <c:ptCount val="1"/>
                      <c:pt idx="0">
                        <c:v>Italy FL</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5-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7-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9-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B-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8D-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Summary'!$B$15:$F$15</c15:sqref>
                        </c15:formulaRef>
                      </c:ext>
                    </c:extLst>
                    <c:numCache>
                      <c:formatCode>General</c:formatCode>
                      <c:ptCount val="5"/>
                      <c:pt idx="0" formatCode="0%">
                        <c:v>1</c:v>
                      </c:pt>
                      <c:pt idx="1">
                        <c:v>126</c:v>
                      </c:pt>
                      <c:pt idx="2">
                        <c:v>0</c:v>
                      </c:pt>
                      <c:pt idx="3">
                        <c:v>0</c:v>
                      </c:pt>
                      <c:pt idx="4">
                        <c:v>126</c:v>
                      </c:pt>
                    </c:numCache>
                  </c:numRef>
                </c:val>
                <c:extLst xmlns:c15="http://schemas.microsoft.com/office/drawing/2012/chart">
                  <c:ext xmlns:c16="http://schemas.microsoft.com/office/drawing/2014/chart" uri="{C3380CC4-5D6E-409C-BE32-E72D297353CC}">
                    <c16:uniqueId val="{0000008E-13DF-4674-A18E-182A5DA7D918}"/>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'Execution Status Summary'!$A$20</c15:sqref>
                        </c15:formulaRef>
                      </c:ext>
                    </c:extLst>
                    <c:strCache>
                      <c:ptCount val="1"/>
                      <c:pt idx="0">
                        <c:v>Russia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0-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2-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4-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6-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8-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Summary'!$B$20:$F$20</c15:sqref>
                        </c15:formulaRef>
                      </c:ext>
                    </c:extLst>
                    <c:numCache>
                      <c:formatCode>General</c:formatCode>
                      <c:ptCount val="5"/>
                      <c:pt idx="0" formatCode="0%">
                        <c:v>1</c:v>
                      </c:pt>
                      <c:pt idx="1">
                        <c:v>52</c:v>
                      </c:pt>
                      <c:pt idx="2">
                        <c:v>0</c:v>
                      </c:pt>
                      <c:pt idx="3">
                        <c:v>0</c:v>
                      </c:pt>
                      <c:pt idx="4">
                        <c:v>52</c:v>
                      </c:pt>
                    </c:numCache>
                  </c:numRef>
                </c:val>
                <c:extLst xmlns:c15="http://schemas.microsoft.com/office/drawing/2012/chart">
                  <c:ext xmlns:c16="http://schemas.microsoft.com/office/drawing/2014/chart" uri="{C3380CC4-5D6E-409C-BE32-E72D297353CC}">
                    <c16:uniqueId val="{00000099-13DF-4674-A18E-182A5DA7D918}"/>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'Execution Status Summary'!$A$21</c15:sqref>
                        </c15:formulaRef>
                      </c:ext>
                    </c:extLst>
                    <c:strCache>
                      <c:ptCount val="1"/>
                      <c:pt idx="0">
                        <c:v>Saudi Arabia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B-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D-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9F-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1-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3-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Summary'!$B$21:$F$21</c15:sqref>
                        </c15:formulaRef>
                      </c:ext>
                    </c:extLst>
                    <c:numCache>
                      <c:formatCode>General</c:formatCode>
                      <c:ptCount val="5"/>
                      <c:pt idx="0" formatCode="0%">
                        <c:v>1</c:v>
                      </c:pt>
                      <c:pt idx="1">
                        <c:v>16</c:v>
                      </c:pt>
                      <c:pt idx="2">
                        <c:v>0</c:v>
                      </c:pt>
                      <c:pt idx="3">
                        <c:v>0</c:v>
                      </c:pt>
                      <c:pt idx="4">
                        <c:v>16</c:v>
                      </c:pt>
                    </c:numCache>
                  </c:numRef>
                </c:val>
                <c:extLst xmlns:c15="http://schemas.microsoft.com/office/drawing/2012/chart">
                  <c:ext xmlns:c16="http://schemas.microsoft.com/office/drawing/2014/chart" uri="{C3380CC4-5D6E-409C-BE32-E72D297353CC}">
                    <c16:uniqueId val="{000000A4-13DF-4674-A18E-182A5DA7D918}"/>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'Execution Status Summary'!$A$22</c15:sqref>
                        </c15:formulaRef>
                      </c:ext>
                    </c:extLst>
                    <c:strCache>
                      <c:ptCount val="1"/>
                      <c:pt idx="0">
                        <c:v>South Africa</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6-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8-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A-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C-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AE-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Summary'!$B$22:$F$22</c15:sqref>
                        </c15:formulaRef>
                      </c:ext>
                    </c:extLst>
                    <c:numCache>
                      <c:formatCode>General</c:formatCode>
                      <c:ptCount val="5"/>
                      <c:pt idx="0" formatCode="0%">
                        <c:v>1</c:v>
                      </c:pt>
                      <c:pt idx="1">
                        <c:v>16</c:v>
                      </c:pt>
                      <c:pt idx="2">
                        <c:v>0</c:v>
                      </c:pt>
                      <c:pt idx="3">
                        <c:v>0</c:v>
                      </c:pt>
                      <c:pt idx="4">
                        <c:v>16</c:v>
                      </c:pt>
                    </c:numCache>
                  </c:numRef>
                </c:val>
                <c:extLst xmlns:c15="http://schemas.microsoft.com/office/drawing/2012/chart">
                  <c:ext xmlns:c16="http://schemas.microsoft.com/office/drawing/2014/chart" uri="{C3380CC4-5D6E-409C-BE32-E72D297353CC}">
                    <c16:uniqueId val="{000000AF-13DF-4674-A18E-182A5DA7D918}"/>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'Execution Status Summary'!$A$23</c15:sqref>
                        </c15:formulaRef>
                      </c:ext>
                    </c:extLst>
                    <c:strCache>
                      <c:ptCount val="1"/>
                      <c:pt idx="0">
                        <c:v>Spain</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1-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3-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5-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7-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9-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Summary'!$B$23:$F$23</c15:sqref>
                        </c15:formulaRef>
                      </c:ext>
                    </c:extLst>
                    <c:numCache>
                      <c:formatCode>General</c:formatCode>
                      <c:ptCount val="5"/>
                      <c:pt idx="0" formatCode="0%">
                        <c:v>1</c:v>
                      </c:pt>
                      <c:pt idx="1">
                        <c:v>71</c:v>
                      </c:pt>
                      <c:pt idx="2">
                        <c:v>0</c:v>
                      </c:pt>
                      <c:pt idx="3">
                        <c:v>0</c:v>
                      </c:pt>
                      <c:pt idx="4">
                        <c:v>71</c:v>
                      </c:pt>
                    </c:numCache>
                  </c:numRef>
                </c:val>
                <c:extLst xmlns:c15="http://schemas.microsoft.com/office/drawing/2012/chart">
                  <c:ext xmlns:c16="http://schemas.microsoft.com/office/drawing/2014/chart" uri="{C3380CC4-5D6E-409C-BE32-E72D297353CC}">
                    <c16:uniqueId val="{000000BA-13DF-4674-A18E-182A5DA7D918}"/>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'Execution Status Summary'!$A$24</c15:sqref>
                        </c15:formulaRef>
                      </c:ext>
                    </c:extLst>
                    <c:strCache>
                      <c:ptCount val="1"/>
                      <c:pt idx="0">
                        <c:v>Sweden</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C-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BE-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0-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2-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4-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Summary'!$B$24:$F$24</c15:sqref>
                        </c15:formulaRef>
                      </c:ext>
                    </c:extLst>
                    <c:numCache>
                      <c:formatCode>General</c:formatCode>
                      <c:ptCount val="5"/>
                      <c:pt idx="0" formatCode="0%">
                        <c:v>1</c:v>
                      </c:pt>
                      <c:pt idx="1">
                        <c:v>92</c:v>
                      </c:pt>
                      <c:pt idx="2">
                        <c:v>0</c:v>
                      </c:pt>
                      <c:pt idx="3">
                        <c:v>0</c:v>
                      </c:pt>
                      <c:pt idx="4">
                        <c:v>92</c:v>
                      </c:pt>
                    </c:numCache>
                  </c:numRef>
                </c:val>
                <c:extLst xmlns:c15="http://schemas.microsoft.com/office/drawing/2012/chart">
                  <c:ext xmlns:c16="http://schemas.microsoft.com/office/drawing/2014/chart" uri="{C3380CC4-5D6E-409C-BE32-E72D297353CC}">
                    <c16:uniqueId val="{000000C5-13DF-4674-A18E-182A5DA7D918}"/>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'Execution Status Summary'!$A$25</c15:sqref>
                        </c15:formulaRef>
                      </c:ext>
                    </c:extLst>
                    <c:strCache>
                      <c:ptCount val="1"/>
                      <c:pt idx="0">
                        <c:v>Thailand</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7-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9-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B-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D-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CF-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Summary'!$B$25:$F$25</c15:sqref>
                        </c15:formulaRef>
                      </c:ext>
                    </c:extLst>
                    <c:numCache>
                      <c:formatCode>General</c:formatCode>
                      <c:ptCount val="5"/>
                      <c:pt idx="0" formatCode="0%">
                        <c:v>1</c:v>
                      </c:pt>
                      <c:pt idx="1">
                        <c:v>20</c:v>
                      </c:pt>
                      <c:pt idx="2">
                        <c:v>0</c:v>
                      </c:pt>
                      <c:pt idx="3">
                        <c:v>0</c:v>
                      </c:pt>
                      <c:pt idx="4">
                        <c:v>20</c:v>
                      </c:pt>
                    </c:numCache>
                  </c:numRef>
                </c:val>
                <c:extLst xmlns:c15="http://schemas.microsoft.com/office/drawing/2012/chart">
                  <c:ext xmlns:c16="http://schemas.microsoft.com/office/drawing/2014/chart" uri="{C3380CC4-5D6E-409C-BE32-E72D297353CC}">
                    <c16:uniqueId val="{000000D0-13DF-4674-A18E-182A5DA7D918}"/>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'Execution Status Summary'!$A$26</c15:sqref>
                        </c15:formulaRef>
                      </c:ext>
                    </c:extLst>
                    <c:strCache>
                      <c:ptCount val="1"/>
                      <c:pt idx="0">
                        <c:v>Turkey</c:v>
                      </c:pt>
                    </c:strCache>
                  </c:strRef>
                </c:tx>
                <c:dPt>
                  <c:idx val="0"/>
                  <c:bubble3D val="0"/>
                  <c:spPr>
                    <a:solidFill>
                      <a:schemeClr val="accent1"/>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2-13DF-4674-A18E-182A5DA7D918}"/>
                    </c:ext>
                  </c:extLst>
                </c:dPt>
                <c:dPt>
                  <c:idx val="1"/>
                  <c:bubble3D val="0"/>
                  <c:spPr>
                    <a:solidFill>
                      <a:schemeClr val="accent2"/>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4-13DF-4674-A18E-182A5DA7D918}"/>
                    </c:ext>
                  </c:extLst>
                </c:dPt>
                <c:dPt>
                  <c:idx val="2"/>
                  <c:bubble3D val="0"/>
                  <c:spPr>
                    <a:solidFill>
                      <a:schemeClr val="accent3"/>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6-13DF-4674-A18E-182A5DA7D918}"/>
                    </c:ext>
                  </c:extLst>
                </c:dPt>
                <c:dPt>
                  <c:idx val="3"/>
                  <c:bubble3D val="0"/>
                  <c:spPr>
                    <a:solidFill>
                      <a:schemeClr val="accent4"/>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8-13DF-4674-A18E-182A5DA7D918}"/>
                    </c:ext>
                  </c:extLst>
                </c:dPt>
                <c:dPt>
                  <c:idx val="4"/>
                  <c:bubble3D val="0"/>
                  <c:spPr>
                    <a:solidFill>
                      <a:schemeClr val="accent5"/>
                    </a:solidFill>
                    <a:ln w="25400">
                      <a:solidFill>
                        <a:schemeClr val="lt1"/>
                      </a:solidFill>
                    </a:ln>
                    <a:effectLst/>
                    <a:sp3d contourW="25400">
                      <a:contourClr>
                        <a:schemeClr val="lt1"/>
                      </a:contourClr>
                    </a:sp3d>
                  </c:spPr>
                  <c:extLst xmlns:c15="http://schemas.microsoft.com/office/drawing/2012/chart">
                    <c:ext xmlns:c16="http://schemas.microsoft.com/office/drawing/2014/chart" uri="{C3380CC4-5D6E-409C-BE32-E72D297353CC}">
                      <c16:uniqueId val="{000000DA-13DF-4674-A18E-182A5DA7D918}"/>
                    </c:ext>
                  </c:extLst>
                </c:dPt>
                <c:cat>
                  <c:strRef>
                    <c:extLst xmlns:c15="http://schemas.microsoft.com/office/drawing/2012/chart">
                      <c:ext xmlns:c15="http://schemas.microsoft.com/office/drawing/2012/chart" uri="{02D57815-91ED-43cb-92C2-25804820EDAC}">
                        <c15:formulaRef>
                          <c15:sqref>'Execution Status Summary'!$B$2:$F$2</c15:sqref>
                        </c15:formulaRef>
                      </c:ext>
                    </c:extLst>
                    <c:strCache>
                      <c:ptCount val="5"/>
                      <c:pt idx="0">
                        <c:v>Execution Progress</c:v>
                      </c:pt>
                      <c:pt idx="1">
                        <c:v>Scripts</c:v>
                      </c:pt>
                      <c:pt idx="2">
                        <c:v>Not Started</c:v>
                      </c:pt>
                      <c:pt idx="3">
                        <c:v>Failed</c:v>
                      </c:pt>
                      <c:pt idx="4">
                        <c:v>Passed</c:v>
                      </c:pt>
                    </c:strCache>
                  </c:strRef>
                </c:cat>
                <c:val>
                  <c:numRef>
                    <c:extLst xmlns:c15="http://schemas.microsoft.com/office/drawing/2012/chart">
                      <c:ext xmlns:c15="http://schemas.microsoft.com/office/drawing/2012/chart" uri="{02D57815-91ED-43cb-92C2-25804820EDAC}">
                        <c15:formulaRef>
                          <c15:sqref>'Execution Status Summary'!$B$26:$F$26</c15:sqref>
                        </c15:formulaRef>
                      </c:ext>
                    </c:extLst>
                    <c:numCache>
                      <c:formatCode>General</c:formatCode>
                      <c:ptCount val="5"/>
                      <c:pt idx="0" formatCode="0%">
                        <c:v>1</c:v>
                      </c:pt>
                      <c:pt idx="1">
                        <c:v>67</c:v>
                      </c:pt>
                      <c:pt idx="2">
                        <c:v>0</c:v>
                      </c:pt>
                      <c:pt idx="3">
                        <c:v>0</c:v>
                      </c:pt>
                      <c:pt idx="4">
                        <c:v>67</c:v>
                      </c:pt>
                    </c:numCache>
                  </c:numRef>
                </c:val>
                <c:extLst xmlns:c15="http://schemas.microsoft.com/office/drawing/2012/chart">
                  <c:ext xmlns:c16="http://schemas.microsoft.com/office/drawing/2014/chart" uri="{C3380CC4-5D6E-409C-BE32-E72D297353CC}">
                    <c16:uniqueId val="{000000DB-13DF-4674-A18E-182A5DA7D918}"/>
                  </c:ext>
                </c:extLst>
              </c15:ser>
            </c15:filteredPieSeries>
          </c:ext>
        </c:extLst>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[Data.xlsx]Turkey!PivotTable17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TURKEY</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0000"/>
          </a:solidFill>
          <a:ln w="19050">
            <a:solidFill>
              <a:schemeClr val="lt1"/>
            </a:solidFill>
          </a:ln>
          <a:effectLst/>
        </c:spPr>
      </c:pivotFmt>
    </c:pivotFmts>
    <c:plotArea>
      <c:layout/>
      <c:doughnutChart>
        <c:varyColors val="1"/>
        <c:ser>
          <c:idx val="0"/>
          <c:order val="0"/>
          <c:tx>
            <c:strRef>
              <c:f>Turkey!$J$4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9519-475A-89EA-2AC24D55ED13}"/>
              </c:ext>
            </c:extLst>
          </c:dPt>
          <c:dPt>
            <c:idx val="1"/>
            <c:bubble3D val="0"/>
            <c:extLst xmlns:c16r2="http://schemas.microsoft.com/office/drawing/2015/06/chart">
              <c:ext xmlns:c16="http://schemas.microsoft.com/office/drawing/2014/chart" uri="{C3380CC4-5D6E-409C-BE32-E72D297353CC}">
                <c16:uniqueId val="{00000003-9519-475A-89EA-2AC24D55ED13}"/>
              </c:ext>
            </c:extLst>
          </c:dPt>
          <c:dPt>
            <c:idx val="2"/>
            <c:bubble3D val="0"/>
            <c:extLst xmlns:c16r2="http://schemas.microsoft.com/office/drawing/2015/06/chart">
              <c:ext xmlns:c16="http://schemas.microsoft.com/office/drawing/2014/chart" uri="{C3380CC4-5D6E-409C-BE32-E72D297353CC}">
                <c16:uniqueId val="{00000005-9519-475A-89EA-2AC24D55ED13}"/>
              </c:ext>
            </c:extLst>
          </c:dPt>
          <c:dPt>
            <c:idx val="3"/>
            <c:bubble3D val="0"/>
            <c:extLst xmlns:c16r2="http://schemas.microsoft.com/office/drawing/2015/06/chart">
              <c:ext xmlns:c16="http://schemas.microsoft.com/office/drawing/2014/chart" uri="{C3380CC4-5D6E-409C-BE32-E72D297353CC}">
                <c16:uniqueId val="{00000007-9519-475A-89EA-2AC24D55ED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Turkey!$I$5:$I$6</c:f>
              <c:strCache>
                <c:ptCount val="1"/>
                <c:pt idx="0">
                  <c:v>Passed</c:v>
                </c:pt>
              </c:strCache>
            </c:strRef>
          </c:cat>
          <c:val>
            <c:numRef>
              <c:f>Turkey!$J$5:$J$6</c:f>
              <c:numCache>
                <c:formatCode>General</c:formatCode>
                <c:ptCount val="1"/>
                <c:pt idx="0">
                  <c:v>20</c:v>
                </c:pt>
              </c:numCache>
            </c:numRef>
          </c:val>
          <c:extLst xmlns:c16r2="http://schemas.microsoft.com/office/drawing/2015/06/chart">
            <c:ext xmlns:c16="http://schemas.microsoft.com/office/drawing/2014/chart" uri="{C3380CC4-5D6E-409C-BE32-E72D297353CC}">
              <c16:uniqueId val="{00000008-9519-475A-89EA-2AC24D55ED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[Data.xlsx]Turkey!PivotTable17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THAILAND</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rgbClr val="FF0000"/>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3"/>
          </a:solidFill>
          <a:ln w="19050">
            <a:solidFill>
              <a:schemeClr val="lt1"/>
            </a:solidFill>
          </a:ln>
          <a:effectLst/>
        </c:spPr>
      </c:pivotFmt>
      <c:pivotFmt>
        <c:idx val="11"/>
        <c:spPr>
          <a:solidFill>
            <a:srgbClr val="FF0000"/>
          </a:solidFill>
          <a:ln w="19050">
            <a:solidFill>
              <a:schemeClr val="lt1"/>
            </a:solidFill>
          </a:ln>
          <a:effectLst/>
        </c:spPr>
      </c:pivotFmt>
    </c:pivotFmts>
    <c:plotArea>
      <c:layout/>
      <c:doughnutChart>
        <c:varyColors val="1"/>
        <c:ser>
          <c:idx val="0"/>
          <c:order val="0"/>
          <c:tx>
            <c:strRef>
              <c:f>Turkey!$J$4</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DCAA-417B-A474-306EA52E6BA9}"/>
              </c:ext>
            </c:extLst>
          </c:dPt>
          <c:dPt>
            <c:idx val="1"/>
            <c:bubble3D val="0"/>
            <c:extLst xmlns:c16r2="http://schemas.microsoft.com/office/drawing/2015/06/chart">
              <c:ext xmlns:c16="http://schemas.microsoft.com/office/drawing/2014/chart" uri="{C3380CC4-5D6E-409C-BE32-E72D297353CC}">
                <c16:uniqueId val="{00000003-DCAA-417B-A474-306EA52E6BA9}"/>
              </c:ext>
            </c:extLst>
          </c:dPt>
          <c:dPt>
            <c:idx val="2"/>
            <c:bubble3D val="0"/>
            <c:extLst xmlns:c16r2="http://schemas.microsoft.com/office/drawing/2015/06/chart">
              <c:ext xmlns:c16="http://schemas.microsoft.com/office/drawing/2014/chart" uri="{C3380CC4-5D6E-409C-BE32-E72D297353CC}">
                <c16:uniqueId val="{00000005-DCAA-417B-A474-306EA52E6BA9}"/>
              </c:ext>
            </c:extLst>
          </c:dPt>
          <c:dPt>
            <c:idx val="3"/>
            <c:bubble3D val="0"/>
            <c:extLst xmlns:c16r2="http://schemas.microsoft.com/office/drawing/2015/06/chart">
              <c:ext xmlns:c16="http://schemas.microsoft.com/office/drawing/2014/chart" uri="{C3380CC4-5D6E-409C-BE32-E72D297353CC}">
                <c16:uniqueId val="{00000007-DCAA-417B-A474-306EA52E6B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Turkey!$I$5:$I$6</c:f>
              <c:strCache>
                <c:ptCount val="1"/>
                <c:pt idx="0">
                  <c:v>Passed</c:v>
                </c:pt>
              </c:strCache>
            </c:strRef>
          </c:cat>
          <c:val>
            <c:numRef>
              <c:f>Turkey!$J$5:$J$6</c:f>
              <c:numCache>
                <c:formatCode>General</c:formatCode>
                <c:ptCount val="1"/>
                <c:pt idx="0">
                  <c:v>20</c:v>
                </c:pt>
              </c:numCache>
            </c:numRef>
          </c:val>
          <c:extLst xmlns:c16r2="http://schemas.microsoft.com/office/drawing/2015/06/chart">
            <c:ext xmlns:c16="http://schemas.microsoft.com/office/drawing/2014/chart" uri="{C3380CC4-5D6E-409C-BE32-E72D297353CC}">
              <c16:uniqueId val="{00000008-DCAA-417B-A474-306EA52E6B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[Data.xlsx]UAE!PivotTable18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UAE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85000"/>
            </a:schemeClr>
          </a:solidFill>
          <a:ln w="19050">
            <a:solidFill>
              <a:schemeClr val="lt1"/>
            </a:solidFill>
          </a:ln>
          <a:effectLst/>
        </c:spPr>
      </c:pivotFmt>
    </c:pivotFmts>
    <c:plotArea>
      <c:layout>
        <c:manualLayout>
          <c:layoutTarget val="inner"/>
          <c:xMode val="edge"/>
          <c:yMode val="edge"/>
          <c:x val="0.21670512116218088"/>
          <c:y val="0.2448327709036367"/>
          <c:w val="0.5510858817066453"/>
          <c:h val="0.50778627671541055"/>
        </c:manualLayout>
      </c:layout>
      <c:doughnutChart>
        <c:varyColors val="1"/>
        <c:ser>
          <c:idx val="0"/>
          <c:order val="0"/>
          <c:tx>
            <c:strRef>
              <c:f>UAE!$J$5</c:f>
              <c:strCache>
                <c:ptCount val="1"/>
                <c:pt idx="0">
                  <c:v>Total</c:v>
                </c:pt>
              </c:strCache>
            </c:strRef>
          </c:tx>
          <c:dPt>
            <c:idx val="0"/>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1-AE4E-4AA1-8926-3EA0CC0ECE90}"/>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AE4E-4AA1-8926-3EA0CC0ECE90}"/>
              </c:ext>
            </c:extLst>
          </c:dPt>
          <c:dPt>
            <c:idx val="2"/>
            <c:bubble3D val="0"/>
            <c:extLst xmlns:c16r2="http://schemas.microsoft.com/office/drawing/2015/06/chart">
              <c:ext xmlns:c16="http://schemas.microsoft.com/office/drawing/2014/chart" uri="{C3380CC4-5D6E-409C-BE32-E72D297353CC}">
                <c16:uniqueId val="{00000005-AE4E-4AA1-8926-3EA0CC0ECE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UAE!$I$6:$I$8</c:f>
              <c:strCache>
                <c:ptCount val="2"/>
                <c:pt idx="0">
                  <c:v>failed</c:v>
                </c:pt>
                <c:pt idx="1">
                  <c:v>passed</c:v>
                </c:pt>
              </c:strCache>
            </c:strRef>
          </c:cat>
          <c:val>
            <c:numRef>
              <c:f>UAE!$J$6:$J$8</c:f>
              <c:numCache>
                <c:formatCode>General</c:formatCode>
                <c:ptCount val="2"/>
                <c:pt idx="0">
                  <c:v>2</c:v>
                </c:pt>
                <c:pt idx="1">
                  <c:v>78</c:v>
                </c:pt>
              </c:numCache>
            </c:numRef>
          </c:val>
          <c:extLst xmlns:c16r2="http://schemas.microsoft.com/office/drawing/2015/06/chart">
            <c:ext xmlns:c16="http://schemas.microsoft.com/office/drawing/2014/chart" uri="{C3380CC4-5D6E-409C-BE32-E72D297353CC}">
              <c16:uniqueId val="{00000006-AE4E-4AA1-8926-3EA0CC0ECE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[Data.xlsx]USA SL!PivotTable1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UK</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'USA SL'!$J$3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56B7-412E-83E0-9B270C2A7C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'USA SL'!$I$4:$I$5</c:f>
              <c:strCache>
                <c:ptCount val="1"/>
                <c:pt idx="0">
                  <c:v>Passed</c:v>
                </c:pt>
              </c:strCache>
            </c:strRef>
          </c:cat>
          <c:val>
            <c:numRef>
              <c:f>'USA SL'!$J$4:$J$5</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2-56B7-412E-83E0-9B270C2A7C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USA FL!PivotTable19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 USA FL'!$J$3</c:f>
              <c:strCache>
                <c:ptCount val="1"/>
                <c:pt idx="0">
                  <c:v>Total</c:v>
                </c:pt>
              </c:strCache>
            </c:strRef>
          </c:tx>
          <c:dPt>
            <c:idx val="0"/>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1-CF58-4722-A463-FFD095978AFF}"/>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CF58-4722-A463-FFD095978A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 USA FL'!$I$4:$I$6</c:f>
              <c:strCache>
                <c:ptCount val="2"/>
                <c:pt idx="0">
                  <c:v>Passed</c:v>
                </c:pt>
                <c:pt idx="1">
                  <c:v>Failed</c:v>
                </c:pt>
              </c:strCache>
            </c:strRef>
          </c:cat>
          <c:val>
            <c:numRef>
              <c:f>' USA FL'!$J$4:$J$6</c:f>
              <c:numCache>
                <c:formatCode>General</c:formatCode>
                <c:ptCount val="2"/>
                <c:pt idx="0">
                  <c:v>26</c:v>
                </c:pt>
                <c:pt idx="1">
                  <c:v>2</c:v>
                </c:pt>
              </c:numCache>
            </c:numRef>
          </c:val>
          <c:extLst xmlns:c16r2="http://schemas.microsoft.com/office/drawing/2015/06/chart">
            <c:ext xmlns:c16="http://schemas.microsoft.com/office/drawing/2014/chart" uri="{C3380CC4-5D6E-409C-BE32-E72D297353CC}">
              <c16:uniqueId val="{00000004-CF58-4722-A463-FFD095978AF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 SL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1"/>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3"/>
          </a:solidFill>
          <a:ln w="19050">
            <a:solidFill>
              <a:schemeClr val="lt1"/>
            </a:solidFill>
          </a:ln>
          <a:effectLst/>
        </c:spPr>
      </c:pivotFmt>
    </c:pivotFmts>
    <c:plotArea>
      <c:layout/>
      <c:doughnutChart>
        <c:varyColors val="1"/>
        <c:ser>
          <c:idx val="0"/>
          <c:order val="0"/>
          <c:tx>
            <c:v>#REF!</c:v>
          </c:tx>
          <c:spPr>
            <a:solidFill>
              <a:srgbClr val="92D050"/>
            </a:solidFill>
          </c:spPr>
          <c:dPt>
            <c:idx val="0"/>
            <c:bubble3D val="0"/>
            <c:extLst xmlns:c16r2="http://schemas.microsoft.com/office/drawing/2015/06/chart">
              <c:ext xmlns:c16="http://schemas.microsoft.com/office/drawing/2014/chart" uri="{C3380CC4-5D6E-409C-BE32-E72D297353CC}">
                <c16:uniqueId val="{00000001-D3F8-4416-A421-CAFD4B4D6B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numLit>
              <c:formatCode>General</c:formatCode>
              <c:ptCount val="1"/>
              <c:pt idx="0">
                <c:v>0</c:v>
              </c:pt>
            </c:numLit>
          </c:cat>
          <c:val>
            <c:numLit>
              <c:formatCode>General</c:formatCode>
              <c:ptCount val="1"/>
              <c:pt idx="0">
                <c:v>3</c:v>
              </c:pt>
            </c:numLit>
          </c:val>
          <c:extLst xmlns:c16r2="http://schemas.microsoft.com/office/drawing/2015/06/chart">
            <c:ext xmlns:c16="http://schemas.microsoft.com/office/drawing/2014/chart" uri="{C3380CC4-5D6E-409C-BE32-E72D297353CC}">
              <c16:uniqueId val="{00000002-D3F8-4416-A421-CAFD4B4D6B5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extLst xmlns:c16r2="http://schemas.microsoft.com/office/drawing/2015/06/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Severity vs Status</a:t>
            </a:r>
          </a:p>
        </c:rich>
      </c:tx>
      <c:overlay val="0"/>
      <c:spPr>
        <a:noFill/>
        <a:ln>
          <a:noFill/>
        </a:ln>
        <a:effectLst/>
      </c:sp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rgbClr val="00B0F0"/>
          </a:solidFill>
          <a:ln>
            <a:noFill/>
          </a:ln>
          <a:effectLst/>
          <a:sp3d/>
        </c:spPr>
      </c:pivotFmt>
      <c:pivotFmt>
        <c:idx val="16"/>
        <c:spPr>
          <a:solidFill>
            <a:srgbClr val="C00000"/>
          </a:solidFill>
        </c:spPr>
        <c:marker>
          <c:symbol val="none"/>
        </c:marker>
      </c:pivotFmt>
      <c:pivotFmt>
        <c:idx val="17"/>
      </c:pivotFmt>
      <c:pivotFmt>
        <c:idx val="18"/>
      </c:pivotFmt>
      <c:pivotFmt>
        <c:idx val="19"/>
      </c:pivotFmt>
      <c:pivotFmt>
        <c:idx val="20"/>
      </c:pivotFmt>
      <c:pivotFmt>
        <c:idx val="21"/>
      </c:pivotFmt>
      <c:pivotFmt>
        <c:idx val="22"/>
        <c:spPr>
          <a:solidFill>
            <a:srgbClr val="002060"/>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1.0974099935621255E-2"/>
              <c:y val="-7.897793263646928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delete val="1"/>
          <c:extLst xmlns:c16r2="http://schemas.microsoft.com/office/drawing/2015/06/chart">
            <c:ext xmlns:c15="http://schemas.microsoft.com/office/drawing/2012/chart" uri="{CE6537A1-D6FC-4f65-9D91-7224C49458BB}"/>
          </c:extLst>
        </c:dLbl>
      </c:pivotFmt>
      <c:pivotFmt>
        <c:idx val="25"/>
        <c:dLbl>
          <c:idx val="0"/>
          <c:delete val="1"/>
          <c:extLst xmlns:c16r2="http://schemas.microsoft.com/office/drawing/2015/06/chart">
            <c:ext xmlns:c15="http://schemas.microsoft.com/office/drawing/2012/chart" uri="{CE6537A1-D6FC-4f65-9D91-7224C49458BB}"/>
          </c:extLst>
        </c:dLbl>
      </c:pivotFmt>
      <c:pivotFmt>
        <c:idx val="26"/>
        <c:dLbl>
          <c:idx val="0"/>
          <c:delete val="1"/>
          <c:extLst xmlns:c16r2="http://schemas.microsoft.com/office/drawing/2015/06/chart">
            <c:ext xmlns:c15="http://schemas.microsoft.com/office/drawing/2012/chart" uri="{CE6537A1-D6FC-4f65-9D91-7224C49458BB}"/>
          </c:extLst>
        </c:dLbl>
      </c:pivotFmt>
      <c:pivotFmt>
        <c:idx val="27"/>
        <c:spPr>
          <a:solidFill>
            <a:srgbClr val="92D050"/>
          </a:solidFill>
          <a:ln>
            <a:noFill/>
          </a:ln>
          <a:effectLst/>
          <a:sp3d/>
        </c:spPr>
        <c:marker>
          <c:symbol val="none"/>
        </c:marker>
      </c:pivotFmt>
      <c:pivotFmt>
        <c:idx val="28"/>
        <c:spPr>
          <a:solidFill>
            <a:srgbClr val="FFC000"/>
          </a:solidFill>
        </c:spPr>
        <c:marker>
          <c:symbol val="none"/>
        </c:marker>
      </c:pivotFmt>
      <c:pivotFmt>
        <c:idx val="29"/>
      </c:pivotFmt>
      <c:pivotFmt>
        <c:idx val="30"/>
      </c:pivotFmt>
      <c:pivotFmt>
        <c:idx val="31"/>
      </c:pivotFmt>
      <c:pivotFmt>
        <c:idx val="32"/>
        <c:marker>
          <c:symbol val="none"/>
        </c:marker>
      </c:pivotFmt>
      <c:pivotFmt>
        <c:idx val="33"/>
        <c:marker>
          <c:symbol val="none"/>
        </c:marker>
      </c:pivotFmt>
      <c:pivotFmt>
        <c:idx val="34"/>
        <c:marker>
          <c:symbol val="none"/>
        </c:marker>
      </c:pivotFmt>
      <c:pivotFmt>
        <c:idx val="35"/>
        <c:marker>
          <c:symbol val="none"/>
        </c:marker>
        <c:dLbl>
          <c:idx val="0"/>
          <c:delete val="1"/>
          <c:extLst xmlns:c16r2="http://schemas.microsoft.com/office/drawing/2015/06/chart">
            <c:ext xmlns:c15="http://schemas.microsoft.com/office/drawing/2012/chart" uri="{CE6537A1-D6FC-4f65-9D91-7224C49458BB}"/>
          </c:extLst>
        </c:dLbl>
      </c:pivotFmt>
      <c:pivotFmt>
        <c:idx val="36"/>
        <c:marker>
          <c:symbol val="none"/>
        </c:marker>
        <c:dLbl>
          <c:idx val="0"/>
          <c:delete val="1"/>
          <c:extLst xmlns:c16r2="http://schemas.microsoft.com/office/drawing/2015/06/chart">
            <c:ext xmlns:c15="http://schemas.microsoft.com/office/drawing/2012/chart" uri="{CE6537A1-D6FC-4f65-9D91-7224C49458BB}"/>
          </c:extLst>
        </c:dLbl>
      </c:pivotFmt>
      <c:pivotFmt>
        <c:idx val="37"/>
        <c:marker>
          <c:symbol val="none"/>
        </c:marker>
      </c:pivotFmt>
      <c:pivotFmt>
        <c:idx val="3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tx2">
              <a:lumMod val="60000"/>
              <a:lumOff val="40000"/>
            </a:schemeClr>
          </a:solidFill>
        </c:spPr>
        <c:marker>
          <c:symbol val="none"/>
        </c:marker>
      </c:pivotFmt>
      <c:pivotFmt>
        <c:idx val="40"/>
      </c:pivotFmt>
      <c:pivotFmt>
        <c:idx val="41"/>
        <c:marker>
          <c:symbol val="none"/>
        </c:marker>
        <c:dLbl>
          <c:idx val="0"/>
          <c:delete val="1"/>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157820550209E-2"/>
          <c:y val="0.38386780304147372"/>
          <c:w val="0.67971954894527076"/>
          <c:h val="0.50138665251113279"/>
        </c:manualLayout>
      </c:layout>
      <c:bar3DChart>
        <c:barDir val="col"/>
        <c:grouping val="stacked"/>
        <c:varyColors val="0"/>
        <c:ser>
          <c:idx val="0"/>
          <c:order val="0"/>
          <c:tx>
            <c:strRef>
              <c:f>'Defect Summary'!$C$3:$C$4</c:f>
              <c:strCache>
                <c:ptCount val="1"/>
                <c:pt idx="0">
                  <c:v>open</c:v>
                </c:pt>
              </c:strCache>
            </c:strRef>
          </c:tx>
          <c:spPr>
            <a:solidFill>
              <a:srgbClr val="C00000"/>
            </a:solidFill>
          </c:spPr>
          <c:invertIfNegative val="0"/>
          <c:cat>
            <c:strRef>
              <c:f>'Defect Summary'!$B$5:$B$9</c:f>
              <c:strCache>
                <c:ptCount val="4"/>
                <c:pt idx="0">
                  <c:v>Critical</c:v>
                </c:pt>
                <c:pt idx="1">
                  <c:v>Minor</c:v>
                </c:pt>
                <c:pt idx="2">
                  <c:v>Major</c:v>
                </c:pt>
                <c:pt idx="3">
                  <c:v>Moderate</c:v>
                </c:pt>
              </c:strCache>
            </c:strRef>
          </c:cat>
          <c:val>
            <c:numRef>
              <c:f>'Defect Summary'!$C$5:$C$9</c:f>
              <c:numCache>
                <c:formatCode>General</c:formatCode>
                <c:ptCount val="4"/>
                <c:pt idx="0">
                  <c:v>0</c:v>
                </c:pt>
                <c:pt idx="1">
                  <c:v>1</c:v>
                </c:pt>
                <c:pt idx="2">
                  <c:v>0</c:v>
                </c:pt>
                <c:pt idx="3">
                  <c:v>1</c:v>
                </c:pt>
              </c:numCache>
            </c:numRef>
          </c:val>
          <c:extLst xmlns:c16r2="http://schemas.microsoft.com/office/drawing/2015/06/chart">
            <c:ext xmlns:c16="http://schemas.microsoft.com/office/drawing/2014/chart" uri="{C3380CC4-5D6E-409C-BE32-E72D297353CC}">
              <c16:uniqueId val="{00000000-C897-404C-8F46-D3C136F7325E}"/>
            </c:ext>
          </c:extLst>
        </c:ser>
        <c:ser>
          <c:idx val="1"/>
          <c:order val="1"/>
          <c:tx>
            <c:strRef>
              <c:f>'Defect Summary'!$D$3:$D$4</c:f>
              <c:strCache>
                <c:ptCount val="1"/>
                <c:pt idx="0">
                  <c:v>Closed</c:v>
                </c:pt>
              </c:strCache>
            </c:strRef>
          </c:tx>
          <c:spPr>
            <a:solidFill>
              <a:srgbClr val="92D050"/>
            </a:solidFill>
            <a:ln>
              <a:noFill/>
            </a:ln>
            <a:effectLst/>
            <a:sp3d/>
          </c:spPr>
          <c:invertIfNegative val="0"/>
          <c:cat>
            <c:strRef>
              <c:f>'Defect Summary'!$B$5:$B$9</c:f>
              <c:strCache>
                <c:ptCount val="4"/>
                <c:pt idx="0">
                  <c:v>Critical</c:v>
                </c:pt>
                <c:pt idx="1">
                  <c:v>Minor</c:v>
                </c:pt>
                <c:pt idx="2">
                  <c:v>Major</c:v>
                </c:pt>
                <c:pt idx="3">
                  <c:v>Moderate</c:v>
                </c:pt>
              </c:strCache>
            </c:strRef>
          </c:cat>
          <c:val>
            <c:numRef>
              <c:f>'Defect Summary'!$D$5:$D$9</c:f>
              <c:numCache>
                <c:formatCode>General</c:formatCode>
                <c:ptCount val="4"/>
                <c:pt idx="0">
                  <c:v>13</c:v>
                </c:pt>
                <c:pt idx="1">
                  <c:v>11</c:v>
                </c:pt>
                <c:pt idx="2">
                  <c:v>10</c:v>
                </c:pt>
                <c:pt idx="3">
                  <c:v>12</c:v>
                </c:pt>
              </c:numCache>
            </c:numRef>
          </c:val>
          <c:extLst xmlns:c16r2="http://schemas.microsoft.com/office/drawing/2015/06/chart">
            <c:ext xmlns:c16="http://schemas.microsoft.com/office/drawing/2014/chart" uri="{C3380CC4-5D6E-409C-BE32-E72D297353CC}">
              <c16:uniqueId val="{00000000-A0D4-4E00-B785-779E8CA6A809}"/>
            </c:ext>
          </c:extLst>
        </c:ser>
        <c:ser>
          <c:idx val="2"/>
          <c:order val="2"/>
          <c:tx>
            <c:strRef>
              <c:f>'Defect Summary'!$E$3:$E$4</c:f>
              <c:strCache>
                <c:ptCount val="1"/>
                <c:pt idx="0">
                  <c:v>Deferred</c:v>
                </c:pt>
              </c:strCache>
            </c:strRef>
          </c:tx>
          <c:invertIfNegative val="0"/>
          <c:cat>
            <c:strRef>
              <c:f>'Defect Summary'!$B$5:$B$9</c:f>
              <c:strCache>
                <c:ptCount val="4"/>
                <c:pt idx="0">
                  <c:v>Critical</c:v>
                </c:pt>
                <c:pt idx="1">
                  <c:v>Minor</c:v>
                </c:pt>
                <c:pt idx="2">
                  <c:v>Major</c:v>
                </c:pt>
                <c:pt idx="3">
                  <c:v>Moderate</c:v>
                </c:pt>
              </c:strCache>
            </c:strRef>
          </c:cat>
          <c:val>
            <c:numRef>
              <c:f>'Defect Summary'!$E$5:$E$9</c:f>
              <c:numCache>
                <c:formatCode>General</c:formatCode>
                <c:ptCount val="4"/>
                <c:pt idx="0">
                  <c:v>2</c:v>
                </c:pt>
                <c:pt idx="1">
                  <c:v>0</c:v>
                </c:pt>
                <c:pt idx="2">
                  <c:v>0</c:v>
                </c:pt>
                <c:pt idx="3">
                  <c:v>3</c:v>
                </c:pt>
              </c:numCache>
            </c:numRef>
          </c:val>
          <c:extLst xmlns:c16r2="http://schemas.microsoft.com/office/drawing/2015/06/chart">
            <c:ext xmlns:c16="http://schemas.microsoft.com/office/drawing/2014/chart" uri="{C3380CC4-5D6E-409C-BE32-E72D297353CC}">
              <c16:uniqueId val="{00000001-A0D4-4E00-B785-779E8CA6A809}"/>
            </c:ext>
          </c:extLst>
        </c:ser>
        <c:ser>
          <c:idx val="3"/>
          <c:order val="3"/>
          <c:tx>
            <c:strRef>
              <c:f>'Defect Summary'!$F$3:$F$4</c:f>
              <c:strCache>
                <c:ptCount val="1"/>
                <c:pt idx="0">
                  <c:v>Resolved</c:v>
                </c:pt>
              </c:strCache>
            </c:strRef>
          </c:tx>
          <c:spPr>
            <a:solidFill>
              <a:schemeClr val="tx2">
                <a:lumMod val="60000"/>
                <a:lumOff val="40000"/>
              </a:schemeClr>
            </a:solidFill>
          </c:spPr>
          <c:invertIfNegative val="0"/>
          <c:cat>
            <c:strRef>
              <c:f>'Defect Summary'!$B$5:$B$9</c:f>
              <c:strCache>
                <c:ptCount val="4"/>
                <c:pt idx="0">
                  <c:v>Critical</c:v>
                </c:pt>
                <c:pt idx="1">
                  <c:v>Minor</c:v>
                </c:pt>
                <c:pt idx="2">
                  <c:v>Major</c:v>
                </c:pt>
                <c:pt idx="3">
                  <c:v>Moderate</c:v>
                </c:pt>
              </c:strCache>
            </c:strRef>
          </c:cat>
          <c:val>
            <c:numRef>
              <c:f>'Defect Summary'!$F$5:$F$9</c:f>
              <c:numCache>
                <c:formatCode>General</c:formatCode>
                <c:ptCount val="4"/>
                <c:pt idx="0">
                  <c:v>0</c:v>
                </c:pt>
                <c:pt idx="1">
                  <c:v>0</c:v>
                </c:pt>
                <c:pt idx="2">
                  <c:v>1</c:v>
                </c:pt>
                <c:pt idx="3">
                  <c:v>1</c:v>
                </c:pt>
              </c:numCache>
            </c:numRef>
          </c:val>
          <c:extLst xmlns:c16r2="http://schemas.microsoft.com/office/drawing/2015/06/chart">
            <c:ext xmlns:c16="http://schemas.microsoft.com/office/drawing/2014/chart" uri="{C3380CC4-5D6E-409C-BE32-E72D297353CC}">
              <c16:uniqueId val="{00000000-962F-4DE0-8381-BF8589A364E0}"/>
            </c:ext>
          </c:extLst>
        </c:ser>
        <c:dLbls>
          <c:showLegendKey val="0"/>
          <c:showVal val="0"/>
          <c:showCatName val="0"/>
          <c:showSerName val="0"/>
          <c:showPercent val="0"/>
          <c:showBubbleSize val="0"/>
        </c:dLbls>
        <c:gapWidth val="150"/>
        <c:shape val="box"/>
        <c:axId val="504315264"/>
        <c:axId val="504341632"/>
        <c:axId val="0"/>
      </c:bar3DChart>
      <c:catAx>
        <c:axId val="504315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1632"/>
        <c:crosses val="autoZero"/>
        <c:auto val="1"/>
        <c:lblAlgn val="ctr"/>
        <c:lblOffset val="100"/>
        <c:noMultiLvlLbl val="0"/>
      </c:catAx>
      <c:valAx>
        <c:axId val="5043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Area</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Summary'!$P$3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3F06-4A20-B34D-6E20680C5E1A}"/>
              </c:ext>
            </c:extLst>
          </c:dPt>
          <c:dPt>
            <c:idx val="1"/>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3F06-4A20-B34D-6E20680C5E1A}"/>
              </c:ext>
            </c:extLst>
          </c:dPt>
          <c:dPt>
            <c:idx val="2"/>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3F06-4A20-B34D-6E20680C5E1A}"/>
              </c:ext>
            </c:extLst>
          </c:dPt>
          <c:dPt>
            <c:idx val="3"/>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3F06-4A20-B34D-6E20680C5E1A}"/>
              </c:ext>
            </c:extLst>
          </c:dPt>
          <c:dPt>
            <c:idx val="4"/>
            <c:bubble3D val="0"/>
            <c:extLst xmlns:c16r2="http://schemas.microsoft.com/office/drawing/2015/06/chart">
              <c:ext xmlns:c16="http://schemas.microsoft.com/office/drawing/2014/chart" uri="{C3380CC4-5D6E-409C-BE32-E72D297353CC}">
                <c16:uniqueId val="{00000009-3F06-4A20-B34D-6E20680C5E1A}"/>
              </c:ext>
            </c:extLst>
          </c:dPt>
          <c:dPt>
            <c:idx val="5"/>
            <c:bubble3D val="0"/>
            <c:extLst xmlns:c16r2="http://schemas.microsoft.com/office/drawing/2015/06/chart">
              <c:ext xmlns:c16="http://schemas.microsoft.com/office/drawing/2014/chart" uri="{C3380CC4-5D6E-409C-BE32-E72D297353CC}">
                <c16:uniqueId val="{0000000B-3F06-4A20-B34D-6E20680C5E1A}"/>
              </c:ext>
            </c:extLst>
          </c:dPt>
          <c:dPt>
            <c:idx val="6"/>
            <c:bubble3D val="0"/>
            <c:extLst xmlns:c16r2="http://schemas.microsoft.com/office/drawing/2015/06/chart">
              <c:ext xmlns:c16="http://schemas.microsoft.com/office/drawing/2014/chart" uri="{C3380CC4-5D6E-409C-BE32-E72D297353CC}">
                <c16:uniqueId val="{0000000D-3F06-4A20-B34D-6E20680C5E1A}"/>
              </c:ext>
            </c:extLst>
          </c:dPt>
          <c:dPt>
            <c:idx val="7"/>
            <c:bubble3D val="0"/>
            <c:extLst xmlns:c16r2="http://schemas.microsoft.com/office/drawing/2015/06/chart">
              <c:ext xmlns:c16="http://schemas.microsoft.com/office/drawing/2014/chart" uri="{C3380CC4-5D6E-409C-BE32-E72D297353CC}">
                <c16:uniqueId val="{0000000F-3F06-4A20-B34D-6E20680C5E1A}"/>
              </c:ext>
            </c:extLst>
          </c:dPt>
          <c:dPt>
            <c:idx val="8"/>
            <c:bubble3D val="0"/>
            <c:extLst xmlns:c16r2="http://schemas.microsoft.com/office/drawing/2015/06/chart">
              <c:ext xmlns:c16="http://schemas.microsoft.com/office/drawing/2014/chart" uri="{C3380CC4-5D6E-409C-BE32-E72D297353CC}">
                <c16:uniqueId val="{00000011-3F06-4A20-B34D-6E20680C5E1A}"/>
              </c:ext>
            </c:extLst>
          </c:dPt>
          <c:dPt>
            <c:idx val="9"/>
            <c:bubble3D val="0"/>
            <c:extLst xmlns:c16r2="http://schemas.microsoft.com/office/drawing/2015/06/chart">
              <c:ext xmlns:c16="http://schemas.microsoft.com/office/drawing/2014/chart" uri="{C3380CC4-5D6E-409C-BE32-E72D297353CC}">
                <c16:uniqueId val="{00000013-3F06-4A20-B34D-6E20680C5E1A}"/>
              </c:ext>
            </c:extLst>
          </c:dPt>
          <c:dPt>
            <c:idx val="10"/>
            <c:bubble3D val="0"/>
            <c:extLst xmlns:c16r2="http://schemas.microsoft.com/office/drawing/2015/06/chart">
              <c:ext xmlns:c16="http://schemas.microsoft.com/office/drawing/2014/chart" uri="{C3380CC4-5D6E-409C-BE32-E72D297353CC}">
                <c16:uniqueId val="{00000015-3F06-4A20-B34D-6E20680C5E1A}"/>
              </c:ext>
            </c:extLst>
          </c:dPt>
          <c:dPt>
            <c:idx val="11"/>
            <c:bubble3D val="0"/>
            <c:extLst xmlns:c16r2="http://schemas.microsoft.com/office/drawing/2015/06/chart">
              <c:ext xmlns:c16="http://schemas.microsoft.com/office/drawing/2014/chart" uri="{C3380CC4-5D6E-409C-BE32-E72D297353CC}">
                <c16:uniqueId val="{00000017-3F06-4A20-B34D-6E20680C5E1A}"/>
              </c:ext>
            </c:extLst>
          </c:dPt>
          <c:dPt>
            <c:idx val="12"/>
            <c:bubble3D val="0"/>
            <c:extLst xmlns:c16r2="http://schemas.microsoft.com/office/drawing/2015/06/chart">
              <c:ext xmlns:c16="http://schemas.microsoft.com/office/drawing/2014/chart" uri="{C3380CC4-5D6E-409C-BE32-E72D297353CC}">
                <c16:uniqueId val="{00000019-3F06-4A20-B34D-6E20680C5E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'Defect Summary'!$O$4:$O$8</c:f>
              <c:strCache>
                <c:ptCount val="4"/>
                <c:pt idx="0">
                  <c:v>FICO</c:v>
                </c:pt>
                <c:pt idx="1">
                  <c:v>Maintenance</c:v>
                </c:pt>
                <c:pt idx="2">
                  <c:v>Delivery</c:v>
                </c:pt>
                <c:pt idx="3">
                  <c:v>Sourcing</c:v>
                </c:pt>
              </c:strCache>
            </c:strRef>
          </c:cat>
          <c:val>
            <c:numRef>
              <c:f>'Defect Summary'!$P$4:$P$8</c:f>
              <c:numCache>
                <c:formatCode>General</c:formatCode>
                <c:ptCount val="4"/>
                <c:pt idx="0">
                  <c:v>4</c:v>
                </c:pt>
                <c:pt idx="1">
                  <c:v>2</c:v>
                </c:pt>
                <c:pt idx="2">
                  <c:v>5</c:v>
                </c:pt>
                <c:pt idx="3">
                  <c:v>1</c:v>
                </c:pt>
              </c:numCache>
            </c:numRef>
          </c:val>
          <c:extLst xmlns:c16r2="http://schemas.microsoft.com/office/drawing/2015/06/chart">
            <c:ext xmlns:c16="http://schemas.microsoft.com/office/drawing/2014/chart" uri="{C3380CC4-5D6E-409C-BE32-E72D297353CC}">
              <c16:uniqueId val="{0000001A-3F06-4A20-B34D-6E20680C5E1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Defect Discovery</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Summary'!$V$3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D5A-4694-8F20-6A225CAB708B}"/>
              </c:ext>
            </c:extLst>
          </c:dPt>
          <c:dPt>
            <c:idx val="1"/>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4A73-4FFF-92DE-C5719B07F3F5}"/>
              </c:ext>
            </c:extLst>
          </c:dPt>
          <c:dPt>
            <c:idx val="2"/>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4A73-4FFF-92DE-C5719B07F3F5}"/>
              </c:ext>
            </c:extLst>
          </c:dPt>
          <c:dPt>
            <c:idx val="3"/>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4A73-4FFF-92DE-C5719B07F3F5}"/>
              </c:ext>
            </c:extLst>
          </c:dPt>
          <c:dPt>
            <c:idx val="4"/>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4A73-4FFF-92DE-C5719B07F3F5}"/>
              </c:ext>
            </c:extLst>
          </c:dPt>
          <c:dPt>
            <c:idx val="5"/>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4A73-4FFF-92DE-C5719B07F3F5}"/>
              </c:ext>
            </c:extLst>
          </c:dPt>
          <c:dPt>
            <c:idx val="6"/>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4A73-4FFF-92DE-C5719B07F3F5}"/>
              </c:ext>
            </c:extLst>
          </c:dPt>
          <c:dPt>
            <c:idx val="7"/>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4A73-4FFF-92DE-C5719B07F3F5}"/>
              </c:ext>
            </c:extLst>
          </c:dPt>
          <c:dPt>
            <c:idx val="8"/>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4A73-4FFF-92DE-C5719B07F3F5}"/>
              </c:ext>
            </c:extLst>
          </c:dPt>
          <c:dPt>
            <c:idx val="9"/>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4A73-4FFF-92DE-C5719B07F3F5}"/>
              </c:ext>
            </c:extLst>
          </c:dPt>
          <c:dPt>
            <c:idx val="1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5-4A73-4FFF-92DE-C5719B07F3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'Defect Summary'!$U$4:$U$15</c:f>
              <c:strCache>
                <c:ptCount val="11"/>
                <c:pt idx="0">
                  <c:v>Australia</c:v>
                </c:pt>
                <c:pt idx="1">
                  <c:v>Belgium</c:v>
                </c:pt>
                <c:pt idx="2">
                  <c:v>China</c:v>
                </c:pt>
                <c:pt idx="3">
                  <c:v>Finland SL</c:v>
                </c:pt>
                <c:pt idx="4">
                  <c:v>Germany</c:v>
                </c:pt>
                <c:pt idx="5">
                  <c:v>India FL</c:v>
                </c:pt>
                <c:pt idx="6">
                  <c:v>Israel</c:v>
                </c:pt>
                <c:pt idx="7">
                  <c:v>Italy FL</c:v>
                </c:pt>
                <c:pt idx="8">
                  <c:v>Russia</c:v>
                </c:pt>
                <c:pt idx="9">
                  <c:v>Turkey</c:v>
                </c:pt>
                <c:pt idx="10">
                  <c:v>UAE</c:v>
                </c:pt>
              </c:strCache>
            </c:strRef>
          </c:cat>
          <c:val>
            <c:numRef>
              <c:f>'Defect Summary'!$V$4:$V$15</c:f>
              <c:numCache>
                <c:formatCode>General</c:formatCode>
                <c:ptCount val="11"/>
                <c:pt idx="0">
                  <c:v>1</c:v>
                </c:pt>
                <c:pt idx="1">
                  <c:v>1</c:v>
                </c:pt>
                <c:pt idx="2">
                  <c:v>1</c:v>
                </c:pt>
                <c:pt idx="3">
                  <c:v>1</c:v>
                </c:pt>
                <c:pt idx="4">
                  <c:v>2</c:v>
                </c:pt>
                <c:pt idx="5">
                  <c:v>1</c:v>
                </c:pt>
                <c:pt idx="6">
                  <c:v>1</c:v>
                </c:pt>
                <c:pt idx="7">
                  <c:v>1</c:v>
                </c:pt>
                <c:pt idx="8">
                  <c:v>1</c:v>
                </c:pt>
                <c:pt idx="9">
                  <c:v>1</c:v>
                </c:pt>
                <c:pt idx="10">
                  <c:v>1</c:v>
                </c:pt>
              </c:numCache>
            </c:numRef>
          </c:val>
          <c:extLst xmlns:c16r2="http://schemas.microsoft.com/office/drawing/2015/06/chart">
            <c:ext xmlns:c16="http://schemas.microsoft.com/office/drawing/2014/chart" uri="{C3380CC4-5D6E-409C-BE32-E72D297353CC}">
              <c16:uniqueId val="{00000002-ED5A-4694-8F20-6A225CAB708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[Data.xlsx]Defect Summary!PivotTable13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Discovery</a:t>
            </a:r>
            <a:r>
              <a:rPr lang="en-US" baseline="0"/>
              <a:t> Trend</a:t>
            </a:r>
            <a:endParaRPr lang="en-US"/>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'Defect Summary'!$AB$3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'Defect Summary'!$AA$4:$AA$9</c:f>
              <c:strCache>
                <c:ptCount val="5"/>
                <c:pt idx="0">
                  <c:v>05/02/2019</c:v>
                </c:pt>
                <c:pt idx="1">
                  <c:v>04/02/2019</c:v>
                </c:pt>
                <c:pt idx="2">
                  <c:v>03/02/2019</c:v>
                </c:pt>
                <c:pt idx="3">
                  <c:v>02/02/2019</c:v>
                </c:pt>
                <c:pt idx="4">
                  <c:v>01/02/2019</c:v>
                </c:pt>
              </c:strCache>
            </c:strRef>
          </c:cat>
          <c:val>
            <c:numRef>
              <c:f>'Defect Summary'!$AB$4:$AB$9</c:f>
              <c:numCache>
                <c:formatCode>General</c:formatCode>
                <c:ptCount val="5"/>
                <c:pt idx="0">
                  <c:v>3</c:v>
                </c:pt>
                <c:pt idx="1">
                  <c:v>1</c:v>
                </c:pt>
                <c:pt idx="2">
                  <c:v>3</c:v>
                </c:pt>
                <c:pt idx="3">
                  <c:v>4</c:v>
                </c:pt>
                <c:pt idx="4">
                  <c:v>1</c:v>
                </c:pt>
              </c:numCache>
            </c:numRef>
          </c:val>
          <c:smooth val="0"/>
          <c:extLst xmlns:c16r2="http://schemas.microsoft.com/office/drawing/2015/06/chart">
            <c:ext xmlns:c16="http://schemas.microsoft.com/office/drawing/2014/chart" uri="{C3380CC4-5D6E-409C-BE32-E72D297353CC}">
              <c16:uniqueId val="{00000000-57DF-4E34-BFB5-15C82AC7329C}"/>
            </c:ext>
          </c:extLst>
        </c:ser>
        <c:dLbls>
          <c:showLegendKey val="0"/>
          <c:showVal val="0"/>
          <c:showCatName val="0"/>
          <c:showSerName val="0"/>
          <c:showPercent val="0"/>
          <c:showBubbleSize val="0"/>
        </c:dLbls>
        <c:marker val="1"/>
        <c:smooth val="0"/>
        <c:axId val="504900608"/>
        <c:axId val="504915072"/>
      </c:lineChart>
      <c:catAx>
        <c:axId val="5049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5072"/>
        <c:crosses val="autoZero"/>
        <c:auto val="1"/>
        <c:lblAlgn val="ctr"/>
        <c:lblOffset val="100"/>
        <c:noMultiLvlLbl val="0"/>
      </c:catAx>
      <c:valAx>
        <c:axId val="50491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00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[Data.xlsx]Australia!PivotTable11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AUSTRALIA</a:t>
            </a:r>
          </a:p>
        </c:rich>
      </c:tx>
      <c:overlay val="0"/>
      <c:spPr>
        <a:noFill/>
        <a:ln>
          <a:noFill/>
        </a:ln>
        <a:effectLst/>
      </c:spPr>
    </c:title>
    <c:autoTitleDeleted val="0"/>
    <c:pivotFmts>
      <c:pivotFmt>
        <c:idx val="0"/>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c:spPr>
      </c:pivotFmt>
    </c:pivotFmts>
    <c:plotArea>
      <c:layout/>
      <c:doughnutChart>
        <c:varyColors val="1"/>
        <c:ser>
          <c:idx val="0"/>
          <c:order val="0"/>
          <c:tx>
            <c:strRef>
              <c:f>Australia!$J$4</c:f>
              <c:strCache>
                <c:ptCount val="1"/>
                <c:pt idx="0">
                  <c:v>Total</c:v>
                </c:pt>
              </c:strCache>
            </c:strRef>
          </c:tx>
          <c:spPr>
            <a:solidFill>
              <a:srgbClr val="92D050"/>
            </a:solidFill>
          </c:spPr>
          <c:dPt>
            <c:idx val="0"/>
            <c:bubble3D val="0"/>
            <c:spPr>
              <a:solidFill>
                <a:srgbClr val="FF0000"/>
              </a:solidFill>
            </c:spPr>
            <c:extLst xmlns:c16r2="http://schemas.microsoft.com/office/drawing/2015/06/chart">
              <c:ext xmlns:c16="http://schemas.microsoft.com/office/drawing/2014/chart" uri="{C3380CC4-5D6E-409C-BE32-E72D297353CC}">
                <c16:uniqueId val="{00000001-34B7-49B6-AAAB-2F8D80B6EE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Australia!$I$5:$I$7</c:f>
              <c:strCache>
                <c:ptCount val="2"/>
                <c:pt idx="0">
                  <c:v>Failed</c:v>
                </c:pt>
                <c:pt idx="1">
                  <c:v>Passed</c:v>
                </c:pt>
              </c:strCache>
            </c:strRef>
          </c:cat>
          <c:val>
            <c:numRef>
              <c:f>Australia!$J$5:$J$7</c:f>
              <c:numCache>
                <c:formatCode>General</c:formatCode>
                <c:ptCount val="2"/>
                <c:pt idx="0">
                  <c:v>15</c:v>
                </c:pt>
                <c:pt idx="1">
                  <c:v>22</c:v>
                </c:pt>
              </c:numCache>
            </c:numRef>
          </c:val>
          <c:extLst xmlns:c16r2="http://schemas.microsoft.com/office/drawing/2015/06/chart">
            <c:ext xmlns:c16="http://schemas.microsoft.com/office/drawing/2014/chart" uri="{C3380CC4-5D6E-409C-BE32-E72D297353CC}">
              <c16:uniqueId val="{00000002-34B7-49B6-AAAB-2F8D80B6EEA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[Data.xlsx]China FL!PivotTable7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FL</a:t>
            </a:r>
          </a:p>
        </c:rich>
      </c:tx>
      <c:overlay val="0"/>
      <c:spPr>
        <a:noFill/>
        <a:ln>
          <a:noFill/>
        </a:ln>
        <a:effectLst/>
      </c:spPr>
    </c:title>
    <c:autoTitleDeleted val="0"/>
    <c:pivotFmts>
      <c:pivotFmt>
        <c:idx val="0"/>
        <c:spPr>
          <a:solidFill>
            <a:srgbClr val="92D05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7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rgbClr val="92D050"/>
          </a:solidFill>
          <a:ln w="19050">
            <a:solidFill>
              <a:schemeClr val="lt1"/>
            </a:solidFill>
          </a:ln>
          <a:effectLst/>
        </c:spPr>
      </c:pivotFmt>
    </c:pivotFmts>
    <c:plotArea>
      <c:layout/>
      <c:doughnutChart>
        <c:varyColors val="1"/>
        <c:ser>
          <c:idx val="0"/>
          <c:order val="0"/>
          <c:tx>
            <c:strRef>
              <c:f>'China FL'!$J$5</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65F7-4376-82CF-E5876E6FC3F9}"/>
              </c:ext>
            </c:extLst>
          </c:dPt>
          <c:dPt>
            <c:idx val="1"/>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65F7-4376-82CF-E5876E6FC3F9}"/>
              </c:ext>
            </c:extLst>
          </c:dPt>
          <c:dPt>
            <c:idx val="2"/>
            <c:bubble3D val="0"/>
            <c:extLst xmlns:c16r2="http://schemas.microsoft.com/office/drawing/2015/06/chart">
              <c:ext xmlns:c16="http://schemas.microsoft.com/office/drawing/2014/chart" uri="{C3380CC4-5D6E-409C-BE32-E72D297353CC}">
                <c16:uniqueId val="{00000005-639A-453B-92DF-8AE930CF22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'China FL'!$I$6:$I$8</c:f>
              <c:strCache>
                <c:ptCount val="2"/>
                <c:pt idx="0">
                  <c:v>Passed</c:v>
                </c:pt>
                <c:pt idx="1">
                  <c:v>Failed</c:v>
                </c:pt>
              </c:strCache>
            </c:strRef>
          </c:cat>
          <c:val>
            <c:numRef>
              <c:f>'China FL'!$J$6:$J$8</c:f>
              <c:numCache>
                <c:formatCode>General</c:formatCode>
                <c:ptCount val="2"/>
                <c:pt idx="0">
                  <c:v>163</c:v>
                </c:pt>
                <c:pt idx="1">
                  <c:v>7</c:v>
                </c:pt>
              </c:numCache>
            </c:numRef>
          </c:val>
          <c:extLst xmlns:c16r2="http://schemas.microsoft.com/office/drawing/2015/06/chart">
            <c:ext xmlns:c16="http://schemas.microsoft.com/office/drawing/2014/chart" uri="{C3380CC4-5D6E-409C-BE32-E72D297353CC}">
              <c16:uniqueId val="{00000004-65F7-4376-82CF-E5876E6FC3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 Id="rId3" Target="../charts/chart3.xml" Type="http://schemas.openxmlformats.org/officeDocument/2006/relationships/chart"/>
</Relationships>

</file>

<file path=xl/drawings/_rels/drawing10.xml.rels><?xml version="1.0" encoding="UTF-8" standalone="no"?>
<Relationships xmlns="http://schemas.openxmlformats.org/package/2006/relationships">
    <Relationship Id="rId1" Target="../charts/chart15.xml" Type="http://schemas.openxmlformats.org/officeDocument/2006/relationships/chart"/>
</Relationships>

</file>

<file path=xl/drawings/_rels/drawing11.xml.rels><?xml version="1.0" encoding="UTF-8" standalone="no"?>
<Relationships xmlns="http://schemas.openxmlformats.org/package/2006/relationships">
    <Relationship Id="rId1" Target="../charts/chart16.xml" Type="http://schemas.openxmlformats.org/officeDocument/2006/relationships/chart"/>
</Relationships>

</file>

<file path=xl/drawings/_rels/drawing12.xml.rels><?xml version="1.0" encoding="UTF-8" standalone="no"?>
<Relationships xmlns="http://schemas.openxmlformats.org/package/2006/relationships">
    <Relationship Id="rId1" Target="../charts/chart17.xml" Type="http://schemas.openxmlformats.org/officeDocument/2006/relationships/chart"/>
</Relationships>

</file>

<file path=xl/drawings/_rels/drawing13.xml.rels><?xml version="1.0" encoding="UTF-8" standalone="no"?>
<Relationships xmlns="http://schemas.openxmlformats.org/package/2006/relationships">
    <Relationship Id="rId1" Target="../charts/chart18.xml" Type="http://schemas.openxmlformats.org/officeDocument/2006/relationships/chart"/>
</Relationships>

</file>

<file path=xl/drawings/_rels/drawing14.xml.rels><?xml version="1.0" encoding="UTF-8" standalone="no"?>
<Relationships xmlns="http://schemas.openxmlformats.org/package/2006/relationships">
    <Relationship Id="rId1" Target="../charts/chart19.xml" Type="http://schemas.openxmlformats.org/officeDocument/2006/relationships/chart"/>
</Relationships>

</file>

<file path=xl/drawings/_rels/drawing15.xml.rels><?xml version="1.0" encoding="UTF-8" standalone="no"?>
<Relationships xmlns="http://schemas.openxmlformats.org/package/2006/relationships">
    <Relationship Id="rId1" Target="../charts/chart20.xml" Type="http://schemas.openxmlformats.org/officeDocument/2006/relationships/chart"/>
</Relationships>

</file>

<file path=xl/drawings/_rels/drawing16.xml.rels><?xml version="1.0" encoding="UTF-8" standalone="no"?>
<Relationships xmlns="http://schemas.openxmlformats.org/package/2006/relationships">
    <Relationship Id="rId1" Target="../charts/chart21.xml" Type="http://schemas.openxmlformats.org/officeDocument/2006/relationships/chart"/>
</Relationships>

</file>

<file path=xl/drawings/_rels/drawing17.xml.rels><?xml version="1.0" encoding="UTF-8" standalone="no"?>
<Relationships xmlns="http://schemas.openxmlformats.org/package/2006/relationships">
    <Relationship Id="rId1" Target="../charts/chart22.xml" Type="http://schemas.openxmlformats.org/officeDocument/2006/relationships/chart"/>
</Relationships>

</file>

<file path=xl/drawings/_rels/drawing18.xml.rels><?xml version="1.0" encoding="UTF-8" standalone="no"?>
<Relationships xmlns="http://schemas.openxmlformats.org/package/2006/relationships">
    <Relationship Id="rId1" Target="../charts/chart23.xml" Type="http://schemas.openxmlformats.org/officeDocument/2006/relationships/chart"/>
</Relationships>

</file>

<file path=xl/drawings/_rels/drawing19.xml.rels><?xml version="1.0" encoding="UTF-8" standalone="no"?>
<Relationships xmlns="http://schemas.openxmlformats.org/package/2006/relationships">
    <Relationship Id="rId1" Target="../charts/chart24.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4.xml" Type="http://schemas.openxmlformats.org/officeDocument/2006/relationships/chart"/>
    <Relationship Id="rId2" Target="../charts/chart5.xml" Type="http://schemas.openxmlformats.org/officeDocument/2006/relationships/chart"/>
    <Relationship Id="rId3" Target="../charts/chart6.xml" Type="http://schemas.openxmlformats.org/officeDocument/2006/relationships/chart"/>
    <Relationship Id="rId4" Target="../charts/chart7.xml" Type="http://schemas.openxmlformats.org/officeDocument/2006/relationships/chart"/>
</Relationships>

</file>

<file path=xl/drawings/_rels/drawing20.xml.rels><?xml version="1.0" encoding="UTF-8" standalone="no"?>
<Relationships xmlns="http://schemas.openxmlformats.org/package/2006/relationships">
    <Relationship Id="rId1" Target="../charts/chart25.xml" Type="http://schemas.openxmlformats.org/officeDocument/2006/relationships/chart"/>
</Relationships>

</file>

<file path=xl/drawings/_rels/drawing21.xml.rels><?xml version="1.0" encoding="UTF-8" standalone="no"?>
<Relationships xmlns="http://schemas.openxmlformats.org/package/2006/relationships">
    <Relationship Id="rId1" Target="../charts/chart26.xml" Type="http://schemas.openxmlformats.org/officeDocument/2006/relationships/chart"/>
</Relationships>

</file>

<file path=xl/drawings/_rels/drawing22.xml.rels><?xml version="1.0" encoding="UTF-8" standalone="no"?>
<Relationships xmlns="http://schemas.openxmlformats.org/package/2006/relationships">
    <Relationship Id="rId1" Target="../charts/chart27.xml" Type="http://schemas.openxmlformats.org/officeDocument/2006/relationships/chart"/>
</Relationships>

</file>

<file path=xl/drawings/_rels/drawing23.xml.rels><?xml version="1.0" encoding="UTF-8" standalone="no"?>
<Relationships xmlns="http://schemas.openxmlformats.org/package/2006/relationships">
    <Relationship Id="rId1" Target="../charts/chart28.xml" Type="http://schemas.openxmlformats.org/officeDocument/2006/relationships/chart"/>
</Relationships>

</file>

<file path=xl/drawings/_rels/drawing24.xml.rels><?xml version="1.0" encoding="UTF-8" standalone="no"?>
<Relationships xmlns="http://schemas.openxmlformats.org/package/2006/relationships">
    <Relationship Id="rId1" Target="../charts/chart29.xml" Type="http://schemas.openxmlformats.org/officeDocument/2006/relationships/chart"/>
</Relationships>

</file>

<file path=xl/drawings/_rels/drawing25.xml.rels><?xml version="1.0" encoding="UTF-8" standalone="no"?>
<Relationships xmlns="http://schemas.openxmlformats.org/package/2006/relationships">
    <Relationship Id="rId1" Target="../charts/chart30.xml" Type="http://schemas.openxmlformats.org/officeDocument/2006/relationships/chart"/>
</Relationships>

</file>

<file path=xl/drawings/_rels/drawing26.xml.rels><?xml version="1.0" encoding="UTF-8" standalone="no"?>
<Relationships xmlns="http://schemas.openxmlformats.org/package/2006/relationships">
    <Relationship Id="rId1" Target="../charts/chart31.xml" Type="http://schemas.openxmlformats.org/officeDocument/2006/relationships/chart"/>
</Relationships>

</file>

<file path=xl/drawings/_rels/drawing27.xml.rels><?xml version="1.0" encoding="UTF-8" standalone="no"?>
<Relationships xmlns="http://schemas.openxmlformats.org/package/2006/relationships">
    <Relationship Id="rId1" Target="../charts/chart32.xml" Type="http://schemas.openxmlformats.org/officeDocument/2006/relationships/chart"/>
</Relationships>

</file>

<file path=xl/drawings/_rels/drawing28.xml.rels><?xml version="1.0" encoding="UTF-8" standalone="no"?>
<Relationships xmlns="http://schemas.openxmlformats.org/package/2006/relationships">
    <Relationship Id="rId1" Target="../charts/chart33.xml" Type="http://schemas.openxmlformats.org/officeDocument/2006/relationships/chart"/>
</Relationships>

</file>

<file path=xl/drawings/_rels/drawing29.xml.rels><?xml version="1.0" encoding="UTF-8" standalone="no"?>
<Relationships xmlns="http://schemas.openxmlformats.org/package/2006/relationships">
    <Relationship Id="rId1" Target="../charts/chart3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8.xml" Type="http://schemas.openxmlformats.org/officeDocument/2006/relationships/chart"/>
</Relationships>

</file>

<file path=xl/drawings/_rels/drawing30.xml.rels><?xml version="1.0" encoding="UTF-8" standalone="no"?>
<Relationships xmlns="http://schemas.openxmlformats.org/package/2006/relationships">
    <Relationship Id="rId1" Target="../charts/chart35.xml" Type="http://schemas.openxmlformats.org/officeDocument/2006/relationships/chart"/>
</Relationships>

</file>

<file path=xl/drawings/_rels/drawing4.xml.rels><?xml version="1.0" encoding="UTF-8" standalone="no"?>
<Relationships xmlns="http://schemas.openxmlformats.org/package/2006/relationships">
    <Relationship Id="rId1" Target="../charts/chart9.xml" Type="http://schemas.openxmlformats.org/officeDocument/2006/relationships/chart"/>
</Relationships>

</file>

<file path=xl/drawings/_rels/drawing5.xml.rels><?xml version="1.0" encoding="UTF-8" standalone="no"?>
<Relationships xmlns="http://schemas.openxmlformats.org/package/2006/relationships">
    <Relationship Id="rId1" Target="../charts/chart10.xml" Type="http://schemas.openxmlformats.org/officeDocument/2006/relationships/chart"/>
</Relationships>

</file>

<file path=xl/drawings/_rels/drawing6.xml.rels><?xml version="1.0" encoding="UTF-8" standalone="no"?>
<Relationships xmlns="http://schemas.openxmlformats.org/package/2006/relationships">
    <Relationship Id="rId1" Target="../charts/chart11.xml" Type="http://schemas.openxmlformats.org/officeDocument/2006/relationships/chart"/>
</Relationships>

</file>

<file path=xl/drawings/_rels/drawing7.xml.rels><?xml version="1.0" encoding="UTF-8" standalone="no"?>
<Relationships xmlns="http://schemas.openxmlformats.org/package/2006/relationships">
    <Relationship Id="rId1" Target="../charts/chart12.xml" Type="http://schemas.openxmlformats.org/officeDocument/2006/relationships/chart"/>
</Relationships>

</file>

<file path=xl/drawings/_rels/drawing8.xml.rels><?xml version="1.0" encoding="UTF-8" standalone="no"?>
<Relationships xmlns="http://schemas.openxmlformats.org/package/2006/relationships">
    <Relationship Id="rId1" Target="../charts/chart13.xml" Type="http://schemas.openxmlformats.org/officeDocument/2006/relationships/chart"/>
</Relationships>

</file>

<file path=xl/drawings/_rels/drawing9.xml.rels><?xml version="1.0" encoding="UTF-8" standalone="no"?>
<Relationships xmlns="http://schemas.openxmlformats.org/package/2006/relationships">
    <Relationship Id="rId1" Target="../charts/chart14.xml" Type="http://schemas.openxmlformats.org/officeDocument/2006/relationships/chart"/>
</Relationships>

</file>

<file path=xl/drawings/drawing1.xml><?xml version="1.0" encoding="utf-8"?>
<xdr:wsDr xmlns:xdr="http://schemas.openxmlformats.org/drawingml/2006/spreadsheetDrawing" xmlns:a="http://schemas.openxmlformats.org/drawingml/2006/main">
  <xdr:twoCellAnchor>
    <xdr:from>
      <xdr:col>8</xdr:col>
      <xdr:colOff>178594</xdr:colOff>
      <xdr:row>1</xdr:row>
      <xdr:rowOff>321205</xdr:rowOff>
    </xdr:from>
    <xdr:to>
      <xdr:col>19</xdr:col>
      <xdr:colOff>190500</xdr:colOff>
      <xdr:row>30</xdr:row>
      <xdr:rowOff>169069</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178594</xdr:colOff>
      <xdr:row>31</xdr:row>
      <xdr:rowOff>190499</xdr:rowOff>
    </xdr:from>
    <xdr:to>
      <xdr:col>19</xdr:col>
      <xdr:colOff>190500</xdr:colOff>
      <xdr:row>53</xdr:row>
      <xdr:rowOff>2645</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104774</xdr:colOff>
      <xdr:row>14</xdr:row>
      <xdr:rowOff>92868</xdr:rowOff>
    </xdr:from>
    <xdr:to>
      <xdr:col>27</xdr:col>
      <xdr:colOff>428624</xdr:colOff>
      <xdr:row>40</xdr:row>
      <xdr:rowOff>128586</xdr:rowOff>
    </xdr:to>
    <xdr:graphicFrame macro="">
      <xdr:nvGraphicFramePr>
        <xdr:cNvPr id="4" name="Chart 3">
          <a:extLst>
            <a:ext uri="{FF2B5EF4-FFF2-40B4-BE49-F238E27FC236}">
              <a16:creationId xmlns:a16="http://schemas.microsoft.com/office/drawing/2014/main" xmlns="" id="{00000000-0008-0000-0000-000004000000}"/>
            </a:ext>
            <a:ext uri="{147F2762-F138-4A5C-976F-8EAC2B608ADB}">
              <a16:predDERef xmlns:a16="http://schemas.microsoft.com/office/drawing/2014/main" xmlns="" pre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581026</xdr:colOff>
      <xdr:row>8</xdr:row>
      <xdr:rowOff>295276</xdr:rowOff>
    </xdr:from>
    <xdr:to>
      <xdr:col>10</xdr:col>
      <xdr:colOff>371475</xdr:colOff>
      <xdr:row>26</xdr:row>
      <xdr:rowOff>114300</xdr:rowOff>
    </xdr:to>
    <xdr:graphicFrame macro="">
      <xdr:nvGraphicFramePr>
        <xdr:cNvPr id="3" name="Chart 2">
          <a:extLst>
            <a:ext uri="{FF2B5EF4-FFF2-40B4-BE49-F238E27FC236}">
              <a16:creationId xmlns:a16="http://schemas.microsoft.com/office/drawing/2014/main" xmlns=""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6</xdr:row>
      <xdr:rowOff>142875</xdr:rowOff>
    </xdr:from>
    <xdr:to>
      <xdr:col>10</xdr:col>
      <xdr:colOff>85725</xdr:colOff>
      <xdr:row>18</xdr:row>
      <xdr:rowOff>133350</xdr:rowOff>
    </xdr:to>
    <xdr:graphicFrame macro="">
      <xdr:nvGraphicFramePr>
        <xdr:cNvPr id="4" name="Chart 3">
          <a:extLst>
            <a:ext uri="{FF2B5EF4-FFF2-40B4-BE49-F238E27FC236}">
              <a16:creationId xmlns:a16="http://schemas.microsoft.com/office/drawing/2014/main" xmlns=""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590551</xdr:colOff>
      <xdr:row>6</xdr:row>
      <xdr:rowOff>180976</xdr:rowOff>
    </xdr:from>
    <xdr:to>
      <xdr:col>10</xdr:col>
      <xdr:colOff>314326</xdr:colOff>
      <xdr:row>20</xdr:row>
      <xdr:rowOff>152400</xdr:rowOff>
    </xdr:to>
    <xdr:graphicFrame macro="">
      <xdr:nvGraphicFramePr>
        <xdr:cNvPr id="3" name="Chart 2">
          <a:extLst>
            <a:ext uri="{FF2B5EF4-FFF2-40B4-BE49-F238E27FC236}">
              <a16:creationId xmlns:a16="http://schemas.microsoft.com/office/drawing/2014/main" xmlns=""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152400</xdr:colOff>
      <xdr:row>6</xdr:row>
      <xdr:rowOff>180977</xdr:rowOff>
    </xdr:from>
    <xdr:to>
      <xdr:col>11</xdr:col>
      <xdr:colOff>571500</xdr:colOff>
      <xdr:row>20</xdr:row>
      <xdr:rowOff>38100</xdr:rowOff>
    </xdr:to>
    <xdr:graphicFrame macro="">
      <xdr:nvGraphicFramePr>
        <xdr:cNvPr id="3" name="Chart 2">
          <a:extLst>
            <a:ext uri="{FF2B5EF4-FFF2-40B4-BE49-F238E27FC236}">
              <a16:creationId xmlns:a16="http://schemas.microsoft.com/office/drawing/2014/main" xmlns=""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57151</xdr:colOff>
      <xdr:row>8</xdr:row>
      <xdr:rowOff>0</xdr:rowOff>
    </xdr:from>
    <xdr:to>
      <xdr:col>11</xdr:col>
      <xdr:colOff>133351</xdr:colOff>
      <xdr:row>23</xdr:row>
      <xdr:rowOff>95250</xdr:rowOff>
    </xdr:to>
    <xdr:graphicFrame macro="">
      <xdr:nvGraphicFramePr>
        <xdr:cNvPr id="2" name="Chart 1">
          <a:extLst>
            <a:ext uri="{FF2B5EF4-FFF2-40B4-BE49-F238E27FC236}">
              <a16:creationId xmlns:a16="http://schemas.microsoft.com/office/drawing/2014/main" xmlns=""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9525</xdr:colOff>
      <xdr:row>7</xdr:row>
      <xdr:rowOff>152399</xdr:rowOff>
    </xdr:from>
    <xdr:to>
      <xdr:col>12</xdr:col>
      <xdr:colOff>352425</xdr:colOff>
      <xdr:row>23</xdr:row>
      <xdr:rowOff>142875</xdr:rowOff>
    </xdr:to>
    <xdr:graphicFrame macro="">
      <xdr:nvGraphicFramePr>
        <xdr:cNvPr id="2" name="Chart 1">
          <a:extLst>
            <a:ext uri="{FF2B5EF4-FFF2-40B4-BE49-F238E27FC236}">
              <a16:creationId xmlns:a16="http://schemas.microsoft.com/office/drawing/2014/main" xmlns=""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28575</xdr:colOff>
      <xdr:row>6</xdr:row>
      <xdr:rowOff>0</xdr:rowOff>
    </xdr:from>
    <xdr:to>
      <xdr:col>11</xdr:col>
      <xdr:colOff>209550</xdr:colOff>
      <xdr:row>15</xdr:row>
      <xdr:rowOff>238125</xdr:rowOff>
    </xdr:to>
    <xdr:graphicFrame macro="">
      <xdr:nvGraphicFramePr>
        <xdr:cNvPr id="3" name="Chart 2">
          <a:extLst>
            <a:ext uri="{FF2B5EF4-FFF2-40B4-BE49-F238E27FC236}">
              <a16:creationId xmlns:a16="http://schemas.microsoft.com/office/drawing/2014/main" xmlns=""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57151</xdr:colOff>
      <xdr:row>8</xdr:row>
      <xdr:rowOff>152399</xdr:rowOff>
    </xdr:from>
    <xdr:to>
      <xdr:col>11</xdr:col>
      <xdr:colOff>133351</xdr:colOff>
      <xdr:row>24</xdr:row>
      <xdr:rowOff>123824</xdr:rowOff>
    </xdr:to>
    <xdr:graphicFrame macro="">
      <xdr:nvGraphicFramePr>
        <xdr:cNvPr id="2" name="Chart 1">
          <a:extLst>
            <a:ext uri="{FF2B5EF4-FFF2-40B4-BE49-F238E27FC236}">
              <a16:creationId xmlns:a16="http://schemas.microsoft.com/office/drawing/2014/main" xmlns="" id="{0DAA3024-B952-4D2C-95E9-D61BF02A8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57151</xdr:colOff>
      <xdr:row>7</xdr:row>
      <xdr:rowOff>238125</xdr:rowOff>
    </xdr:from>
    <xdr:to>
      <xdr:col>11</xdr:col>
      <xdr:colOff>133351</xdr:colOff>
      <xdr:row>22</xdr:row>
      <xdr:rowOff>38100</xdr:rowOff>
    </xdr:to>
    <xdr:graphicFrame macro="">
      <xdr:nvGraphicFramePr>
        <xdr:cNvPr id="2" name="Chart 1">
          <a:extLst>
            <a:ext uri="{FF2B5EF4-FFF2-40B4-BE49-F238E27FC236}">
              <a16:creationId xmlns:a16="http://schemas.microsoft.com/office/drawing/2014/main" xmlns="" id="{CEDAF876-42CE-4E74-8970-5EFB49F7B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114300</xdr:colOff>
      <xdr:row>8</xdr:row>
      <xdr:rowOff>95251</xdr:rowOff>
    </xdr:from>
    <xdr:to>
      <xdr:col>10</xdr:col>
      <xdr:colOff>123825</xdr:colOff>
      <xdr:row>24</xdr:row>
      <xdr:rowOff>114301</xdr:rowOff>
    </xdr:to>
    <xdr:graphicFrame macro="">
      <xdr:nvGraphicFramePr>
        <xdr:cNvPr id="2" name="Chart 1">
          <a:extLst>
            <a:ext uri="{FF2B5EF4-FFF2-40B4-BE49-F238E27FC236}">
              <a16:creationId xmlns:a16="http://schemas.microsoft.com/office/drawing/2014/main" xmlns=""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12</xdr:row>
      <xdr:rowOff>152400</xdr:rowOff>
    </xdr:from>
    <xdr:to>
      <xdr:col>10</xdr:col>
      <xdr:colOff>209550</xdr:colOff>
      <xdr:row>30</xdr:row>
      <xdr:rowOff>19050</xdr:rowOff>
    </xdr:to>
    <xdr:graphicFrame macro="">
      <xdr:nvGraphicFramePr>
        <xdr:cNvPr id="9" name="Chart 3">
          <a:extLst>
            <a:ext uri="{FF2B5EF4-FFF2-40B4-BE49-F238E27FC236}">
              <a16:creationId xmlns:a16="http://schemas.microsoft.com/office/drawing/2014/main" xmlns=""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442912</xdr:colOff>
      <xdr:row>9</xdr:row>
      <xdr:rowOff>114300</xdr:rowOff>
    </xdr:from>
    <xdr:to>
      <xdr:col>19</xdr:col>
      <xdr:colOff>47625</xdr:colOff>
      <xdr:row>23</xdr:row>
      <xdr:rowOff>38100</xdr:rowOff>
    </xdr:to>
    <xdr:graphicFrame macro="">
      <xdr:nvGraphicFramePr>
        <xdr:cNvPr id="5" name="Chart 4">
          <a:extLst>
            <a:ext uri="{FF2B5EF4-FFF2-40B4-BE49-F238E27FC236}">
              <a16:creationId xmlns:a16="http://schemas.microsoft.com/office/drawing/2014/main" xmlns=""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28576</xdr:colOff>
      <xdr:row>18</xdr:row>
      <xdr:rowOff>0</xdr:rowOff>
    </xdr:from>
    <xdr:to>
      <xdr:col>25</xdr:col>
      <xdr:colOff>38101</xdr:colOff>
      <xdr:row>33</xdr:row>
      <xdr:rowOff>133350</xdr:rowOff>
    </xdr:to>
    <xdr:graphicFrame macro="">
      <xdr:nvGraphicFramePr>
        <xdr:cNvPr id="8" name="Chart 7">
          <a:extLst>
            <a:ext uri="{FF2B5EF4-FFF2-40B4-BE49-F238E27FC236}">
              <a16:creationId xmlns:a16="http://schemas.microsoft.com/office/drawing/2014/main" xmlns=""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9525</xdr:colOff>
      <xdr:row>10</xdr:row>
      <xdr:rowOff>19050</xdr:rowOff>
    </xdr:from>
    <xdr:to>
      <xdr:col>37</xdr:col>
      <xdr:colOff>114300</xdr:colOff>
      <xdr:row>23</xdr:row>
      <xdr:rowOff>19050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579664</xdr:colOff>
      <xdr:row>5</xdr:row>
      <xdr:rowOff>209550</xdr:rowOff>
    </xdr:from>
    <xdr:to>
      <xdr:col>11</xdr:col>
      <xdr:colOff>869496</xdr:colOff>
      <xdr:row>9</xdr:row>
      <xdr:rowOff>1081768</xdr:rowOff>
    </xdr:to>
    <xdr:graphicFrame macro="">
      <xdr:nvGraphicFramePr>
        <xdr:cNvPr id="3" name="Chart 2">
          <a:extLst>
            <a:ext uri="{FF2B5EF4-FFF2-40B4-BE49-F238E27FC236}">
              <a16:creationId xmlns:a16="http://schemas.microsoft.com/office/drawing/2014/main" xmlns=""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20516</xdr:colOff>
      <xdr:row>6</xdr:row>
      <xdr:rowOff>360241</xdr:rowOff>
    </xdr:from>
    <xdr:to>
      <xdr:col>11</xdr:col>
      <xdr:colOff>96716</xdr:colOff>
      <xdr:row>20</xdr:row>
      <xdr:rowOff>74735</xdr:rowOff>
    </xdr:to>
    <xdr:graphicFrame macro="">
      <xdr:nvGraphicFramePr>
        <xdr:cNvPr id="2" name="Chart 1">
          <a:extLst>
            <a:ext uri="{FF2B5EF4-FFF2-40B4-BE49-F238E27FC236}">
              <a16:creationId xmlns:a16="http://schemas.microsoft.com/office/drawing/2014/main" xmlns=""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57151</xdr:colOff>
      <xdr:row>7</xdr:row>
      <xdr:rowOff>238124</xdr:rowOff>
    </xdr:from>
    <xdr:to>
      <xdr:col>10</xdr:col>
      <xdr:colOff>146538</xdr:colOff>
      <xdr:row>21</xdr:row>
      <xdr:rowOff>85480</xdr:rowOff>
    </xdr:to>
    <xdr:graphicFrame macro="">
      <xdr:nvGraphicFramePr>
        <xdr:cNvPr id="2" name="Chart 1">
          <a:extLst>
            <a:ext uri="{FF2B5EF4-FFF2-40B4-BE49-F238E27FC236}">
              <a16:creationId xmlns:a16="http://schemas.microsoft.com/office/drawing/2014/main" xmlns=""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0</xdr:colOff>
      <xdr:row>7</xdr:row>
      <xdr:rowOff>190499</xdr:rowOff>
    </xdr:from>
    <xdr:to>
      <xdr:col>11</xdr:col>
      <xdr:colOff>66675</xdr:colOff>
      <xdr:row>19</xdr:row>
      <xdr:rowOff>47624</xdr:rowOff>
    </xdr:to>
    <xdr:graphicFrame macro="">
      <xdr:nvGraphicFramePr>
        <xdr:cNvPr id="2" name="Chart 1">
          <a:extLst>
            <a:ext uri="{FF2B5EF4-FFF2-40B4-BE49-F238E27FC236}">
              <a16:creationId xmlns:a16="http://schemas.microsoft.com/office/drawing/2014/main" xmlns=""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9</xdr:col>
      <xdr:colOff>0</xdr:colOff>
      <xdr:row>7</xdr:row>
      <xdr:rowOff>0</xdr:rowOff>
    </xdr:from>
    <xdr:to>
      <xdr:col>11</xdr:col>
      <xdr:colOff>561975</xdr:colOff>
      <xdr:row>11</xdr:row>
      <xdr:rowOff>876300</xdr:rowOff>
    </xdr:to>
    <xdr:graphicFrame macro="">
      <xdr:nvGraphicFramePr>
        <xdr:cNvPr id="4" name="Chart 3">
          <a:extLst>
            <a:ext uri="{FF2B5EF4-FFF2-40B4-BE49-F238E27FC236}">
              <a16:creationId xmlns:a16="http://schemas.microsoft.com/office/drawing/2014/main" xmlns="" id="{99807BBD-9242-4C0F-AF30-75D04AFBD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8</xdr:row>
      <xdr:rowOff>133350</xdr:rowOff>
    </xdr:from>
    <xdr:to>
      <xdr:col>11</xdr:col>
      <xdr:colOff>371475</xdr:colOff>
      <xdr:row>19</xdr:row>
      <xdr:rowOff>114300</xdr:rowOff>
    </xdr:to>
    <xdr:graphicFrame macro="">
      <xdr:nvGraphicFramePr>
        <xdr:cNvPr id="3" name="Chart 2">
          <a:extLst>
            <a:ext uri="{FF2B5EF4-FFF2-40B4-BE49-F238E27FC236}">
              <a16:creationId xmlns:a16="http://schemas.microsoft.com/office/drawing/2014/main" xmlns="" id="{00000000-0008-0000-1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0</xdr:colOff>
      <xdr:row>6</xdr:row>
      <xdr:rowOff>0</xdr:rowOff>
    </xdr:from>
    <xdr:to>
      <xdr:col>11</xdr:col>
      <xdr:colOff>371475</xdr:colOff>
      <xdr:row>14</xdr:row>
      <xdr:rowOff>285750</xdr:rowOff>
    </xdr:to>
    <xdr:graphicFrame macro="">
      <xdr:nvGraphicFramePr>
        <xdr:cNvPr id="2" name="Chart 1">
          <a:extLst>
            <a:ext uri="{FF2B5EF4-FFF2-40B4-BE49-F238E27FC236}">
              <a16:creationId xmlns:a16="http://schemas.microsoft.com/office/drawing/2014/main" xmlns="" id="{043CBD38-6ACB-4A96-83D2-4E690719A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590550</xdr:colOff>
      <xdr:row>8</xdr:row>
      <xdr:rowOff>190499</xdr:rowOff>
    </xdr:from>
    <xdr:to>
      <xdr:col>10</xdr:col>
      <xdr:colOff>257175</xdr:colOff>
      <xdr:row>20</xdr:row>
      <xdr:rowOff>238125</xdr:rowOff>
    </xdr:to>
    <xdr:graphicFrame macro="">
      <xdr:nvGraphicFramePr>
        <xdr:cNvPr id="3" name="Chart 2">
          <a:extLst>
            <a:ext uri="{FF2B5EF4-FFF2-40B4-BE49-F238E27FC236}">
              <a16:creationId xmlns:a16="http://schemas.microsoft.com/office/drawing/2014/main" xmlns="" id="{00000000-0008-0000-1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400051</xdr:colOff>
      <xdr:row>9</xdr:row>
      <xdr:rowOff>9525</xdr:rowOff>
    </xdr:from>
    <xdr:to>
      <xdr:col>10</xdr:col>
      <xdr:colOff>619126</xdr:colOff>
      <xdr:row>24</xdr:row>
      <xdr:rowOff>47625</xdr:rowOff>
    </xdr:to>
    <xdr:graphicFrame macro="">
      <xdr:nvGraphicFramePr>
        <xdr:cNvPr id="2" name="Chart 1">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514350</xdr:colOff>
      <xdr:row>6</xdr:row>
      <xdr:rowOff>152400</xdr:rowOff>
    </xdr:from>
    <xdr:to>
      <xdr:col>11</xdr:col>
      <xdr:colOff>314325</xdr:colOff>
      <xdr:row>17</xdr:row>
      <xdr:rowOff>47625</xdr:rowOff>
    </xdr:to>
    <xdr:graphicFrame macro="">
      <xdr:nvGraphicFramePr>
        <xdr:cNvPr id="4" name="Chart 3">
          <a:extLst>
            <a:ext uri="{FF2B5EF4-FFF2-40B4-BE49-F238E27FC236}">
              <a16:creationId xmlns:a16="http://schemas.microsoft.com/office/drawing/2014/main" xmlns="" id="{00000000-0008-0000-1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552450</xdr:colOff>
      <xdr:row>9</xdr:row>
      <xdr:rowOff>19050</xdr:rowOff>
    </xdr:from>
    <xdr:to>
      <xdr:col>11</xdr:col>
      <xdr:colOff>142875</xdr:colOff>
      <xdr:row>21</xdr:row>
      <xdr:rowOff>238125</xdr:rowOff>
    </xdr:to>
    <xdr:graphicFrame macro="">
      <xdr:nvGraphicFramePr>
        <xdr:cNvPr id="6" name="Chart 5">
          <a:extLst>
            <a:ext uri="{FF2B5EF4-FFF2-40B4-BE49-F238E27FC236}">
              <a16:creationId xmlns:a16="http://schemas.microsoft.com/office/drawing/2014/main" xmlns=""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8</xdr:col>
      <xdr:colOff>1</xdr:colOff>
      <xdr:row>5</xdr:row>
      <xdr:rowOff>171450</xdr:rowOff>
    </xdr:from>
    <xdr:to>
      <xdr:col>11</xdr:col>
      <xdr:colOff>76201</xdr:colOff>
      <xdr:row>20</xdr:row>
      <xdr:rowOff>19050</xdr:rowOff>
    </xdr:to>
    <xdr:graphicFrame macro="">
      <xdr:nvGraphicFramePr>
        <xdr:cNvPr id="2" name="Chart 1">
          <a:extLst>
            <a:ext uri="{FF2B5EF4-FFF2-40B4-BE49-F238E27FC236}">
              <a16:creationId xmlns:a16="http://schemas.microsoft.com/office/drawing/2014/main" xmlns=""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28575</xdr:colOff>
      <xdr:row>8</xdr:row>
      <xdr:rowOff>95250</xdr:rowOff>
    </xdr:from>
    <xdr:to>
      <xdr:col>11</xdr:col>
      <xdr:colOff>85725</xdr:colOff>
      <xdr:row>26</xdr:row>
      <xdr:rowOff>85725</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28576</xdr:colOff>
      <xdr:row>7</xdr:row>
      <xdr:rowOff>123825</xdr:rowOff>
    </xdr:from>
    <xdr:to>
      <xdr:col>10</xdr:col>
      <xdr:colOff>552450</xdr:colOff>
      <xdr:row>25</xdr:row>
      <xdr:rowOff>0</xdr:rowOff>
    </xdr:to>
    <xdr:graphicFrame macro="">
      <xdr:nvGraphicFramePr>
        <xdr:cNvPr id="4" name="Chart 3">
          <a:extLst>
            <a:ext uri="{FF2B5EF4-FFF2-40B4-BE49-F238E27FC236}">
              <a16:creationId xmlns:a16="http://schemas.microsoft.com/office/drawing/2014/main" xmlns=""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57151</xdr:colOff>
      <xdr:row>9</xdr:row>
      <xdr:rowOff>0</xdr:rowOff>
    </xdr:from>
    <xdr:to>
      <xdr:col>11</xdr:col>
      <xdr:colOff>133351</xdr:colOff>
      <xdr:row>24</xdr:row>
      <xdr:rowOff>133350</xdr:rowOff>
    </xdr:to>
    <xdr:graphicFrame macro="">
      <xdr:nvGraphicFramePr>
        <xdr:cNvPr id="2" name="Chart 1">
          <a:extLst>
            <a:ext uri="{FF2B5EF4-FFF2-40B4-BE49-F238E27FC236}">
              <a16:creationId xmlns:a16="http://schemas.microsoft.com/office/drawing/2014/main" xmlns="" id="{89A86FAA-C085-44B1-98CE-35D186B8B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6</xdr:row>
      <xdr:rowOff>190501</xdr:rowOff>
    </xdr:from>
    <xdr:to>
      <xdr:col>10</xdr:col>
      <xdr:colOff>952500</xdr:colOff>
      <xdr:row>12</xdr:row>
      <xdr:rowOff>647700</xdr:rowOff>
    </xdr:to>
    <xdr:graphicFrame macro="">
      <xdr:nvGraphicFramePr>
        <xdr:cNvPr id="2" name="Chart 1">
          <a:extLst>
            <a:ext uri="{FF2B5EF4-FFF2-40B4-BE49-F238E27FC236}">
              <a16:creationId xmlns:a16="http://schemas.microsoft.com/office/drawing/2014/main" xmlns=""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xdr:colOff>
      <xdr:row>7</xdr:row>
      <xdr:rowOff>190500</xdr:rowOff>
    </xdr:from>
    <xdr:to>
      <xdr:col>11</xdr:col>
      <xdr:colOff>66676</xdr:colOff>
      <xdr:row>19</xdr:row>
      <xdr:rowOff>104775</xdr:rowOff>
    </xdr:to>
    <xdr:graphicFrame macro="">
      <xdr:nvGraphicFramePr>
        <xdr:cNvPr id="4" name="Chart 3">
          <a:extLst>
            <a:ext uri="{FF2B5EF4-FFF2-40B4-BE49-F238E27FC236}">
              <a16:creationId xmlns:a16="http://schemas.microsoft.com/office/drawing/2014/main" xmlns=""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590550</xdr:colOff>
      <xdr:row>7</xdr:row>
      <xdr:rowOff>0</xdr:rowOff>
    </xdr:from>
    <xdr:to>
      <xdr:col>10</xdr:col>
      <xdr:colOff>904875</xdr:colOff>
      <xdr:row>21</xdr:row>
      <xdr:rowOff>0</xdr:rowOff>
    </xdr:to>
    <xdr:graphicFrame macro="">
      <xdr:nvGraphicFramePr>
        <xdr:cNvPr id="3" name="Chart 2">
          <a:extLst>
            <a:ext uri="{FF2B5EF4-FFF2-40B4-BE49-F238E27FC236}">
              <a16:creationId xmlns:a16="http://schemas.microsoft.com/office/drawing/2014/main" xmlns=""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no"?>
<Relationships xmlns="http://schemas.openxmlformats.org/package/2006/relationships">
    <Relationship Id="rId1" Target="pivotCacheRecords1.xml" Type="http://schemas.openxmlformats.org/officeDocument/2006/relationships/pivotCacheRecords"/>
</Relationships>

</file>

<file path=xl/pivotCache/_rels/pivotCacheDefinition10.xml.rels><?xml version="1.0" encoding="UTF-8" standalone="no"?>
<Relationships xmlns="http://schemas.openxmlformats.org/package/2006/relationships">
    <Relationship Id="rId1" Target="pivotCacheRecords10.xml" Type="http://schemas.openxmlformats.org/officeDocument/2006/relationships/pivotCacheRecords"/>
</Relationships>

</file>

<file path=xl/pivotCache/_rels/pivotCacheDefinition11.xml.rels><?xml version="1.0" encoding="UTF-8" standalone="no"?>
<Relationships xmlns="http://schemas.openxmlformats.org/package/2006/relationships">
    <Relationship Id="rId1" Target="pivotCacheRecords11.xml" Type="http://schemas.openxmlformats.org/officeDocument/2006/relationships/pivotCacheRecords"/>
</Relationships>

</file>

<file path=xl/pivotCache/_rels/pivotCacheDefinition12.xml.rels><?xml version="1.0" encoding="UTF-8" standalone="no"?>
<Relationships xmlns="http://schemas.openxmlformats.org/package/2006/relationships">
    <Relationship Id="rId1" Target="pivotCacheRecords12.xml" Type="http://schemas.openxmlformats.org/officeDocument/2006/relationships/pivotCacheRecords"/>
</Relationships>

</file>

<file path=xl/pivotCache/_rels/pivotCacheDefinition13.xml.rels><?xml version="1.0" encoding="UTF-8" standalone="no"?>
<Relationships xmlns="http://schemas.openxmlformats.org/package/2006/relationships">
    <Relationship Id="rId1" Target="pivotCacheRecords13.xml" Type="http://schemas.openxmlformats.org/officeDocument/2006/relationships/pivotCacheRecords"/>
</Relationships>

</file>

<file path=xl/pivotCache/_rels/pivotCacheDefinition14.xml.rels><?xml version="1.0" encoding="UTF-8" standalone="no"?>
<Relationships xmlns="http://schemas.openxmlformats.org/package/2006/relationships">
    <Relationship Id="rId1" Target="pivotCacheRecords14.xml" Type="http://schemas.openxmlformats.org/officeDocument/2006/relationships/pivotCacheRecords"/>
</Relationships>

</file>

<file path=xl/pivotCache/_rels/pivotCacheDefinition15.xml.rels><?xml version="1.0" encoding="UTF-8" standalone="no"?>
<Relationships xmlns="http://schemas.openxmlformats.org/package/2006/relationships">
    <Relationship Id="rId1" Target="pivotCacheRecords15.xml" Type="http://schemas.openxmlformats.org/officeDocument/2006/relationships/pivotCacheRecords"/>
</Relationships>

</file>

<file path=xl/pivotCache/_rels/pivotCacheDefinition16.xml.rels><?xml version="1.0" encoding="UTF-8" standalone="no"?>
<Relationships xmlns="http://schemas.openxmlformats.org/package/2006/relationships">
    <Relationship Id="rId1" Target="pivotCacheRecords16.xml" Type="http://schemas.openxmlformats.org/officeDocument/2006/relationships/pivotCacheRecords"/>
</Relationships>

</file>

<file path=xl/pivotCache/_rels/pivotCacheDefinition17.xml.rels><?xml version="1.0" encoding="UTF-8" standalone="no"?>
<Relationships xmlns="http://schemas.openxmlformats.org/package/2006/relationships">
    <Relationship Id="rId1" Target="pivotCacheRecords17.xml" Type="http://schemas.openxmlformats.org/officeDocument/2006/relationships/pivotCacheRecords"/>
</Relationships>

</file>

<file path=xl/pivotCache/_rels/pivotCacheDefinition18.xml.rels><?xml version="1.0" encoding="UTF-8" standalone="no"?>
<Relationships xmlns="http://schemas.openxmlformats.org/package/2006/relationships">
    <Relationship Id="rId1" Target="pivotCacheRecords18.xml" Type="http://schemas.openxmlformats.org/officeDocument/2006/relationships/pivotCacheRecords"/>
</Relationships>

</file>

<file path=xl/pivotCache/_rels/pivotCacheDefinition19.xml.rels><?xml version="1.0" encoding="UTF-8" standalone="no"?>
<Relationships xmlns="http://schemas.openxmlformats.org/package/2006/relationships">
    <Relationship Id="rId1" Target="pivotCacheRecords19.xml" Type="http://schemas.openxmlformats.org/officeDocument/2006/relationships/pivotCacheRecords"/>
</Relationships>

</file>

<file path=xl/pivotCache/_rels/pivotCacheDefinition2.xml.rels><?xml version="1.0" encoding="UTF-8" standalone="no"?>
<Relationships xmlns="http://schemas.openxmlformats.org/package/2006/relationships">
    <Relationship Id="rId1" Target="pivotCacheRecords2.xml" Type="http://schemas.openxmlformats.org/officeDocument/2006/relationships/pivotCacheRecords"/>
</Relationships>

</file>

<file path=xl/pivotCache/_rels/pivotCacheDefinition20.xml.rels><?xml version="1.0" encoding="UTF-8" standalone="no"?>
<Relationships xmlns="http://schemas.openxmlformats.org/package/2006/relationships">
    <Relationship Id="rId1" Target="pivotCacheRecords20.xml" Type="http://schemas.openxmlformats.org/officeDocument/2006/relationships/pivotCacheRecords"/>
</Relationships>

</file>

<file path=xl/pivotCache/_rels/pivotCacheDefinition21.xml.rels><?xml version="1.0" encoding="UTF-8" standalone="no"?>
<Relationships xmlns="http://schemas.openxmlformats.org/package/2006/relationships">
    <Relationship Id="rId1" Target="pivotCacheRecords21.xml" Type="http://schemas.openxmlformats.org/officeDocument/2006/relationships/pivotCacheRecords"/>
</Relationships>

</file>

<file path=xl/pivotCache/_rels/pivotCacheDefinition22.xml.rels><?xml version="1.0" encoding="UTF-8" standalone="no"?>
<Relationships xmlns="http://schemas.openxmlformats.org/package/2006/relationships">
    <Relationship Id="rId1" Target="pivotCacheRecords22.xml" Type="http://schemas.openxmlformats.org/officeDocument/2006/relationships/pivotCacheRecords"/>
</Relationships>

</file>

<file path=xl/pivotCache/_rels/pivotCacheDefinition23.xml.rels><?xml version="1.0" encoding="UTF-8" standalone="no"?>
<Relationships xmlns="http://schemas.openxmlformats.org/package/2006/relationships">
    <Relationship Id="rId1" Target="pivotCacheRecords23.xml" Type="http://schemas.openxmlformats.org/officeDocument/2006/relationships/pivotCacheRecords"/>
</Relationships>

</file>

<file path=xl/pivotCache/_rels/pivotCacheDefinition24.xml.rels><?xml version="1.0" encoding="UTF-8" standalone="no"?>
<Relationships xmlns="http://schemas.openxmlformats.org/package/2006/relationships">
    <Relationship Id="rId1" Target="pivotCacheRecords24.xml" Type="http://schemas.openxmlformats.org/officeDocument/2006/relationships/pivotCacheRecords"/>
</Relationships>

</file>

<file path=xl/pivotCache/_rels/pivotCacheDefinition25.xml.rels><?xml version="1.0" encoding="UTF-8" standalone="no"?>
<Relationships xmlns="http://schemas.openxmlformats.org/package/2006/relationships">
    <Relationship Id="rId1" Target="pivotCacheRecords25.xml" Type="http://schemas.openxmlformats.org/officeDocument/2006/relationships/pivotCacheRecords"/>
</Relationships>

</file>

<file path=xl/pivotCache/_rels/pivotCacheDefinition26.xml.rels><?xml version="1.0" encoding="UTF-8" standalone="no"?>
<Relationships xmlns="http://schemas.openxmlformats.org/package/2006/relationships">
    <Relationship Id="rId1" Target="pivotCacheRecords26.xml" Type="http://schemas.openxmlformats.org/officeDocument/2006/relationships/pivotCacheRecords"/>
</Relationships>

</file>

<file path=xl/pivotCache/_rels/pivotCacheDefinition3.xml.rels><?xml version="1.0" encoding="UTF-8" standalone="no"?>
<Relationships xmlns="http://schemas.openxmlformats.org/package/2006/relationships">
    <Relationship Id="rId1" Target="pivotCacheRecords3.xml" Type="http://schemas.openxmlformats.org/officeDocument/2006/relationships/pivotCacheRecords"/>
</Relationships>

</file>

<file path=xl/pivotCache/_rels/pivotCacheDefinition4.xml.rels><?xml version="1.0" encoding="UTF-8" standalone="no"?>
<Relationships xmlns="http://schemas.openxmlformats.org/package/2006/relationships">
    <Relationship Id="rId1" Target="pivotCacheRecords4.xml" Type="http://schemas.openxmlformats.org/officeDocument/2006/relationships/pivotCacheRecords"/>
</Relationships>

</file>

<file path=xl/pivotCache/_rels/pivotCacheDefinition5.xml.rels><?xml version="1.0" encoding="UTF-8" standalone="no"?>
<Relationships xmlns="http://schemas.openxmlformats.org/package/2006/relationships">
    <Relationship Id="rId1" Target="pivotCacheRecords5.xml" Type="http://schemas.openxmlformats.org/officeDocument/2006/relationships/pivotCacheRecords"/>
</Relationships>

</file>

<file path=xl/pivotCache/_rels/pivotCacheDefinition6.xml.rels><?xml version="1.0" encoding="UTF-8" standalone="no"?>
<Relationships xmlns="http://schemas.openxmlformats.org/package/2006/relationships">
    <Relationship Id="rId1" Target="pivotCacheRecords6.xml" Type="http://schemas.openxmlformats.org/officeDocument/2006/relationships/pivotCacheRecords"/>
</Relationships>

</file>

<file path=xl/pivotCache/_rels/pivotCacheDefinition7.xml.rels><?xml version="1.0" encoding="UTF-8" standalone="no"?>
<Relationships xmlns="http://schemas.openxmlformats.org/package/2006/relationships">
    <Relationship Id="rId1" Target="pivotCacheRecords7.xml" Type="http://schemas.openxmlformats.org/officeDocument/2006/relationships/pivotCacheRecords"/>
</Relationships>

</file>

<file path=xl/pivotCache/_rels/pivotCacheDefinition8.xml.rels><?xml version="1.0" encoding="UTF-8" standalone="no"?>
<Relationships xmlns="http://schemas.openxmlformats.org/package/2006/relationships">
    <Relationship Id="rId1" Target="pivotCacheRecords8.xml" Type="http://schemas.openxmlformats.org/officeDocument/2006/relationships/pivotCacheRecords"/>
</Relationships>

</file>

<file path=xl/pivotCache/_rels/pivotCacheDefinition9.xml.rels><?xml version="1.0" encoding="UTF-8" standalone="no"?>
<Relationships xmlns="http://schemas.openxmlformats.org/package/2006/relationships">
    <Relationship Id="rId1" Target="pivotCacheRecords9.xml" Type="http://schemas.openxmlformats.org/officeDocument/2006/relationships/pivotCacheRecords"/>
</Relationships>

</file>

<file path=xl/pivotCache/pivotCacheDefinition1.xml><?xml version="1.0" encoding="utf-8"?>
<pivotCacheDefinition xmlns="http://schemas.openxmlformats.org/spreadsheetml/2006/main" xmlns:r="http://schemas.openxmlformats.org/officeDocument/2006/relationships" r:id="rId1" refreshedBy="AKKAMAHADEVI" refreshedDate="43493.595093402779" createdVersion="6" refreshedVersion="6" minRefreshableVersion="3" recordCount="52">
  <cacheSource type="worksheet">
    <worksheetSource ref="A1:G53" sheet="Russia"/>
  </cacheSource>
  <cacheFields count="6">
    <cacheField name="Module" numFmtId="0">
      <sharedItems/>
    </cacheField>
    <cacheField name="Test Script" numFmtId="0">
      <sharedItems/>
    </cacheField>
    <cacheField name="Converted to WS?" numFmtId="0">
      <sharedItems containsBlank="1" count="3">
        <s v="Yes"/>
        <m u="1"/>
        <s v="No" u="1"/>
      </sharedItems>
    </cacheField>
    <cacheField name="Execution Status" numFmtId="0">
      <sharedItems containsNonDate="0" containsBlank="1" count="4">
        <m/>
        <s v="Not Started" u="1"/>
        <s v="Passed" u="1"/>
        <s v="Failed" u="1"/>
      </sharedItems>
    </cacheField>
    <cacheField name="Created Data"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Pallavi Noopur Kothari" refreshedDate="43502.428411689812" createdVersion="6" refreshedVersion="6" minRefreshableVersion="3" recordCount="30">
  <cacheSource type="worksheet">
    <worksheetSource ref="A1:G1048576" sheet="GSS"/>
  </cacheSource>
  <cacheFields count="7">
    <cacheField name="Area" numFmtId="0">
      <sharedItems containsBlank="1"/>
    </cacheField>
    <cacheField name="Test Script" numFmtId="0">
      <sharedItems containsBlank="1"/>
    </cacheField>
    <cacheField name="Converted to WS?" numFmtId="0">
      <sharedItems containsBlank="1" count="3">
        <s v="Yes"/>
        <s v="New"/>
        <m/>
      </sharedItems>
    </cacheField>
    <cacheField name="Execution Status" numFmtId="0">
      <sharedItems containsBlank="1" count="4">
        <s v="Passed"/>
        <s v="OOS"/>
        <m/>
        <s v="ooo" u="1"/>
      </sharedItems>
    </cacheField>
    <cacheField name="Created Data" numFmtId="0">
      <sharedItems containsBlank="1" longText="1"/>
    </cacheField>
    <cacheField name="Execution Duration" numFmtId="0">
      <sharedItems containsNonDate="0" containsDate="1" containsString="0" containsBlank="1" minDate="1899-12-30T00:00:09" maxDate="1899-12-30T00:06:15"/>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Pallavi Noopur Kothari" refreshedDate="43502.428684953702" createdVersion="6" refreshedVersion="6" minRefreshableVersion="3" recordCount="18">
  <cacheSource type="worksheet">
    <worksheetSource ref="A1:G19" sheet="Hong Kong"/>
  </cacheSource>
  <cacheFields count="7">
    <cacheField name="Area" numFmtId="0">
      <sharedItems/>
    </cacheField>
    <cacheField name="Test Script" numFmtId="0">
      <sharedItems/>
    </cacheField>
    <cacheField name="Converted to WS?" numFmtId="0">
      <sharedItems containsBlank="1" count="2">
        <s v="Yes"/>
        <m u="1"/>
      </sharedItems>
    </cacheField>
    <cacheField name="Execution Status" numFmtId="0">
      <sharedItems containsBlank="1" count="4">
        <s v="Passed"/>
        <m u="1"/>
        <s v="Not Started" u="1"/>
        <s v="Failed" u="1"/>
      </sharedItems>
    </cacheField>
    <cacheField name="Created Data" numFmtId="0">
      <sharedItems containsBlank="1"/>
    </cacheField>
    <cacheField name="Execution Duration" numFmtId="0">
      <sharedItems containsNonDate="0" containsDate="1" containsString="0" containsBlank="1" minDate="1899-12-30T00:00:02" maxDate="1899-12-30T00:04:47"/>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Pallavi Noopur Kothari" refreshedDate="43502.428963888888" createdVersion="6" refreshedVersion="6" minRefreshableVersion="3" recordCount="46">
  <cacheSource type="worksheet">
    <worksheetSource ref="A1:G47" sheet="Germany"/>
  </cacheSource>
  <cacheFields count="7">
    <cacheField name="Module"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4">
        <m/>
        <s v="Failed"/>
        <s v="Passed"/>
        <s v="Not Started" u="1"/>
      </sharedItems>
    </cacheField>
    <cacheField name="Created Data" numFmtId="0">
      <sharedItems containsBlank="1"/>
    </cacheField>
    <cacheField name="Execution Duration" numFmtId="0">
      <sharedItems containsDate="1" containsBlank="1" containsMixedTypes="1" minDate="1899-12-30T00:00:07" maxDate="1899-12-30T00:05:40"/>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Pallavi Noopur Kothari" refreshedDate="43502.429254166665" createdVersion="6" refreshedVersion="6" minRefreshableVersion="3" recordCount="190">
  <cacheSource type="worksheet">
    <worksheetSource ref="A1:G1048576" sheet="India FL"/>
  </cacheSource>
  <cacheFields count="7">
    <cacheField name="Module" numFmtId="0">
      <sharedItems containsBlank="1"/>
    </cacheField>
    <cacheField name="Test Script" numFmtId="0">
      <sharedItems containsBlank="1"/>
    </cacheField>
    <cacheField name="Converted to WS?" numFmtId="0">
      <sharedItems containsBlank="1" count="3">
        <s v="Yes"/>
        <s v="New"/>
        <m/>
      </sharedItems>
    </cacheField>
    <cacheField name="Execution Status" numFmtId="0">
      <sharedItems containsBlank="1" count="5">
        <s v="Passed"/>
        <s v="Failed"/>
        <s v="OOS"/>
        <m/>
        <s v="OOO" u="1"/>
      </sharedItems>
    </cacheField>
    <cacheField name="Created Data" numFmtId="0">
      <sharedItems containsBlank="1" longText="1"/>
    </cacheField>
    <cacheField name="Execution Duration" numFmtId="0">
      <sharedItems containsNonDate="0" containsDate="1" containsString="0" containsBlank="1" minDate="1899-12-30T00:00:01" maxDate="1899-12-30T01:23:40"/>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Pallavi Noopur Kothari" refreshedDate="43502.430300810185" createdVersion="6" refreshedVersion="6" minRefreshableVersion="3" recordCount="127">
  <cacheSource type="worksheet">
    <worksheetSource ref="A1:H128" sheet="Italy FL"/>
  </cacheSource>
  <cacheFields count="8">
    <cacheField name="Module" numFmtId="0">
      <sharedItems/>
    </cacheField>
    <cacheField name="Sub Area" numFmtId="0">
      <sharedItems containsBlank="1"/>
    </cacheField>
    <cacheField name="Test Script" numFmtId="0">
      <sharedItems/>
    </cacheField>
    <cacheField name="Converted to WS?" numFmtId="0">
      <sharedItems count="2">
        <s v="Yes"/>
        <s v="No"/>
      </sharedItems>
    </cacheField>
    <cacheField name="Execution Status" numFmtId="0">
      <sharedItems containsBlank="1" count="5">
        <s v="Passed"/>
        <s v="Failed"/>
        <s v="OOS"/>
        <m u="1"/>
        <s v="OOO" u="1"/>
      </sharedItems>
    </cacheField>
    <cacheField name="Created Data" numFmtId="0">
      <sharedItems containsBlank="1"/>
    </cacheField>
    <cacheField name="Execution Duration" numFmtId="0">
      <sharedItems containsNonDate="0" containsString="0" containsBlank="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Pallavi Noopur Kothari" refreshedDate="43502.430512500003" createdVersion="6" refreshedVersion="6" minRefreshableVersion="3" recordCount="119">
  <cacheSource type="worksheet">
    <worksheetSource ref="A1:G120" sheet="Italy SL"/>
  </cacheSource>
  <cacheFields count="7">
    <cacheField name="Module" numFmtId="0">
      <sharedItems/>
    </cacheField>
    <cacheField name="Test Script" numFmtId="0">
      <sharedItems/>
    </cacheField>
    <cacheField name="Converted to WS?" numFmtId="0">
      <sharedItems containsBlank="1" count="3">
        <s v="Yes"/>
        <s v="No"/>
        <m u="1"/>
      </sharedItems>
    </cacheField>
    <cacheField name="Execution Status" numFmtId="0">
      <sharedItems containsBlank="1" count="5">
        <s v="passed"/>
        <s v="failed"/>
        <m/>
        <s v="Not Started" u="1"/>
        <s v="OOO" u="1"/>
      </sharedItems>
    </cacheField>
    <cacheField name="Created Data" numFmtId="0">
      <sharedItems containsBlank="1"/>
    </cacheField>
    <cacheField name="Execution Duration" numFmtId="0">
      <sharedItems containsNonDate="0" containsDate="1" containsString="0" containsBlank="1" minDate="1899-12-30T00:00:01" maxDate="1899-12-30T00:36:00"/>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r:id="rId1" refreshedBy="Pallavi Noopur Kothari" refreshedDate="43502.431029398147" createdVersion="6" refreshedVersion="6" minRefreshableVersion="3" recordCount="17">
  <cacheSource type="worksheet">
    <worksheetSource ref="A1:G1048576" sheet="Saudi Arab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0:02" maxDate="1899-12-30T00:01:43"/>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r:id="rId1" refreshedBy="Pallavi Noopur Kothari" refreshedDate="43502.431734953701" createdVersion="6" refreshedVersion="6" minRefreshableVersion="3" recordCount="17">
  <cacheSource type="worksheet">
    <worksheetSource ref="A1:G1048576" sheet="South Afric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0:03" maxDate="1899-12-30T00:04:3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r:id="rId1" refreshedBy="Pallavi Noopur Kothari" refreshedDate="43502.437142592593" createdVersion="6" refreshedVersion="6" minRefreshableVersion="3" recordCount="92">
  <cacheSource type="worksheet">
    <worksheetSource ref="A1:H93" sheet="Sweden"/>
  </cacheSource>
  <cacheFields count="8">
    <cacheField name="Module" numFmtId="0">
      <sharedItems/>
    </cacheField>
    <cacheField name="Sub Area" numFmtId="0">
      <sharedItems containsBlank="1"/>
    </cacheField>
    <cacheField name="Test Script" numFmtId="0">
      <sharedItems/>
    </cacheField>
    <cacheField name="Converted to WS?" numFmtId="0">
      <sharedItems count="1">
        <s v="Yes"/>
      </sharedItems>
    </cacheField>
    <cacheField name="Execution Status" numFmtId="0">
      <sharedItems count="2">
        <s v="Passed"/>
        <s v="Failed"/>
      </sharedItems>
    </cacheField>
    <cacheField name="Created Data" numFmtId="0">
      <sharedItems containsBlank="1"/>
    </cacheField>
    <cacheField name="Execution Duration" numFmtId="0">
      <sharedItems containsNonDate="0" containsDate="1" containsString="0" containsBlank="1" minDate="1899-12-30T00:00:04" maxDate="1899-12-30T00:55:16"/>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r:id="rId1" refreshedBy="Pallavi Noopur Kothari" refreshedDate="43502.43878715278" createdVersion="6" refreshedVersion="6" minRefreshableVersion="3" recordCount="37">
  <cacheSource type="worksheet">
    <worksheetSource ref="A1:G38" sheet="Australia"/>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4">
        <s v="Failed"/>
        <s v="Passed"/>
        <m u="1"/>
        <s v="Not Started" u="1"/>
      </sharedItems>
    </cacheField>
    <cacheField name="Created Data" numFmtId="0">
      <sharedItems containsBlank="1" longText="1"/>
    </cacheField>
    <cacheField name="Execution Duration" numFmtId="0">
      <sharedItems containsNonDate="0" containsDate="1" containsString="0" containsBlank="1" minDate="1899-12-30T00:00:09" maxDate="1899-12-30T00:11:18"/>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3501.271824768519" createdVersion="6" refreshedVersion="6" minRefreshableVersion="3" recordCount="29">
  <cacheSource type="worksheet">
    <worksheetSource ref="A1:G30" sheet=" USA FL"/>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6">
        <s v="Passed"/>
        <s v="OOS"/>
        <s v="Failed"/>
        <m u="1"/>
        <s v="Not Started" u="1"/>
        <s v="OOO" u="1"/>
      </sharedItems>
    </cacheField>
    <cacheField name="Created Data" numFmtId="0">
      <sharedItems containsBlank="1" longText="1"/>
    </cacheField>
    <cacheField name="Execution Duration" numFmtId="0">
      <sharedItems containsNonDate="0" containsString="0" containsBlank="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r:id="rId1" refreshedBy="Pallavi Noopur Kothari" refreshedDate="43502.439100115742" createdVersion="6" refreshedVersion="6" minRefreshableVersion="3" recordCount="20">
  <cacheSource type="worksheet">
    <worksheetSource ref="A1:G21" sheet="Thailand"/>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3">
        <s v="Passed"/>
        <m u="1"/>
        <s v="Not Started" u="1"/>
      </sharedItems>
    </cacheField>
    <cacheField name="Created Data" numFmtId="0">
      <sharedItems containsBlank="1" longText="1"/>
    </cacheField>
    <cacheField name="Execution Duration" numFmtId="0">
      <sharedItems containsNonDate="0" containsDate="1" containsString="0" containsBlank="1" minDate="1899-12-30T00:00:14" maxDate="1899-12-30T00:05:49"/>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r:id="rId1" refreshedBy="Pallavi Noopur Kothari" refreshedDate="43502.440088310184" createdVersion="6" refreshedVersion="6" minRefreshableVersion="3" recordCount="80">
  <cacheSource type="worksheet">
    <worksheetSource ref="A1:G81" sheet="UAE"/>
  </cacheSource>
  <cacheFields count="7">
    <cacheField name="Module" numFmtId="0">
      <sharedItems/>
    </cacheField>
    <cacheField name="Test Script" numFmtId="0">
      <sharedItems/>
    </cacheField>
    <cacheField name="Converted to WS?" numFmtId="0">
      <sharedItems containsBlank="1" count="4">
        <s v="Yes"/>
        <s v="New"/>
        <m u="1"/>
        <s v="No" u="1"/>
      </sharedItems>
    </cacheField>
    <cacheField name="Execution Status" numFmtId="0">
      <sharedItems containsBlank="1" count="5">
        <s v="passed"/>
        <s v="failed"/>
        <m u="1"/>
        <s v="Not Started" u="1"/>
        <s v="OOO" u="1"/>
      </sharedItems>
    </cacheField>
    <cacheField name="Created Data" numFmtId="0">
      <sharedItems containsBlank="1"/>
    </cacheField>
    <cacheField name="Execution Duration" numFmtId="0">
      <sharedItems containsDate="1" containsBlank="1" containsMixedTypes="1" minDate="1899-12-30T00:00:02" maxDate="1899-12-30T01:21:46"/>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r:id="rId1" refreshedBy="Pallavi Noopur Kothari" refreshedDate="43502.440687962961" createdVersion="6" refreshedVersion="6" minRefreshableVersion="3" recordCount="3">
  <cacheSource type="worksheet">
    <worksheetSource ref="A1:G4" sheet="UK"/>
  </cacheSource>
  <cacheFields count="7">
    <cacheField name="Area" numFmtId="0">
      <sharedItems/>
    </cacheField>
    <cacheField name="Test Script" numFmtId="0">
      <sharedItems/>
    </cacheField>
    <cacheField name="Converted to WS?" numFmtId="0">
      <sharedItems count="2">
        <s v="New"/>
        <s v="Yes" u="1"/>
      </sharedItems>
    </cacheField>
    <cacheField name="Execution Status" numFmtId="0">
      <sharedItems containsBlank="1" count="3">
        <s v="Passed"/>
        <m u="1"/>
        <s v="Failed" u="1"/>
      </sharedItems>
    </cacheField>
    <cacheField name="Created Data" numFmtId="0">
      <sharedItems/>
    </cacheField>
    <cacheField name="Execution Duration" numFmtId="21">
      <sharedItems containsSemiMixedTypes="0" containsNonDate="0" containsDate="1" containsString="0" minDate="1899-12-30T00:00:15" maxDate="1899-12-30T00:00:15"/>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r:id="rId1" refreshedBy="Pallavi Noopur Kothari" refreshedDate="43502.442543750003" createdVersion="6" refreshedVersion="6" minRefreshableVersion="3" recordCount="13">
  <cacheSource type="worksheet">
    <worksheetSource ref="A1:G1048576" sheet="Latv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4:09" maxDate="1899-12-30T00:05:36"/>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r:id="rId1" refreshedBy="Pallavi Noopur Kothari" refreshedDate="43502.443001388892" createdVersion="6" refreshedVersion="6" minRefreshableVersion="3" recordCount="12">
  <cacheSource type="worksheet">
    <worksheetSource ref="A1:G1048576" sheet="Lithuan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2">
        <s v="Passed"/>
        <m/>
      </sharedItems>
    </cacheField>
    <cacheField name="Created Data" numFmtId="0">
      <sharedItems containsBlank="1"/>
    </cacheField>
    <cacheField name="Execution Duration" numFmtId="0">
      <sharedItems containsNonDate="0" containsDate="1" containsString="0" containsBlank="1" minDate="1899-12-30T00:04:03" maxDate="1899-12-30T00:07:13"/>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r:id="rId1" refreshedBy="Excel Services" refreshedDate="43502.528287499998" createdVersion="6" refreshedVersion="6" minRefreshableVersion="3" recordCount="13">
  <cacheSource type="worksheet">
    <worksheetSource ref="A1:G14" sheet="Estonia"/>
  </cacheSource>
  <cacheFields count="7">
    <cacheField name="Area" numFmtId="0">
      <sharedItems containsBlank="1"/>
    </cacheField>
    <cacheField name="Test Script" numFmtId="0">
      <sharedItems containsBlank="1"/>
    </cacheField>
    <cacheField name="Converted to WS?" numFmtId="0">
      <sharedItems containsBlank="1" count="2">
        <s v="New"/>
        <m/>
      </sharedItems>
    </cacheField>
    <cacheField name="Execution Status" numFmtId="0">
      <sharedItems containsBlank="1" count="3">
        <s v="Passed"/>
        <m/>
        <s v="Failed" u="1"/>
      </sharedItems>
    </cacheField>
    <cacheField name="Created Data" numFmtId="0">
      <sharedItems containsBlank="1"/>
    </cacheField>
    <cacheField name="Execution Duration" numFmtId="0">
      <sharedItems containsNonDate="0" containsDate="1" containsString="0" containsBlank="1" minDate="1899-12-30T00:03:45" maxDate="1899-12-30T00:11:09"/>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r:id="rId1" refreshedBy="Excel Services" refreshedDate="43510.622202430553" createdVersion="6" refreshedVersion="6" minRefreshableVersion="3" recordCount="149">
  <cacheSource type="worksheet">
    <worksheetSource ref="A1:L228" sheet="Defect Details"/>
  </cacheSource>
  <cacheFields count="12">
    <cacheField name="ID" numFmtId="0">
      <sharedItems containsString="0" containsBlank="1" containsNumber="1" containsInteger="1" minValue="97" maxValue="169"/>
    </cacheField>
    <cacheField name="Title" numFmtId="0">
      <sharedItems containsBlank="1"/>
    </cacheField>
    <cacheField name="Status" numFmtId="0">
      <sharedItems containsBlank="1" count="53">
        <s v="Closed"/>
        <s v="Resolved"/>
        <s v="Deferred"/>
        <s v="open"/>
        <m/>
        <s v="Cannot recognize storage location 1200" u="1"/>
        <s v="VA41_SAP screen is not going back" u="1"/>
        <s v="ME23N_No data is populating in “Confirmation” Tab." u="1"/>
        <s v="YPMDS_Runtime error ABAP program “ZWWSOMC1”" u="1"/>
        <s v="Cannot Reproduce" u="1"/>
        <s v="VF03_“The accounting document has not yet been created”" u="1"/>
        <s v="Reopened" u="1"/>
        <s v="Duplicate" u="1"/>
        <s v="Z_CS_ESCAL1_Expeted row in the GridView Table where the &quot;Text&quot; column has &quot;Text&quot; that &quot;Equals&quot; &quot;Contract Escalated&quot; is not populating." u="1"/>
        <s v="VA03_“No output has been selected for printing”" u="1"/>
        <s v="KB21N_“A master record for SFA6S99/25100 exists only in 2014”" u="1"/>
        <s v="Syntax error in program ZWWSOMC1" u="1"/>
        <s v="No output for selection exist _ No Delivery" u="1"/>
        <s v="VA01_Unexpected popup “Template type selection”" u="1"/>
        <s v="F.5D_Runtime error ABAP program “SAPLF049”" u="1"/>
        <s v="FF67_Statement date not correct" u="1"/>
        <s v="Unable to Reproduce" u="1"/>
        <s v="VL03N_Actual processing status is coming “Not processed”." u="1"/>
        <s v="Material KM51031722V000_CMX KCCT. Status Traceable Component does not allow the planning run" u="1"/>
        <s v="MI21_“No phys. inventory doc. exists for specified data”" u="1"/>
        <s v="YMC - Milestone 3 cannot be confirmed unless milestone 2D is first confirmed" u="1"/>
        <s v="Automatic status change" u="1"/>
        <s v="ZX28N_Runtime error ABAP program “SAPLIBCO”" u="1"/>
        <s v="New" u="1"/>
        <s v="IE01_“Data not consistent for Planning Plant”.(blocking the functionl flow)" u="1"/>
        <s v="Retested" u="1"/>
        <s v="MIGO_ Error Observed – ‘Acct. 110013 for trans./event key BSX, postable directly’" u="1"/>
        <s v="ABAP Runtime error - confirmation of MS3" u="1"/>
        <s v="FK01_ No authorization to create accounts from account group Vendor" u="1"/>
        <s v="Missing contact data for invoices, Cancellations, Credit and Debit memos" u="1"/>
        <s v="SP02_Perform Period processing process: Search results not found (Search unsuccessful; no hits found for SAP06)" u="1"/>
        <s v="Not able to create SL order due to bundle processing error" u="1"/>
        <s v="Z_CS_SCOT - Variant  does not exist" u="1"/>
        <s v="Error message at creating invoice" u="1"/>
        <s v="Rejected" u="1"/>
        <s v="KEN number cannot be changed for SL sales order" u="1"/>
        <s v="Runtime error when confirming milestone in YPMDS" u="1"/>
        <s v="VF04_On maintain billing due list, expected billing list not generated." u="1"/>
        <s v="KSU5_“Cycle AS1805 is not valid for complete period”" u="1"/>
        <s v="ENA product HydroMOD does not automatically create a SL after MS3 is confirmed" u="1"/>
        <s v="ZVDMR_Getting message ‘No records found for Selection Criteria’" u="1"/>
        <s v="Incorrect WBS and network description for CKQ (Canadian) order at order creation" u="1"/>
        <s v="Fixed" u="1"/>
        <s v="ZMEKORG_Purchase req. number is not populating on screen." u="1"/>
        <s v="MIGO_Material DEE0061828 282 1100 does not exist" u="1"/>
        <s v="VA01_Sales district in header is mandatory now." u="1"/>
        <s v="Z716 get error &quot;Configuration is incomplete and/or inconsistent/locked&quot;" u="1"/>
        <s v="ME54N_“Purchase requisition 180664470 not subject to a release strategy”" u="1"/>
      </sharedItems>
    </cacheField>
    <cacheField name="Severity" numFmtId="0">
      <sharedItems containsBlank="1" count="9">
        <s v="Major"/>
        <s v="Critical"/>
        <s v="Moderate"/>
        <s v="Minor"/>
        <m/>
        <s v="Cosmetic" u="1"/>
        <s v="Closed" u="1"/>
        <s v="Open" u="1"/>
        <s v="Resolved" u="1"/>
      </sharedItems>
    </cacheField>
    <cacheField name="System" numFmtId="0">
      <sharedItems containsBlank="1"/>
    </cacheField>
    <cacheField name="Area" numFmtId="0">
      <sharedItems containsBlank="1"/>
    </cacheField>
    <cacheField name="T.Code" numFmtId="0">
      <sharedItems containsBlank="1"/>
    </cacheField>
    <cacheField name="Country" numFmtId="0">
      <sharedItems containsBlank="1"/>
    </cacheField>
    <cacheField name="Global" numFmtId="0">
      <sharedItems containsBlank="1"/>
    </cacheField>
    <cacheField name="Discovery Date" numFmtId="0">
      <sharedItems containsNonDate="0" containsDate="1" containsString="0" containsBlank="1" minDate="2018-10-10T00:00:00" maxDate="2019-02-09T00:00:00"/>
    </cacheField>
    <cacheField name="Reported By" numFmtId="0">
      <sharedItems containsBlank="1"/>
    </cacheField>
    <cacheField name="Assigned To"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allavi Noopur Kothari" refreshedDate="43502.421085416667" createdVersion="6" refreshedVersion="6" minRefreshableVersion="3" recordCount="146">
  <cacheSource type="worksheet">
    <worksheetSource ref="A1:L1048576" sheet="Defect Details"/>
  </cacheSource>
  <cacheFields count="12">
    <cacheField name="ID" numFmtId="0">
      <sharedItems containsString="0" containsBlank="1" containsNumber="1" containsInteger="1" minValue="116" maxValue="127"/>
    </cacheField>
    <cacheField name="Title" numFmtId="0">
      <sharedItems containsBlank="1"/>
    </cacheField>
    <cacheField name="Status" numFmtId="0">
      <sharedItems containsBlank="1"/>
    </cacheField>
    <cacheField name="Severity" numFmtId="0">
      <sharedItems containsBlank="1"/>
    </cacheField>
    <cacheField name="System" numFmtId="0">
      <sharedItems containsBlank="1"/>
    </cacheField>
    <cacheField name="Area" numFmtId="0">
      <sharedItems containsBlank="1" count="5">
        <s v="Delivery"/>
        <s v="Sourcing"/>
        <s v="Maintenance"/>
        <s v="FICO"/>
        <m/>
      </sharedItems>
    </cacheField>
    <cacheField name="T.Code" numFmtId="0">
      <sharedItems containsBlank="1"/>
    </cacheField>
    <cacheField name="Country" numFmtId="0">
      <sharedItems containsBlank="1" count="12">
        <s v="India FL"/>
        <s v="Italy FL"/>
        <s v="Australia"/>
        <s v="UAE"/>
        <s v="Germany"/>
        <s v="Russia"/>
        <s v="Finland SL"/>
        <s v="Israel"/>
        <s v="Turkey"/>
        <s v="Belgium"/>
        <s v="China"/>
        <m/>
      </sharedItems>
    </cacheField>
    <cacheField name="Global" numFmtId="0">
      <sharedItems containsBlank="1"/>
    </cacheField>
    <cacheField name="Discovery Date" numFmtId="0">
      <sharedItems containsNonDate="0" containsDate="1" containsString="0" containsBlank="1" minDate="2019-02-01T00:00:00" maxDate="2019-02-06T00:00:00" count="6">
        <d v="2019-02-05T00:00:00"/>
        <d v="2019-02-04T00:00:00"/>
        <d v="2019-02-03T00:00:00"/>
        <d v="2019-02-02T00:00:00"/>
        <d v="2019-02-01T00:00:00"/>
        <m/>
      </sharedItems>
    </cacheField>
    <cacheField name="Reported By" numFmtId="0">
      <sharedItems containsBlank="1"/>
    </cacheField>
    <cacheField name="Assigned To"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allavi Noopur Kothari" refreshedDate="43502.425310416664" createdVersion="6" refreshedVersion="6" minRefreshableVersion="3" recordCount="38">
  <cacheSource type="worksheet">
    <worksheetSource ref="A1:G1048576" sheet="Australia"/>
  </cacheSource>
  <cacheFields count="7">
    <cacheField name="Area" numFmtId="0">
      <sharedItems containsBlank="1"/>
    </cacheField>
    <cacheField name="Test Script" numFmtId="0">
      <sharedItems containsBlank="1"/>
    </cacheField>
    <cacheField name="Converted to WS?" numFmtId="0">
      <sharedItems containsBlank="1" count="2">
        <s v="Yes"/>
        <m/>
      </sharedItems>
    </cacheField>
    <cacheField name="Execution Status" numFmtId="0">
      <sharedItems containsBlank="1" count="3">
        <s v="Failed"/>
        <s v="Passed"/>
        <m/>
      </sharedItems>
    </cacheField>
    <cacheField name="Created Data" numFmtId="0">
      <sharedItems containsBlank="1" longText="1"/>
    </cacheField>
    <cacheField name="Execution Duration" numFmtId="0">
      <sharedItems containsNonDate="0" containsDate="1" containsString="0" containsBlank="1" minDate="1899-12-30T00:00:09" maxDate="1899-12-30T00:11:18"/>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allavi Noopur Kothari" refreshedDate="43502.42591539352" createdVersion="6" refreshedVersion="6" minRefreshableVersion="3" recordCount="184">
  <cacheSource type="worksheet">
    <worksheetSource ref="A1:G1048576" sheet="China FL"/>
  </cacheSource>
  <cacheFields count="7">
    <cacheField name="Module" numFmtId="0">
      <sharedItems containsBlank="1"/>
    </cacheField>
    <cacheField name="Test Script" numFmtId="0">
      <sharedItems containsBlank="1"/>
    </cacheField>
    <cacheField name="Converted to WS?" numFmtId="0">
      <sharedItems containsBlank="1" count="5">
        <s v="New"/>
        <s v="Yes"/>
        <s v="No"/>
        <m/>
        <s v=" "/>
      </sharedItems>
    </cacheField>
    <cacheField name="Execution Status" numFmtId="0">
      <sharedItems containsBlank="1" count="6">
        <s v="Passed"/>
        <s v="OOS"/>
        <s v="Failed"/>
        <m/>
        <s v="  "/>
        <s v="ooo" u="1"/>
      </sharedItems>
    </cacheField>
    <cacheField name="Created Data" numFmtId="0">
      <sharedItems containsBlank="1" containsMixedTypes="1" containsNumber="1" containsInteger="1" minValue="6499610" maxValue="341302024" longText="1"/>
    </cacheField>
    <cacheField name="Execution Duration" numFmtId="0">
      <sharedItems containsNonDate="0" containsDate="1" containsString="0" containsBlank="1" minDate="1899-12-30T00:00:03" maxDate="1899-12-30T01:21:4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Pallavi Noopur Kothari" refreshedDate="43502.426633680552" createdVersion="6" refreshedVersion="6" minRefreshableVersion="3" recordCount="212">
  <cacheSource type="worksheet">
    <worksheetSource ref="A1:G1048576" sheet="China SL"/>
  </cacheSource>
  <cacheFields count="7">
    <cacheField name="Module" numFmtId="0">
      <sharedItems containsBlank="1"/>
    </cacheField>
    <cacheField name="Test Script" numFmtId="0">
      <sharedItems containsBlank="1"/>
    </cacheField>
    <cacheField name="Converted to WS?" numFmtId="0">
      <sharedItems containsBlank="1" count="3">
        <s v="Yes"/>
        <s v="New"/>
        <m/>
      </sharedItems>
    </cacheField>
    <cacheField name="Execution Status" numFmtId="0">
      <sharedItems containsBlank="1" count="5">
        <s v="Passed"/>
        <s v="Failed"/>
        <s v="OOS"/>
        <m/>
        <s v="OOO" u="1"/>
      </sharedItems>
    </cacheField>
    <cacheField name="Created Data" numFmtId="0">
      <sharedItems containsBlank="1" containsMixedTypes="1" containsNumber="1" containsInteger="1" minValue="6499582" maxValue="4524070884"/>
    </cacheField>
    <cacheField name="Execution Duration" numFmtId="0">
      <sharedItems containsNonDate="0" containsDate="1" containsString="0" containsBlank="1" minDate="1899-12-30T00:00:07" maxDate="1899-12-30T02:27:15"/>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Pallavi Noopur Kothari" refreshedDate="43502.427605439814" createdVersion="6" refreshedVersion="6" minRefreshableVersion="3" recordCount="80">
  <cacheSource type="worksheet">
    <worksheetSource ref="A1:G100" sheet="Finland FL"/>
  </cacheSource>
  <cacheFields count="7">
    <cacheField name="Module" numFmtId="0">
      <sharedItems containsBlank="1"/>
    </cacheField>
    <cacheField name="Test Script" numFmtId="0">
      <sharedItems containsBlank="1"/>
    </cacheField>
    <cacheField name="Converted to WS?" numFmtId="0">
      <sharedItems containsBlank="1"/>
    </cacheField>
    <cacheField name="Execution Status" numFmtId="0">
      <sharedItems containsBlank="1" count="2">
        <s v="Passed"/>
        <m/>
      </sharedItems>
    </cacheField>
    <cacheField name="Created Data" numFmtId="0">
      <sharedItems containsBlank="1" longText="1"/>
    </cacheField>
    <cacheField name="Execution Duration" numFmtId="0">
      <sharedItems containsNonDate="0" containsDate="1" containsString="0" containsBlank="1" minDate="1899-12-30T00:00:06" maxDate="1899-12-30T00:29:16"/>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Pallavi Noopur Kothari" refreshedDate="43502.427837268522" createdVersion="6" refreshedVersion="6" minRefreshableVersion="3" recordCount="8">
  <cacheSource type="worksheet">
    <worksheetSource ref="A1:G9" sheet="Finland SL"/>
  </cacheSource>
  <cacheFields count="7">
    <cacheField name="Module" numFmtId="0">
      <sharedItems/>
    </cacheField>
    <cacheField name="Test Script" numFmtId="0">
      <sharedItems/>
    </cacheField>
    <cacheField name="Converted to WS?" numFmtId="0">
      <sharedItems containsBlank="1" count="3">
        <s v="No"/>
        <s v="Yes"/>
        <m u="1"/>
      </sharedItems>
    </cacheField>
    <cacheField name="Execution Status" numFmtId="0">
      <sharedItems containsBlank="1" count="6">
        <s v="Passed"/>
        <s v="Failed"/>
        <s v="OOS"/>
        <m u="1"/>
        <s v="Not Started" u="1"/>
        <s v="OOO" u="1"/>
      </sharedItems>
    </cacheField>
    <cacheField name="Created Data" numFmtId="0">
      <sharedItems containsBlank="1"/>
    </cacheField>
    <cacheField name="Execution Duration" numFmtId="0">
      <sharedItems containsNonDate="0" containsDate="1" containsString="0" containsBlank="1" minDate="1899-12-30T00:05:56" maxDate="1899-12-30T00:32:57"/>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Pallavi Noopur Kothari" refreshedDate="43502.428156828704" createdVersion="6" refreshedVersion="6" minRefreshableVersion="3" recordCount="85">
  <cacheSource type="worksheet">
    <worksheetSource ref="A1:G86" sheet="France"/>
  </cacheSource>
  <cacheFields count="7">
    <cacheField name="Area" numFmtId="0">
      <sharedItems/>
    </cacheField>
    <cacheField name="Test Script" numFmtId="0">
      <sharedItems/>
    </cacheField>
    <cacheField name="Converted to WS?" numFmtId="0">
      <sharedItems containsBlank="1" count="3">
        <s v="Yes"/>
        <m u="1"/>
        <s v="No" u="1"/>
      </sharedItems>
    </cacheField>
    <cacheField name="Execution Status" numFmtId="0">
      <sharedItems containsBlank="1" count="4">
        <s v="Passed"/>
        <s v="Failed"/>
        <m u="1"/>
        <s v="Not Started" u="1"/>
      </sharedItems>
    </cacheField>
    <cacheField name="Created Data" numFmtId="0">
      <sharedItems containsBlank="1" longText="1"/>
    </cacheField>
    <cacheField name="Execution Duration" numFmtId="0">
      <sharedItems containsNonDate="0" containsDate="1" containsString="0" containsBlank="1" minDate="1899-12-30T00:00:04" maxDate="1899-12-30T00:33:13"/>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Fulfill"/>
    <s v="Create Sales order RU_ESCALATOR_ELK"/>
    <x v="0"/>
    <x v="0"/>
    <m/>
    <m/>
  </r>
  <r>
    <s v="Fulfill"/>
    <s v="Create Sales order RU_ESCALATOR_MAT+Storage"/>
    <x v="0"/>
    <x v="0"/>
    <m/>
    <m/>
  </r>
  <r>
    <s v="Fulfill"/>
    <s v="Create Sales order RU_MOD + storage"/>
    <x v="0"/>
    <x v="0"/>
    <m/>
    <m/>
  </r>
  <r>
    <s v="Fulfill"/>
    <s v="Create Sales order RU_ELE_MAT_SUF + Storage + addwork"/>
    <x v="0"/>
    <x v="0"/>
    <m/>
    <m/>
  </r>
  <r>
    <s v="Fulfill"/>
    <s v="Create Sales order RU_ELE_TURNKEY"/>
    <x v="0"/>
    <x v="0"/>
    <m/>
    <m/>
  </r>
  <r>
    <s v="Fulfill"/>
    <s v="Create Sales order RU_ELEVATOR_SUF_2_CURR"/>
    <x v="0"/>
    <x v="0"/>
    <m/>
    <m/>
  </r>
  <r>
    <s v="Fulfill"/>
    <s v="Create Sales order RU_ELEVATOR_SUI"/>
    <x v="0"/>
    <x v="0"/>
    <m/>
    <m/>
  </r>
  <r>
    <s v="Fulfill"/>
    <s v="Russia Create Sales order RU_INST"/>
    <x v="0"/>
    <x v="0"/>
    <m/>
    <m/>
  </r>
  <r>
    <s v="Maintanence"/>
    <s v="Create Inv Cancel of Contract"/>
    <x v="0"/>
    <x v="0"/>
    <m/>
    <m/>
  </r>
  <r>
    <s v="Maintanence"/>
    <s v="Create-Suspend-Rebill of Contract Item"/>
    <x v="0"/>
    <x v="0"/>
    <m/>
    <m/>
  </r>
  <r>
    <s v="Maintanence"/>
    <s v=" MBM Maint.Plan and Serv.Orders"/>
    <x v="0"/>
    <x v="0"/>
    <m/>
    <m/>
  </r>
  <r>
    <s v="Maintanence"/>
    <s v=" Callout Management without Contract Process"/>
    <x v="0"/>
    <x v="0"/>
    <m/>
    <m/>
  </r>
  <r>
    <s v="Maintanence"/>
    <s v=" Callout Management with Contract Process"/>
    <x v="0"/>
    <x v="0"/>
    <m/>
    <m/>
  </r>
  <r>
    <s v="Maintanence"/>
    <s v="Cancel Callout with Contract"/>
    <x v="0"/>
    <x v="0"/>
    <m/>
    <m/>
  </r>
  <r>
    <s v="Maintanence"/>
    <s v="Create Sales Lead Process"/>
    <x v="0"/>
    <x v="0"/>
    <m/>
    <m/>
  </r>
  <r>
    <s v="Maintanence"/>
    <s v="Cancel Sales Lead Process"/>
    <x v="0"/>
    <x v="0"/>
    <m/>
    <m/>
  </r>
  <r>
    <s v="Maintanence"/>
    <s v="Cancel  PSR Process"/>
    <x v="0"/>
    <x v="0"/>
    <m/>
    <m/>
  </r>
  <r>
    <s v="Maintanence"/>
    <s v="PSR with downpayment"/>
    <x v="0"/>
    <x v="0"/>
    <m/>
    <m/>
  </r>
  <r>
    <s v="Maintanence"/>
    <s v="PSR without downpayment"/>
    <x v="0"/>
    <x v="0"/>
    <m/>
    <m/>
  </r>
  <r>
    <s v="Source"/>
    <s v="Create PR-PO-GR-IR"/>
    <x v="0"/>
    <x v="0"/>
    <m/>
    <m/>
  </r>
  <r>
    <s v="Source"/>
    <s v="Create Sales order with purchasing"/>
    <x v="0"/>
    <x v="0"/>
    <m/>
    <m/>
  </r>
  <r>
    <s v="Source"/>
    <s v="Create SO - DEL - INV"/>
    <x v="0"/>
    <x v="0"/>
    <m/>
    <m/>
  </r>
  <r>
    <s v="Source"/>
    <s v="From Storage location to Storage location"/>
    <x v="0"/>
    <x v="0"/>
    <m/>
    <m/>
  </r>
  <r>
    <s v="FICO"/>
    <s v="MaintainBank"/>
    <x v="0"/>
    <x v="0"/>
    <m/>
    <m/>
  </r>
  <r>
    <s v="FICO"/>
    <s v="3. Process Outgoing Payments"/>
    <x v="0"/>
    <x v="0"/>
    <m/>
    <m/>
  </r>
  <r>
    <s v="FICO"/>
    <s v="4. Manage Petty Cash"/>
    <x v="0"/>
    <x v="0"/>
    <m/>
    <m/>
  </r>
  <r>
    <s v="FICO"/>
    <s v="03 Incoming invoices without PO manual payment"/>
    <x v="0"/>
    <x v="0"/>
    <m/>
    <m/>
  </r>
  <r>
    <s v="FICO"/>
    <s v="04 Vendor - Automatic clearing"/>
    <x v="0"/>
    <x v="0"/>
    <m/>
    <m/>
  </r>
  <r>
    <s v="FICO"/>
    <s v="05 Vendor- Reporting"/>
    <x v="0"/>
    <x v="0"/>
    <m/>
    <m/>
  </r>
  <r>
    <s v="FICO"/>
    <s v="01 AR outgoing invoice"/>
    <x v="0"/>
    <x v="0"/>
    <m/>
    <m/>
  </r>
  <r>
    <s v="FICO"/>
    <s v="04 Account statement"/>
    <x v="0"/>
    <x v="0"/>
    <m/>
    <m/>
  </r>
  <r>
    <s v="FICO"/>
    <s v="05 Perform Reporting"/>
    <x v="0"/>
    <x v="0"/>
    <m/>
    <m/>
  </r>
  <r>
    <s v="FICO"/>
    <s v="02 Dunning"/>
    <x v="0"/>
    <x v="0"/>
    <m/>
    <m/>
  </r>
  <r>
    <s v="FICO"/>
    <s v="03 Partial Down Payment - Dunning - Correspondence"/>
    <x v="0"/>
    <x v="0"/>
    <m/>
    <m/>
  </r>
  <r>
    <s v="FICO"/>
    <s v="Perform Russian Fulfil back reporting"/>
    <x v="0"/>
    <x v="0"/>
    <m/>
    <m/>
  </r>
  <r>
    <s v="FICO"/>
    <s v="Perform CO-CCA Reporting"/>
    <x v="0"/>
    <x v="0"/>
    <m/>
    <m/>
  </r>
  <r>
    <s v="FICO"/>
    <s v="Perform CO-PCA reporting"/>
    <x v="0"/>
    <x v="0"/>
    <m/>
    <m/>
  </r>
  <r>
    <s v="FICO"/>
    <s v="BS and PL Statement"/>
    <x v="0"/>
    <x v="0"/>
    <m/>
    <m/>
  </r>
  <r>
    <s v="FICO"/>
    <s v="Taxes on Sales and Purchases"/>
    <x v="0"/>
    <x v="0"/>
    <m/>
    <m/>
  </r>
  <r>
    <s v="FICO"/>
    <s v="Run GD00 (FISL) report"/>
    <x v="0"/>
    <x v="0"/>
    <m/>
    <m/>
  </r>
  <r>
    <s v="FICO"/>
    <s v="Billing run"/>
    <x v="0"/>
    <x v="0"/>
    <m/>
    <m/>
  </r>
  <r>
    <s v="FICO"/>
    <s v="06 Run Result Analysis for Project"/>
    <x v="0"/>
    <x v="0"/>
    <m/>
    <m/>
  </r>
  <r>
    <s v="FICO"/>
    <s v="Clear dummy Profit center"/>
    <x v="0"/>
    <x v="0"/>
    <m/>
    <m/>
  </r>
  <r>
    <s v="FICO"/>
    <s v="07 Settle Result Analysis for Projects"/>
    <x v="0"/>
    <x v="0"/>
    <m/>
    <m/>
  </r>
  <r>
    <s v="FICO"/>
    <s v="Business Area re-adjustment"/>
    <x v="0"/>
    <x v="0"/>
    <m/>
    <m/>
  </r>
  <r>
    <s v="FICO"/>
    <s v="Run periodising"/>
    <x v="0"/>
    <x v="0"/>
    <m/>
    <m/>
  </r>
  <r>
    <s v="FICO"/>
    <s v="03.Acquire fixed asset with PO"/>
    <x v="0"/>
    <x v="0"/>
    <m/>
    <m/>
  </r>
  <r>
    <s v="FICO"/>
    <s v="Periodic depreciation"/>
    <x v="0"/>
    <x v="0"/>
    <m/>
    <m/>
  </r>
  <r>
    <s v="FICO"/>
    <s v="06 Fixed asset reporting"/>
    <x v="0"/>
    <x v="0"/>
    <m/>
    <m/>
  </r>
  <r>
    <s v="FICO"/>
    <s v="Retire asset with revenue"/>
    <x v="0"/>
    <x v="0"/>
    <m/>
    <m/>
  </r>
  <r>
    <s v="FICO"/>
    <s v="3 FixedAssetsTransfer"/>
    <x v="0"/>
    <x v="0"/>
    <m/>
    <m/>
  </r>
  <r>
    <s v="FICO"/>
    <s v="Retire asset without revenue(scrap)"/>
    <x v="0"/>
    <x v="0"/>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Maintanance"/>
    <s v="01 Automated Purchasing Process"/>
    <x v="0"/>
    <x v="0"/>
    <s v="PR:181775310"/>
    <d v="1899-12-30T00:01:19"/>
    <m/>
  </r>
  <r>
    <s v="Maintanance"/>
    <s v="02 BOM Material Process"/>
    <x v="0"/>
    <x v="0"/>
    <s v="Standard PO  : 4524071933 ; SPB Integr. Order : 813602439  ; SPB Integr. delivery : 1116245206  ; Material document : 5000071676  ; Document : 228965865  ; Document no. : 5108324192  (Blocked for payment) ; SPB Debit Memo Req. : 210171968  ; Document : 228965866 "/>
    <d v="1899-12-30T00:06:15"/>
    <m/>
  </r>
  <r>
    <s v="Maintanance"/>
    <s v="03 FL Inbound Delivery"/>
    <x v="0"/>
    <x v="0"/>
    <s v="Purchase requisition number : 0181808130  ; Standard PO  : 4524071937 ; SPB Integr. Order : 813602443  ; SPB Integr. delivery : 1116245210  ; Document : 228965868  ; Document no. : 5108324193  (Blocked for payment)"/>
    <d v="1899-12-30T00:04:27"/>
    <m/>
  </r>
  <r>
    <s v="Maintanance"/>
    <s v="04 Shipping Conditions"/>
    <x v="0"/>
    <x v="0"/>
    <s v="Purchase requisition number : 0181808107  ; Standard PO  : 4524071934 ; SPB Integr. Order : 813602440  ; SPB Integr. delivery : 1116245207  ; Material document : 5000071662  ; Document : 228965867 "/>
    <d v="1899-12-30T00:05:23"/>
    <m/>
  </r>
  <r>
    <s v="Maintanance"/>
    <s v="05. Stock Transfer"/>
    <x v="0"/>
    <x v="0"/>
    <s v="Stock transport ord.  : 4524071853 ; SPB Cr.Plant deliv. : 1116245202  ; Document : 173066760 "/>
    <d v="1899-12-30T00:01:33"/>
    <m/>
  </r>
  <r>
    <s v="Maintanance"/>
    <s v="07 GSS Return and FOC"/>
    <x v="0"/>
    <x v="0"/>
    <s v="SBU Returns : 190228932  ; SPB Returns deliv. : 110012604  ; SPB Subs.Dlv.F.O.C. : 323085784  ; SPB Std delivery : 1116245209  ; Document : 173066761 "/>
    <d v="1899-12-30T00:02:36"/>
    <m/>
  </r>
  <r>
    <s v="Maintanance"/>
    <s v="09 Quality feed back"/>
    <x v="0"/>
    <x v="0"/>
    <s v="Standard PO  : 4524071852 ;  ;  ; SPB Std delivery : 1116245201 "/>
    <d v="1899-12-30T00:02:24"/>
    <m/>
  </r>
  <r>
    <s v="Maintanance"/>
    <s v="10 GSS_DIRECT SALES_V1"/>
    <x v="0"/>
    <x v="0"/>
    <s v="SPB Standard Order : 813602446  ; SPB Std delivery : 1116245212  ; Document : 173066763 "/>
    <d v="1899-12-30T00:01:12"/>
    <m/>
  </r>
  <r>
    <s v="Maintanance"/>
    <s v="11 Subcontracting -Stock"/>
    <x v="0"/>
    <x v="1"/>
    <m/>
    <m/>
    <m/>
  </r>
  <r>
    <s v="Maintanance"/>
    <s v="12. Third Party Process"/>
    <x v="0"/>
    <x v="0"/>
    <s v="Standard PO  : 4524071941 ; SPB Standard Order : 813602445  ; Standard PO  : 4524071944 ; Material document : 5000071678  ; Document no. : 5108324194  ; Document : 173066762 "/>
    <d v="1899-12-30T00:03:42"/>
    <m/>
  </r>
  <r>
    <s v="Maintanance"/>
    <s v="13 GSS_SUBCONTRACTING_PURCHASE_NONSTCK_V1"/>
    <x v="0"/>
    <x v="1"/>
    <m/>
    <m/>
    <m/>
  </r>
  <r>
    <s v="Stock Process"/>
    <s v="TC_Automated Purchasing Process"/>
    <x v="1"/>
    <x v="0"/>
    <s v="PO: 4524071847"/>
    <d v="1899-12-30T00:01:39"/>
    <m/>
  </r>
  <r>
    <s v="Stock Process"/>
    <s v="TC_Change material stock levels"/>
    <x v="1"/>
    <x v="0"/>
    <s v=" ;  ; Document : 4900000930  ; Document : 4900000931  ; Document : 4900000932  ; Document : 4900000933  ; Document : 4900000934  ; Document : 4900000935  ; Document : 4900000936  ; Document : 4900000937  ; Document : 4900000938  ; Document : 4900000939  ; Document : 4900000940  ; Document : 4900000941 "/>
    <d v="1899-12-30T00:02:49"/>
    <m/>
  </r>
  <r>
    <s v="Stock Process"/>
    <s v="TC_Create invoice VF01"/>
    <x v="1"/>
    <x v="0"/>
    <s v="Document : 173066759 "/>
    <d v="1899-12-30T00:00:12"/>
    <m/>
  </r>
  <r>
    <s v="Stock Process"/>
    <s v="TC_Credit memo request, credit invoice"/>
    <x v="1"/>
    <x v="0"/>
    <s v="SPB Credit Memo Req. : 123441970  ; Document : 228965862 "/>
    <d v="1899-12-30T00:00:21"/>
    <m/>
  </r>
  <r>
    <s v="Stock Process"/>
    <s v="TC_Debit memo request, debit invoice"/>
    <x v="1"/>
    <x v="0"/>
    <s v="SPB Debit Memo Req. : 210171932  ; Document : 228965861 "/>
    <d v="1899-12-30T00:00:21"/>
    <m/>
  </r>
  <r>
    <s v="Non stock process"/>
    <s v="TC_FL PO creation for non-stock material YTAT"/>
    <x v="1"/>
    <x v="0"/>
    <s v="Standard PO  : 4524071968"/>
    <d v="1899-12-30T00:00:48"/>
    <m/>
  </r>
  <r>
    <s v="Non stock process"/>
    <s v="TC_GSS PO for non-stock material YTAT "/>
    <x v="1"/>
    <x v="0"/>
    <s v="SPB Integr. Order : 813602449 "/>
    <d v="1899-12-30T00:01:09"/>
    <m/>
  </r>
  <r>
    <s v="Non stock process"/>
    <s v="TC_GSS SO status change from CI to ENG"/>
    <x v="1"/>
    <x v="0"/>
    <s v="Standard PO  : 4524071969 ;  ; Material document : 5000071658 "/>
    <d v="1899-12-30T00:01:19"/>
    <m/>
  </r>
  <r>
    <s v="Non stock process"/>
    <s v="TC_GSS SO status change from ENG to POST "/>
    <x v="1"/>
    <x v="0"/>
    <s v="SPB Integr. Order : 813602449 "/>
    <d v="1899-12-30T00:00:40"/>
    <m/>
  </r>
  <r>
    <s v="Non stock process"/>
    <s v="TC_GSS SO status change from POST to COMP through t-code Z_SD_SOSTCHG_N"/>
    <x v="1"/>
    <x v="0"/>
    <s v="No data had to be created. SPB Integr. Order : 813602449 "/>
    <d v="1899-12-30T00:00:09"/>
    <m/>
  </r>
  <r>
    <s v="Non stock process"/>
    <s v="GSS Invoice for non-stock material YTAT "/>
    <x v="1"/>
    <x v="0"/>
    <s v="Document : 228965872 "/>
    <d v="1899-12-30T00:00:26"/>
    <m/>
  </r>
  <r>
    <s v="Stock Process"/>
    <s v="TC_Manual order/advance payment"/>
    <x v="1"/>
    <x v="0"/>
    <s v="SPB Standard Order : 813602426  ; Document : 173066758 "/>
    <d v="1899-12-30T00:01:41"/>
    <m/>
  </r>
  <r>
    <s v="Direct Sales&gt;Stock order/advn pmnt"/>
    <s v="Manual order\invoice payment"/>
    <x v="1"/>
    <x v="0"/>
    <s v="SPB Standard Order : 813602425 "/>
    <d v="1899-12-30T00:01:28"/>
    <m/>
  </r>
  <r>
    <s v="Stock Process"/>
    <s v="TC_Manual Purchasing Process"/>
    <x v="1"/>
    <x v="0"/>
    <s v="Standard PO  : 4524071848 ;  ; Material document : 5000071599  ; Document : 4900000927 "/>
    <d v="1899-12-30T00:01:24"/>
    <m/>
  </r>
  <r>
    <s v="Replenishment"/>
    <s v="Replenishment stock PO creation (UB)"/>
    <x v="1"/>
    <x v="0"/>
    <s v="Stock transport ord.  : 4524071842"/>
    <d v="1899-12-30T00:00:50"/>
    <m/>
  </r>
  <r>
    <s v="Subcontracting"/>
    <s v="Sub-contracting stock PO creation (LB)"/>
    <x v="1"/>
    <x v="0"/>
    <s v="Subcontracting PO  : 4524071843"/>
    <d v="1899-12-30T00:01:24"/>
    <m/>
  </r>
  <r>
    <s v="Stock Process"/>
    <s v="TC_UB Process"/>
    <x v="1"/>
    <x v="0"/>
    <s v="Stock transport ord.  : 4524071849 ; SPB Cr.Plant deliv. : 1116245200 "/>
    <d v="1899-12-30T00:01:13"/>
    <m/>
  </r>
  <r>
    <m/>
    <m/>
    <x v="2"/>
    <x v="2"/>
    <m/>
    <m/>
    <m/>
  </r>
  <r>
    <m/>
    <m/>
    <x v="2"/>
    <x v="2"/>
    <m/>
    <m/>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FICO"/>
    <s v="Asset Master Data Process"/>
    <x v="0"/>
    <x v="0"/>
    <s v=" asset : 50000000402 0"/>
    <d v="1899-12-30T00:00:23"/>
    <m/>
  </r>
  <r>
    <s v="Source"/>
    <s v="Create NPR PO Process"/>
    <x v="0"/>
    <x v="0"/>
    <s v="Vendor : 0072064912 ; Purchasing info record : 5313625155"/>
    <d v="1899-12-30T00:02:16"/>
    <m/>
  </r>
  <r>
    <s v="Fulfill"/>
    <s v="TRB Process"/>
    <x v="0"/>
    <x v="0"/>
    <s v="Sales order number : 6499663 ; Material document : 5000071665  ; Document no. : 5108324187 "/>
    <d v="1899-12-30T00:01:42"/>
    <m/>
  </r>
  <r>
    <s v="Source"/>
    <s v="Create source list"/>
    <x v="0"/>
    <x v="0"/>
    <m/>
    <d v="1899-12-30T00:00:02"/>
    <m/>
  </r>
  <r>
    <s v="FICO"/>
    <s v="Customer Invoice Process"/>
    <x v="0"/>
    <x v="0"/>
    <s v="Document : 2000004 ; Document : 23000001 ; Document : 14000002"/>
    <d v="1899-12-30T00:01:22"/>
    <m/>
  </r>
  <r>
    <s v="Source"/>
    <s v="Customer Master Data"/>
    <x v="0"/>
    <x v="0"/>
    <m/>
    <d v="1899-12-30T00:00:20"/>
    <m/>
  </r>
  <r>
    <s v="FICO"/>
    <s v="Customer Master Data Process"/>
    <x v="0"/>
    <x v="0"/>
    <s v="Customer : 0013343057"/>
    <d v="1899-12-30T00:00:23"/>
    <m/>
  </r>
  <r>
    <s v="FICO"/>
    <s v="Depreciation"/>
    <x v="0"/>
    <x v="0"/>
    <m/>
    <d v="1899-12-30T00:00:09"/>
    <m/>
  </r>
  <r>
    <s v="FICO"/>
    <s v="GL Others"/>
    <x v="0"/>
    <x v="0"/>
    <s v="Document : 14000003; Vendor : 0072064913"/>
    <d v="1899-12-30T00:00:57"/>
    <m/>
  </r>
  <r>
    <s v="FICO"/>
    <s v="Invoice outgoing Payment Process"/>
    <x v="0"/>
    <x v="0"/>
    <s v="Vendor : 0072065006; Document : 19000006; Purchase order : 4524071993"/>
    <m/>
    <m/>
  </r>
  <r>
    <s v="FICO"/>
    <s v="GL Posting"/>
    <x v="0"/>
    <x v="0"/>
    <s v="Document : 19000002 "/>
    <d v="1899-12-30T00:00:18"/>
    <m/>
  </r>
  <r>
    <s v="Fulfill"/>
    <s v="NEB Order Process"/>
    <x v="0"/>
    <x v="0"/>
    <s v="Sales order : 341302018"/>
    <d v="1899-12-30T00:00:13"/>
    <m/>
  </r>
  <r>
    <s v="Fulfill"/>
    <s v="NEB PO Process"/>
    <x v="0"/>
    <x v="0"/>
    <s v="TRB FL Order : 341302019  ; Standard PO  : 4524071328"/>
    <d v="1899-12-30T00:04:47"/>
    <m/>
  </r>
  <r>
    <s v="FICO"/>
    <s v="Asset Acquisition"/>
    <x v="0"/>
    <x v="0"/>
    <m/>
    <m/>
    <m/>
  </r>
  <r>
    <s v="Maintenance"/>
    <s v="SEB Contract and Maintenace Process"/>
    <x v="0"/>
    <x v="0"/>
    <s v="Functional location : 12K-02211165  ; FreeService Contract : 60104801  ;  ; MC Cr.Memo Reqst : 123441962  ; MC Cr.Memo Reqst : 123441962  ; Document : 7660919 "/>
    <d v="1899-12-30T00:02:20"/>
    <m/>
  </r>
  <r>
    <s v="Maintenance"/>
    <s v="SEB Maintenance - Comprehensive Repair"/>
    <x v="0"/>
    <x v="0"/>
    <m/>
    <d v="1899-12-30T00:00:48"/>
    <m/>
  </r>
  <r>
    <s v="Maintenance"/>
    <s v="Tender and Order Process"/>
    <x v="0"/>
    <x v="0"/>
    <s v="SEB FL Repair Order : 341302020  ; Document : 125540241 "/>
    <d v="1899-12-30T00:04:34"/>
    <m/>
  </r>
  <r>
    <s v="FICO"/>
    <s v="Vendor Master Data Process"/>
    <x v="0"/>
    <x v="0"/>
    <s v="Vendor : 0072064917"/>
    <d v="1899-12-30T00:01:34"/>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Fulfill"/>
    <s v="1. Germany Create sales order Escalator"/>
    <x v="0"/>
    <x v="0"/>
    <m/>
    <m/>
    <s v="YPMDS - no projects generated"/>
  </r>
  <r>
    <s v="Fulfill"/>
    <s v="7. Create Sales order TRB"/>
    <x v="0"/>
    <x v="0"/>
    <m/>
    <m/>
    <m/>
  </r>
  <r>
    <s v="Maintenance"/>
    <s v="1. CallOut Management with Contract Process"/>
    <x v="0"/>
    <x v="1"/>
    <s v="Equipment  with the number : 43615832 ; Service contract : 41586307  ;  ; Deb.Memo Req.f.Ctrct : 210171934  ; SEB Credit Memo Req. : 123441971 "/>
    <d v="1899-12-30T00:04:44"/>
    <s v="Defect 123 raised"/>
  </r>
  <r>
    <s v="Maintenance"/>
    <s v="2. Cancel Contract Process"/>
    <x v="0"/>
    <x v="2"/>
    <s v="Equipment  with the number : 43615833 ; FreeService Contract : 41586309 "/>
    <d v="1899-12-30T00:03:24"/>
    <m/>
  </r>
  <r>
    <s v="Maintenance"/>
    <s v="3. Contract Management Process"/>
    <x v="0"/>
    <x v="2"/>
    <s v="Equipment  with the number : 43615835 ; FreeService Contract : 41586310  ; Service contract : 41586311  ; Document : 310824504 "/>
    <d v="1899-12-30T00:02:52"/>
    <m/>
  </r>
  <r>
    <s v="Maintenance"/>
    <s v="4. Package Service Repair - C process"/>
    <x v="0"/>
    <x v="1"/>
    <m/>
    <m/>
    <s v="VA02 Document 100788219 saved (no accounting docuemnt generated)"/>
  </r>
  <r>
    <s v="Maintenance"/>
    <s v="5. Planned Maintenance - MBM"/>
    <x v="0"/>
    <x v="2"/>
    <s v="Equipment  with the number : 43615840 ; FreeService Contract : 41586316  ; "/>
    <d v="1899-12-30T00:05:40"/>
    <m/>
  </r>
  <r>
    <s v="Maintenance"/>
    <s v="6. Planned Service Repairs - billable"/>
    <x v="0"/>
    <x v="1"/>
    <s v="Equipment  with the number : 43615844 ; Service contract : 41586317  ;  ; Deb.Memo Req.f.Ctrct : 210171935 "/>
    <d v="1899-12-30T00:03:11"/>
    <s v="Defect 123 raised"/>
  </r>
  <r>
    <s v="Maintenance"/>
    <s v="7.  CallOut Management with material request"/>
    <x v="0"/>
    <x v="1"/>
    <m/>
    <s v="ZVDMR"/>
    <s v="Defect 123 raised"/>
  </r>
  <r>
    <s v="FICO"/>
    <s v="1 Incoming  Invoices without PO  Manual Payments"/>
    <x v="0"/>
    <x v="2"/>
    <m/>
    <m/>
    <m/>
  </r>
  <r>
    <s v="FICO"/>
    <s v="1 Incoming  Invoices without PO  Manual Payments with SEPA format"/>
    <x v="0"/>
    <x v="2"/>
    <m/>
    <m/>
    <m/>
  </r>
  <r>
    <s v="FICO"/>
    <s v="2 Vendor - Automatic Clearing"/>
    <x v="0"/>
    <x v="2"/>
    <m/>
    <s v="auto payment; F-53 not need"/>
    <m/>
  </r>
  <r>
    <s v="FICO"/>
    <s v="3 Vendor Report is displayeding"/>
    <x v="0"/>
    <x v="2"/>
    <m/>
    <s v="Need update scripts"/>
    <m/>
  </r>
  <r>
    <s v="FICO"/>
    <s v="2 Outgoing Invoice-Manual Payment"/>
    <x v="0"/>
    <x v="2"/>
    <m/>
    <m/>
    <m/>
  </r>
  <r>
    <s v="FICO"/>
    <s v="2 Outgoing Invoice-Manual Payment for SEPA format"/>
    <x v="0"/>
    <x v="2"/>
    <s v="Customer : 0013343093 has been  for company code 220 ; Document : 2000029 was  in company code 220"/>
    <d v="1899-12-30T00:01:58"/>
    <m/>
  </r>
  <r>
    <s v="FICO"/>
    <s v="3 Dunning"/>
    <x v="0"/>
    <x v="2"/>
    <m/>
    <m/>
    <m/>
  </r>
  <r>
    <s v="FICO"/>
    <s v="4 Outgoing Invoice-Credit Memo-Manual clearing"/>
    <x v="0"/>
    <x v="2"/>
    <m/>
    <m/>
    <m/>
  </r>
  <r>
    <s v="FICO"/>
    <s v="5 Perform Report "/>
    <x v="0"/>
    <x v="2"/>
    <m/>
    <m/>
    <m/>
  </r>
  <r>
    <s v="FICO"/>
    <s v="1 CO PCA Report "/>
    <x v="0"/>
    <x v="2"/>
    <m/>
    <m/>
    <m/>
  </r>
  <r>
    <s v="FICO"/>
    <s v="01 Acquire fixed asset"/>
    <x v="0"/>
    <x v="2"/>
    <m/>
    <m/>
    <m/>
  </r>
  <r>
    <s v="FICO"/>
    <s v="03 Retire Asset without Revenue"/>
    <x v="0"/>
    <x v="2"/>
    <s v="Vendor : 0072064974 was  in company code 220 ; The asset : 30000000532 0 is  ; Document : 1900000029 was  in company code 220 ; Asset transaction  with document no. : 220 0008002142"/>
    <d v="1899-12-30T00:00:25"/>
    <m/>
  </r>
  <r>
    <s v="FICO"/>
    <s v="04 Transfer Fixed Assets"/>
    <x v="0"/>
    <x v="2"/>
    <m/>
    <m/>
    <m/>
  </r>
  <r>
    <s v="FICO"/>
    <s v="05 Fixed Assets Reporting"/>
    <x v="0"/>
    <x v="2"/>
    <m/>
    <m/>
    <m/>
  </r>
  <r>
    <s v="FICO"/>
    <s v="07 Retire Asset with Revenue"/>
    <x v="0"/>
    <x v="2"/>
    <m/>
    <m/>
    <m/>
  </r>
  <r>
    <s v="FICO"/>
    <s v="1 BS and PL Statement"/>
    <x v="0"/>
    <x v="2"/>
    <s v="Spool request (number : 0001650940)  without immediate output ; Spool request (number : 0001650941)  without immediate output"/>
    <d v="1899-12-30T00:00:29"/>
    <m/>
  </r>
  <r>
    <s v="FICO"/>
    <s v="2 Perform GL posting"/>
    <x v="0"/>
    <x v="2"/>
    <m/>
    <m/>
    <m/>
  </r>
  <r>
    <s v="FICO"/>
    <s v="3 Taxes on Sales &amp; Purchases"/>
    <x v="0"/>
    <x v="2"/>
    <m/>
    <m/>
    <m/>
  </r>
  <r>
    <s v="FICO"/>
    <s v="1 Perform CO allocation and repostings"/>
    <x v="0"/>
    <x v="1"/>
    <m/>
    <m/>
    <s v="defect 122 raised"/>
  </r>
  <r>
    <s v="FICO"/>
    <s v="1 KONE CO CCA Report is displayeding"/>
    <x v="0"/>
    <x v="2"/>
    <s v="Report dispalyed"/>
    <m/>
    <m/>
  </r>
  <r>
    <s v="FICO"/>
    <s v="1 General Ledger Posting"/>
    <x v="0"/>
    <x v="2"/>
    <m/>
    <m/>
    <m/>
  </r>
  <r>
    <s v="FICO"/>
    <s v="1 Match and Clear Intra-Corporate Accounts-Netting"/>
    <x v="0"/>
    <x v="2"/>
    <s v="Customer : 0013343129 has been  for company code 220 ; Document : 2000028 was  in company code 220 ; Document : 14000004 was  in company code 220 ; Document : 1000005 was  in company code 220_x000a_"/>
    <d v="1899-12-30T00:02:44"/>
    <m/>
  </r>
  <r>
    <s v="FICO"/>
    <s v="2 KONE Aging "/>
    <x v="0"/>
    <x v="2"/>
    <s v="No data but report display"/>
    <m/>
    <m/>
  </r>
  <r>
    <s v="FICO"/>
    <s v="1 VF04 Maintain Billing"/>
    <x v="0"/>
    <x v="2"/>
    <m/>
    <m/>
    <m/>
  </r>
  <r>
    <s v="FICO"/>
    <s v="10 Reverse Accurals"/>
    <x v="0"/>
    <x v="2"/>
    <s v="Preview for Printing Accounting Document"/>
    <m/>
    <m/>
  </r>
  <r>
    <s v="FICO"/>
    <s v="2 F.15 Recurring Document"/>
    <x v="0"/>
    <x v="2"/>
    <m/>
    <m/>
    <m/>
  </r>
  <r>
    <s v="FICO"/>
    <s v="3 KKAJ Results Analysis"/>
    <x v="0"/>
    <x v="2"/>
    <m/>
    <m/>
    <m/>
  </r>
  <r>
    <s v="FICO"/>
    <s v="4 CJ8G-Settlements"/>
    <x v="0"/>
    <x v="2"/>
    <m/>
    <m/>
    <m/>
  </r>
  <r>
    <s v="FICO"/>
    <s v="5 Update Special Purpose Ledger Planning"/>
    <x v="0"/>
    <x v="2"/>
    <s v="Changed planning data posted to ledger K1"/>
    <m/>
    <m/>
  </r>
  <r>
    <s v="FICO"/>
    <s v="7 Run Periodising"/>
    <x v="0"/>
    <x v="2"/>
    <m/>
    <m/>
    <m/>
  </r>
  <r>
    <s v="FICO"/>
    <s v="8 Business Area Re-Ajustment"/>
    <x v="0"/>
    <x v="2"/>
    <m/>
    <m/>
    <m/>
  </r>
  <r>
    <s v="FICO"/>
    <s v="9 Clear Dummy Profit Center"/>
    <x v="0"/>
    <x v="2"/>
    <s v="000002 data records were posted in document 0100000009_x000a_Document posted under document number 100000010"/>
    <m/>
    <m/>
  </r>
  <r>
    <s v="FICO"/>
    <s v="1 Maintain Banks"/>
    <x v="0"/>
    <x v="2"/>
    <s v="Bank DE : 80724741 was "/>
    <d v="1899-12-30T00:00:07"/>
    <m/>
  </r>
  <r>
    <s v="FICO"/>
    <s v="3 Reconcile Bank Statement"/>
    <x v="0"/>
    <x v="2"/>
    <m/>
    <m/>
    <m/>
  </r>
  <r>
    <s v="FICO"/>
    <s v="4 Check Deposit List"/>
    <x v="0"/>
    <x v="2"/>
    <m/>
    <m/>
    <m/>
  </r>
  <r>
    <s v="FICO"/>
    <s v="5 Cash Mgmt and Liquidity"/>
    <x v="0"/>
    <x v="2"/>
    <m/>
    <m/>
    <m/>
  </r>
  <r>
    <s v="FICO"/>
    <s v="6 Cash Mgmt Report Forcast"/>
    <x v="0"/>
    <x v="2"/>
    <m/>
    <m/>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s v="Fulfill"/>
    <s v="01 Create Sales Order Export-IN_ELE_MAT_KEI"/>
    <x v="0"/>
    <x v="0"/>
    <s v="FL Order : 6499668  ; Document : 8240086040 "/>
    <d v="1899-12-30T00:09:14"/>
    <m/>
  </r>
  <r>
    <s v="Fulfill"/>
    <s v="02 Create Sales Order FRB"/>
    <x v="0"/>
    <x v="0"/>
    <s v="FL Order : 6499669  ; Document : 144834078  ; Standard PO  : 4524071886 ; Material document : 5000071628  ; Document : 8240086041  ; Document : 8240086042  ; Document : 8240086043 "/>
    <d v="1899-12-30T00:19:41"/>
    <m/>
  </r>
  <r>
    <s v="Fulfill"/>
    <s v="04 Create Sales Order MOD for Installation comp"/>
    <x v="0"/>
    <x v="0"/>
    <s v="FL Order : 6499671  ; Standard PO  : 4524071892 ; Material document : 5000071660  ; Document : 8240086051  ; Document : 8240086052  ; Document : 8240086053 "/>
    <d v="1899-12-30T00:14:29"/>
    <m/>
  </r>
  <r>
    <s v="Fulfill"/>
    <s v="03 Create Sales Order IN_ELEVATOR_SEZ"/>
    <x v="0"/>
    <x v="0"/>
    <s v="FL Order : 6499670  ; Document : 144834079  ; Standard PO  : 4524071890 ; Material document : 5000071629  ; Document : 8240086045  ; Document : 8240086047  ; Document : 8240086048  ; Document : 8240086049 "/>
    <d v="1899-12-30T00:26:31"/>
    <m/>
  </r>
  <r>
    <s v="Fulfill"/>
    <s v="05 Create Sales Order-IMPORTS-IN_INST_ELE"/>
    <x v="0"/>
    <x v="0"/>
    <s v="FL Order : 6499922  ; Document : 8240086064  ; Document : 8240086065  ; Document : 8240086066  ; Document : 8240086067 "/>
    <d v="1899-12-30T00:13:54"/>
    <m/>
  </r>
  <r>
    <s v="Fulfill"/>
    <s v="06 Create Sales Order-IN_INST_ELE-Variation Mgmt"/>
    <x v="0"/>
    <x v="0"/>
    <s v="FL Order : 6499672  ; Document : 144834080  ; Standard PO  : 4524071895 ; Document : 8240086055  ; Document : 8240086056  ; Document : 8240086057  ; Document : 8240086058 "/>
    <d v="1899-12-30T00:22:13"/>
    <m/>
  </r>
  <r>
    <s v="Fulfill"/>
    <s v="07 Create Salesorder IN_ELEVATOR"/>
    <x v="0"/>
    <x v="0"/>
    <s v="FL Order : 6499674  ; Document : 144834081  ; Standard PO  : 4524071898 ; Material document : 5000071661  ; Document : 8240086060  ; Document : 8240086061 "/>
    <d v="1899-12-30T00:23:04"/>
    <m/>
  </r>
  <r>
    <s v="Fulfill"/>
    <s v="08 Create Sales Order NP_INST_ELE"/>
    <x v="0"/>
    <x v="0"/>
    <s v="FL Order : 6499673  ; Document : 150700323  ; Document : 150700324  ; Standard PO  : 4524071897 ; Material document : 5000071636  ; Document : 150700325  ; Document : 150700326  ; Document : 150503819 "/>
    <d v="1899-12-30T00:08:44"/>
    <m/>
  </r>
  <r>
    <s v="Fulfill"/>
    <s v="Create Sales Order IN_ESCALATOR_MAT+INST-HSS Material"/>
    <x v="0"/>
    <x v="1"/>
    <m/>
    <m/>
    <s v="deferred defect#: 76 in Minor release"/>
  </r>
  <r>
    <s v="Maintenance"/>
    <s v="01 Contract Mgts with Planned Maintenance process"/>
    <x v="0"/>
    <x v="2"/>
    <s v="T. Code ZFRE descoped in Feb-2018 . Hence scenario out of scope"/>
    <m/>
    <s v="T. Code ZFRE descoped in Feb-2018 . Hence scenario out of scope"/>
  </r>
  <r>
    <s v="Maintenance"/>
    <s v="03 Planned Maintenance - MBM"/>
    <x v="0"/>
    <x v="0"/>
    <s v="Service contract : 41586355  ; "/>
    <d v="1899-12-30T00:08:12"/>
    <m/>
  </r>
  <r>
    <s v="Maintenance"/>
    <s v="04 Planned Service Repairs - billable"/>
    <x v="0"/>
    <x v="0"/>
    <s v="Service contract : 41586357  ;  ; Material document : 4900000967 "/>
    <d v="1899-12-30T00:14:15"/>
    <m/>
  </r>
  <r>
    <s v="Maintenance"/>
    <s v="05 Cancel Contract Process"/>
    <x v="0"/>
    <x v="0"/>
    <s v="FreeService Contract : 41586350 "/>
    <d v="1899-12-30T00:01:52"/>
    <m/>
  </r>
  <r>
    <s v="Maintenance"/>
    <s v="05 Package Service Repair A Process"/>
    <x v="0"/>
    <x v="0"/>
    <s v="Service contract : 41586359  ; SEB FL Repair Tender : 330483684  ; SEB FL Repair Order : 341302045  ; Document : 8240086059 "/>
    <d v="1899-12-30T00:06:54"/>
    <m/>
  </r>
  <r>
    <s v="Maintenance"/>
    <s v="06 Cancel Sales Lead"/>
    <x v="0"/>
    <x v="0"/>
    <m/>
    <d v="1899-12-30T00:04:17"/>
    <m/>
  </r>
  <r>
    <s v="Maintenance"/>
    <s v="07 Create Sales Lead"/>
    <x v="0"/>
    <x v="0"/>
    <m/>
    <d v="1899-12-30T00:03:54"/>
    <m/>
  </r>
  <r>
    <s v="Maintenance"/>
    <s v="08 Package Service Repair - C process"/>
    <x v="0"/>
    <x v="0"/>
    <s v="Service contract : 41586353  ; SEB FL Repair Tender : 330483683  ; SEB FL Repair Order : 341302044  ; Standard PO  : 4524071894 ; Material document : 5000071654  ; Document : 8240086054 "/>
    <d v="1899-12-30T00:10:19"/>
    <m/>
  </r>
  <r>
    <s v="Maintenance"/>
    <s v="09 Sale Order Creation – Direct Spare Order (YOR)"/>
    <x v="0"/>
    <x v="0"/>
    <s v="FL Spares Std.Order : 341302043  ; FL Standard Delivery : 112038884  ; Document : 8240086050 "/>
    <d v="1899-12-30T00:02:15"/>
    <m/>
  </r>
  <r>
    <s v="Source"/>
    <s v="FL to FL"/>
    <x v="0"/>
    <x v="0"/>
    <s v="Material document : 4900000889 "/>
    <d v="1899-12-30T00:00:35"/>
    <m/>
  </r>
  <r>
    <s v="Source"/>
    <s v="FL to SL"/>
    <x v="0"/>
    <x v="0"/>
    <s v="Purchase requisition number : 0181807894 "/>
    <d v="1899-12-30T00:02:21"/>
    <m/>
  </r>
  <r>
    <s v="Source"/>
    <s v="Reuseable Spares Process - Repair"/>
    <x v="0"/>
    <x v="0"/>
    <s v="Material document : 4900000953  ; Material document : 4900000954  ; Material document : 4900000955 "/>
    <d v="1899-12-30T00:01:46"/>
    <m/>
  </r>
  <r>
    <s v="Source"/>
    <s v="Reuseable Spares Process-Scrapping"/>
    <x v="0"/>
    <x v="0"/>
    <s v="Material document 4900000986"/>
    <d v="1899-12-30T00:03:06"/>
    <m/>
  </r>
  <r>
    <s v="Source"/>
    <s v="Sourcing From Vendor"/>
    <x v="0"/>
    <x v="0"/>
    <s v="Purchase requisition number : 0181808106  ; Standard PO  : 4524071931"/>
    <d v="1899-12-30T00:00:46"/>
    <m/>
  </r>
  <r>
    <s v="Source"/>
    <s v="Storage L to Site"/>
    <x v="0"/>
    <x v="0"/>
    <s v="Purchase requisition number : 0181807894 "/>
    <d v="1899-12-30T00:02:21"/>
    <m/>
  </r>
  <r>
    <s v="FICO"/>
    <s v="1 Maintain Billing Due list"/>
    <x v="0"/>
    <x v="0"/>
    <s v="Document : 8110002067 "/>
    <d v="1899-12-30T00:02:54"/>
    <m/>
  </r>
  <r>
    <s v="FICO"/>
    <s v="2 F.15 Recurring Document"/>
    <x v="0"/>
    <x v="0"/>
    <m/>
    <d v="1899-12-30T00:00:13"/>
    <m/>
  </r>
  <r>
    <s v="FICO"/>
    <s v="3 KKAJ Results Analysis"/>
    <x v="0"/>
    <x v="0"/>
    <m/>
    <d v="1899-12-30T00:00:11"/>
    <m/>
  </r>
  <r>
    <s v="FICO"/>
    <s v="1 Maintain Banks"/>
    <x v="0"/>
    <x v="0"/>
    <s v="Bank IN : 49631350 was "/>
    <d v="1899-12-30T00:00:08"/>
    <m/>
  </r>
  <r>
    <s v="FICO"/>
    <s v="2 Manual Bank Statement"/>
    <x v="0"/>
    <x v="0"/>
    <m/>
    <d v="1899-12-30T00:00:24"/>
    <m/>
  </r>
  <r>
    <s v="FICO"/>
    <s v="4 CJ8G-Settlements"/>
    <x v="0"/>
    <x v="0"/>
    <m/>
    <d v="1899-12-30T00:00:06"/>
    <m/>
  </r>
  <r>
    <s v="FICO"/>
    <s v="5 Run Periodising"/>
    <x v="0"/>
    <x v="0"/>
    <m/>
    <d v="1899-12-30T00:08:02"/>
    <m/>
  </r>
  <r>
    <s v="FICO"/>
    <s v="3 Reconcile Bank Statement"/>
    <x v="0"/>
    <x v="0"/>
    <m/>
    <d v="1899-12-30T00:12:02"/>
    <m/>
  </r>
  <r>
    <s v="FICO"/>
    <s v="6 Clear Dummy Profit Center"/>
    <x v="0"/>
    <x v="0"/>
    <s v="Document  under document number : 100000312"/>
    <d v="1899-12-30T00:00:09"/>
    <m/>
  </r>
  <r>
    <s v="FICO"/>
    <s v="1 Perform General Ledger posting"/>
    <x v="0"/>
    <x v="0"/>
    <s v="Document : 1003489 was  in company code 282 ; Document : 1003490 was  in company code 282 ; "/>
    <d v="1899-12-30T00:00:48"/>
    <m/>
  </r>
  <r>
    <s v="FICO"/>
    <s v="03 Incoming invoices without PO manual payment"/>
    <x v="0"/>
    <x v="0"/>
    <s v="Document : 19000305 was  in company code 282 ; Document : 15000001 was  in company code 282"/>
    <d v="1899-12-30T00:02:33"/>
    <m/>
  </r>
  <r>
    <s v="FICO"/>
    <s v="2 Vendor - Automatic clearing"/>
    <x v="0"/>
    <x v="0"/>
    <s v="Vendor I : 261832 was  in company code 282 ; Document : 19000306 was  in company code 282"/>
    <d v="1899-12-30T00:00:50"/>
    <m/>
  </r>
  <r>
    <s v="FICO"/>
    <s v="3 Vendor Reporting"/>
    <x v="0"/>
    <x v="0"/>
    <m/>
    <d v="1899-12-30T00:02:20"/>
    <m/>
  </r>
  <r>
    <s v="FICO"/>
    <s v="2 Outgoing Invoice-Manual Payment"/>
    <x v="0"/>
    <x v="0"/>
    <s v="Customer : 0013343059 has been  for company code 282 ; Document : 23000006 was  in company code 282 ; Document : 14000001 was  in company code 282"/>
    <d v="1899-12-30T00:07:36"/>
    <m/>
  </r>
  <r>
    <s v="FICO"/>
    <s v="3 Partial Downpayment Dunning"/>
    <x v="0"/>
    <x v="0"/>
    <s v="Customer : 0013343060 has been  for company code 282 ; Document : 23000007 was  in company code 282"/>
    <d v="1899-12-30T00:09:42"/>
    <m/>
  </r>
  <r>
    <s v="FICO"/>
    <s v="4 Outgoing Invoice - Credit Memo - Manual clearing"/>
    <x v="0"/>
    <x v="0"/>
    <s v="Customer : 0013343141 has been  for company code 282 ; Document : 23000010 was  in company code 282 ; Document : 16000001 was  in company code 282"/>
    <d v="1899-12-30T00:04:26"/>
    <m/>
  </r>
  <r>
    <s v="FICO"/>
    <s v="5 Perform Reporting"/>
    <x v="0"/>
    <x v="0"/>
    <s v="Customer : 0013343142 has been  for company code 282 ; Document : 23000012 was  in company code 282"/>
    <d v="1899-12-30T00:03:58"/>
    <m/>
  </r>
  <r>
    <s v="FICO"/>
    <s v="02 Retire Asset with Revenue"/>
    <x v="0"/>
    <x v="0"/>
    <s v="The asset : 30000007385 0 is  ; The asset : 30000007385 0 is  ; Document : 19000314 was  in company code 282"/>
    <d v="1899-12-30T00:00:37"/>
    <m/>
  </r>
  <r>
    <s v="FICO"/>
    <s v="01 Acquire fixed asset"/>
    <x v="0"/>
    <x v="0"/>
    <s v="Vendor I : 597720 was  in company code 282 ; The asset : 30000007386 0 is  ; The asset : 30000007386 0 is  ; Document : 19000315 was  in company code 282"/>
    <d v="1899-12-30T00:01:01"/>
    <m/>
  </r>
  <r>
    <s v="FICO"/>
    <s v="03 Retire Asset with out Revenue"/>
    <x v="0"/>
    <x v="0"/>
    <s v="The asset : 30000000658 0 is  ; Vendor I : 312777 was  in company code 282 ; The asset : 30000007387 0 is  ; Document : 8000107 was  in company code 282 ; Asset transaction  with document no. : 282 0008000108"/>
    <d v="1899-12-30T00:00:58"/>
    <m/>
  </r>
  <r>
    <s v="FICO"/>
    <s v="04 Transfer Fixeds Assets"/>
    <x v="0"/>
    <x v="0"/>
    <s v="Vendor I : 818455 was  in company code 282 ; The asset : 30000007388 0 is  ; The asset : 30000007388 0 is  ; Document : 19000316 was  in company code 282 ; The asset : 30000007389 0 is  ; The asset : 30000007389 0 is  ; Asset transaction  with document no. : 282 0008000109"/>
    <d v="1899-12-30T00:01:27"/>
    <m/>
  </r>
  <r>
    <s v="FICO"/>
    <s v="05 Fixed Assets Reporting"/>
    <x v="0"/>
    <x v="2"/>
    <m/>
    <m/>
    <s v="Transaction ZK05 is locked"/>
  </r>
  <r>
    <s v="FICO"/>
    <s v="1 Perform CO allocation and repostings"/>
    <x v="0"/>
    <x v="0"/>
    <s v="Document is  under number : 4211227751 ; Document is  under number : 4211227752 ; Document is  under number : 3315627846"/>
    <d v="1899-12-30T00:01:05"/>
    <s v="defect#128 raised and retested"/>
  </r>
  <r>
    <s v="MDM/Customer"/>
    <s v="Customer Creation_KONE Customer (0001 - SP)"/>
    <x v="1"/>
    <x v="0"/>
    <s v="Customer : 0013343100 has been  for company code 282 sales area 282  01 01 ; Customer : 0013343100 was  for sales area 282 01 04"/>
    <d v="1899-12-30T00:02:22"/>
    <m/>
  </r>
  <r>
    <s v="MDM/Customer"/>
    <s v="Customer Creation_Shipping address (0002 - SH)"/>
    <x v="1"/>
    <x v="0"/>
    <s v="Customer : 0013343111 was  for sales area 282 01 01 ; Customer : 0013343111 was  for sales area 282 01 04"/>
    <d v="1899-12-30T00:02:08"/>
    <m/>
  </r>
  <r>
    <s v="MDM/Customer"/>
    <s v="Customer Creation_Other Payer (0003 - PY)"/>
    <x v="1"/>
    <x v="0"/>
    <s v="Customer : 0013343112 has been  for company code 282 sales area 282  01 01 ; Customer : 0013343112 was  for sales area 282 01 04"/>
    <d v="1899-12-30T00:02:54"/>
    <m/>
  </r>
  <r>
    <s v="MDM/Customer"/>
    <s v="Customer Creation_Invoicing address (0004 - BP)"/>
    <x v="1"/>
    <x v="0"/>
    <s v="Customer : 0013343113 has been  for company code 282 sales area 282  01 01 ; Customer : 0013343113 was  for sales area 282 01 04"/>
    <d v="1899-12-30T00:01:59"/>
    <m/>
  </r>
  <r>
    <s v="MDM/Customer Creation"/>
    <s v="Extend a migrated customer to another sales area"/>
    <x v="1"/>
    <x v="0"/>
    <s v="Customer : 0012009643 has been  for company code 282 sales area 282  01 01 ; Customer : 0012009643 was  for sales area 282 01 04"/>
    <d v="1899-12-30T00:00:53"/>
    <m/>
  </r>
  <r>
    <s v="MDM/Customer Creation"/>
    <s v="Convert a migrated YSFI prospect account to 0001 KONE customer account"/>
    <x v="1"/>
    <x v="0"/>
    <s v="Customer used:0012900856"/>
    <d v="1899-12-30T00:01:13"/>
    <m/>
  </r>
  <r>
    <s v="MDM/Customer Creation"/>
    <s v="Creation of a customer with the same address (user exit check)"/>
    <x v="1"/>
    <x v="0"/>
    <s v="No data had to be created"/>
    <d v="1899-12-30T00:00:14"/>
    <m/>
  </r>
  <r>
    <s v="MDM/Customer"/>
    <s v="Customer Modification_KONE Customer (0001 - SP)"/>
    <x v="1"/>
    <x v="0"/>
    <s v="No data had to be created"/>
    <d v="1899-12-30T00:00:51"/>
    <m/>
  </r>
  <r>
    <s v="MDM/Customer"/>
    <s v="Customer Modification_Shipping address (0002 - SH)"/>
    <x v="1"/>
    <x v="0"/>
    <s v="No data had to be created"/>
    <d v="1899-12-30T00:00:47"/>
    <m/>
  </r>
  <r>
    <s v="MDM/Customer"/>
    <s v="Customer Modification_Other Payer (0003 - PY)"/>
    <x v="1"/>
    <x v="0"/>
    <s v="No data had to be created"/>
    <d v="1899-12-30T00:00:58"/>
    <m/>
  </r>
  <r>
    <s v="MDM/Customer"/>
    <s v="Customer Modification_Invoicing address (0004 - BP)"/>
    <x v="1"/>
    <x v="0"/>
    <s v="No data had to be created"/>
    <d v="1899-12-30T00:01:17"/>
    <m/>
  </r>
  <r>
    <s v="MDM/Vendor"/>
    <s v="Vendor Creation - FL"/>
    <x v="1"/>
    <x v="0"/>
    <s v="Vendor : 0072064957 has been  for company code 282 purchasing organization 282"/>
    <d v="1899-12-30T00:00:33"/>
    <m/>
  </r>
  <r>
    <s v="MDM/Vendor"/>
    <s v="Vendor Extension - FL"/>
    <x v="1"/>
    <x v="0"/>
    <s v="No data had to be created"/>
    <d v="1899-12-30T00:00:15"/>
    <m/>
  </r>
  <r>
    <s v="MDM/Vendor"/>
    <s v="Vendor Modification - FL"/>
    <x v="1"/>
    <x v="0"/>
    <s v="No data had to be created"/>
    <d v="1899-12-30T00:00:01"/>
    <m/>
  </r>
  <r>
    <s v="MDM/Vendor"/>
    <s v="Vendor Blocking - FL"/>
    <x v="1"/>
    <x v="0"/>
    <s v="Vendor : 0071019826 has been  for company code 282 purchasing organization 282"/>
    <d v="1899-12-30T00:00:10"/>
    <m/>
  </r>
  <r>
    <s v="MDM/Vendor"/>
    <s v="Vendor Creation - SL"/>
    <x v="1"/>
    <x v="0"/>
    <s v="Vendor : 0072064958 has been  for company code 282 purchasing organization 282A"/>
    <d v="1899-12-30T00:00:58"/>
    <m/>
  </r>
  <r>
    <s v="MDM/Vendor"/>
    <s v="Vendor Extension - SL"/>
    <x v="1"/>
    <x v="0"/>
    <m/>
    <d v="1899-12-30T00:00:43"/>
    <m/>
  </r>
  <r>
    <s v="MDM/Vendor"/>
    <s v="Vendor Modification - SL "/>
    <x v="1"/>
    <x v="0"/>
    <m/>
    <d v="1899-12-30T00:00:01"/>
    <m/>
  </r>
  <r>
    <s v="MDM/Vendor"/>
    <s v="Vendor Blocking - SL"/>
    <x v="1"/>
    <x v="0"/>
    <s v="Vendor : 0070121316 has been  for company code 282 purchasing organization 282A"/>
    <d v="1899-12-30T00:00:09"/>
    <m/>
  </r>
  <r>
    <s v="MDM/Employee"/>
    <s v="Employee Creation"/>
    <x v="1"/>
    <x v="0"/>
    <s v="Vendor:P40198768"/>
    <d v="1899-12-30T00:00:12"/>
    <m/>
  </r>
  <r>
    <s v="MDM/Employee"/>
    <s v="Employee Modification"/>
    <x v="1"/>
    <x v="0"/>
    <m/>
    <d v="1899-12-30T00:00:11"/>
    <m/>
  </r>
  <r>
    <s v="MDM/Employee"/>
    <s v="Employee Blocking"/>
    <x v="1"/>
    <x v="0"/>
    <m/>
    <d v="1899-12-30T00:00:05"/>
    <m/>
  </r>
  <r>
    <s v="Maintain/Contract Admin"/>
    <s v="Equipment Creation"/>
    <x v="1"/>
    <x v="0"/>
    <s v="Equipment: 43615850"/>
    <m/>
    <m/>
  </r>
  <r>
    <s v="Maintain/Contract Admin"/>
    <s v="Equipment On Call"/>
    <x v="1"/>
    <x v="0"/>
    <m/>
    <m/>
    <m/>
  </r>
  <r>
    <s v="Maintain/Contract Admin"/>
    <s v="WFC"/>
    <x v="1"/>
    <x v="0"/>
    <m/>
    <m/>
    <m/>
  </r>
  <r>
    <s v="Maintain/Contract Admin"/>
    <s v="Conversion"/>
    <x v="1"/>
    <x v="0"/>
    <m/>
    <m/>
    <m/>
  </r>
  <r>
    <s v="Maintain/Contract Admin"/>
    <s v="Renegotiation"/>
    <x v="1"/>
    <x v="0"/>
    <m/>
    <m/>
    <m/>
  </r>
  <r>
    <s v="Maintain/Contract Admin"/>
    <s v="Equipment Changes"/>
    <x v="1"/>
    <x v="0"/>
    <m/>
    <m/>
    <m/>
  </r>
  <r>
    <s v="Maintain/Contract Admin"/>
    <s v="PSR Invoice"/>
    <x v="1"/>
    <x v="0"/>
    <m/>
    <m/>
    <m/>
  </r>
  <r>
    <s v="Maintain/Contract Admin"/>
    <s v="Spare Invoice"/>
    <x v="1"/>
    <x v="0"/>
    <m/>
    <m/>
    <m/>
  </r>
  <r>
    <s v="Maintain/Contract Admin"/>
    <s v="Due List"/>
    <x v="1"/>
    <x v="0"/>
    <m/>
    <m/>
    <m/>
  </r>
  <r>
    <s v="Maintain/Contract Admin"/>
    <s v="List of Billing Documents"/>
    <x v="1"/>
    <x v="0"/>
    <m/>
    <m/>
    <m/>
  </r>
  <r>
    <s v="Maintain/Contract Admin"/>
    <s v="Debit Memo - ZMCL"/>
    <x v="1"/>
    <x v="0"/>
    <m/>
    <m/>
    <m/>
  </r>
  <r>
    <s v="Maintain/Contract Admin"/>
    <s v="Credit Memo - ZMCG"/>
    <x v="1"/>
    <x v="0"/>
    <m/>
    <m/>
    <m/>
  </r>
  <r>
    <s v="Maintain/Contract Admin"/>
    <s v="MBM Activation"/>
    <x v="1"/>
    <x v="0"/>
    <m/>
    <m/>
    <m/>
  </r>
  <r>
    <s v="Maintain/Contract Admin"/>
    <s v="AMC Invoice"/>
    <x v="1"/>
    <x v="0"/>
    <m/>
    <m/>
    <m/>
  </r>
  <r>
    <s v="Maintain/Contract Admin"/>
    <s v="LIFS Contract Creation"/>
    <x v="1"/>
    <x v="0"/>
    <m/>
    <m/>
    <m/>
  </r>
  <r>
    <s v="Maintain/Contract Admin"/>
    <s v="Cancel Invoice"/>
    <x v="1"/>
    <x v="0"/>
    <m/>
    <m/>
    <m/>
  </r>
  <r>
    <s v="Maintain/Contract Admin"/>
    <s v="Cancel Contract"/>
    <x v="1"/>
    <x v="0"/>
    <m/>
    <m/>
    <m/>
  </r>
  <r>
    <s v="Maintain/Contract Admin"/>
    <s v="Future Price - Live contract"/>
    <x v="1"/>
    <x v="0"/>
    <m/>
    <m/>
    <m/>
  </r>
  <r>
    <s v="Maintain/Contract Admin"/>
    <s v="Service Order Cancelation"/>
    <x v="1"/>
    <x v="0"/>
    <m/>
    <m/>
    <m/>
  </r>
  <r>
    <s v="Maintain/Contract Admin"/>
    <s v="AMC Invoice Layout  - YIN3"/>
    <x v="1"/>
    <x v="0"/>
    <m/>
    <m/>
    <m/>
  </r>
  <r>
    <s v="Maintain/Contract Admin"/>
    <s v="PSR Invoice Layout - YIN4"/>
    <x v="1"/>
    <x v="0"/>
    <m/>
    <m/>
    <m/>
  </r>
  <r>
    <s v="Maintain/Contract Admin"/>
    <s v="Spare Invoice Layout - YIN5"/>
    <x v="1"/>
    <x v="0"/>
    <m/>
    <m/>
    <m/>
  </r>
  <r>
    <s v="Maintain/Contract Admin"/>
    <s v="DN/CN Invoice Layout - YIN7"/>
    <x v="1"/>
    <x v="0"/>
    <m/>
    <m/>
    <m/>
  </r>
  <r>
    <s v="Maintain/Contract Admin"/>
    <s v="Sales Tax Register"/>
    <x v="1"/>
    <x v="0"/>
    <m/>
    <m/>
    <m/>
  </r>
  <r>
    <s v="Maintain/Backreporting"/>
    <s v="TECO "/>
    <x v="1"/>
    <x v="0"/>
    <m/>
    <m/>
    <m/>
  </r>
  <r>
    <s v="Maintain/Backreporting"/>
    <s v="MASS TECO"/>
    <x v="1"/>
    <x v="0"/>
    <m/>
    <m/>
    <m/>
  </r>
  <r>
    <s v="Maintain/Backreporting"/>
    <s v="CAT2"/>
    <x v="1"/>
    <x v="0"/>
    <m/>
    <m/>
    <m/>
  </r>
  <r>
    <s v="Maintain/Backreporting"/>
    <s v="CAT9"/>
    <x v="1"/>
    <x v="0"/>
    <m/>
    <m/>
    <m/>
  </r>
  <r>
    <s v="Order Management"/>
    <s v="Creation -  Elevator"/>
    <x v="1"/>
    <x v="0"/>
    <s v="FL Order : 6499666 "/>
    <d v="1899-12-30T00:07:39"/>
    <m/>
  </r>
  <r>
    <s v="Order Management"/>
    <s v="Creation -  Modernaization"/>
    <x v="1"/>
    <x v="0"/>
    <s v="FL Order : 6499664 "/>
    <d v="1899-12-30T00:06:41"/>
    <m/>
  </r>
  <r>
    <s v="Order Management/Sales Order Creation"/>
    <s v="Creation -  Elevator - HissitOY"/>
    <x v="1"/>
    <x v="0"/>
    <s v="FL Order : 6499661 "/>
    <d v="1899-12-30T00:03:16"/>
    <m/>
  </r>
  <r>
    <s v="Order Management"/>
    <s v="Creation -  Escalator - HissitOY"/>
    <x v="1"/>
    <x v="0"/>
    <s v="FL Order : 6499662 "/>
    <d v="1899-12-30T00:03:59"/>
    <m/>
  </r>
  <r>
    <s v="Order Management"/>
    <s v="Invoicing - Due list (Performa invoice)"/>
    <x v="1"/>
    <x v="0"/>
    <s v="Document : 144834073 ,144834076 "/>
    <d v="1899-12-30T00:00:07"/>
    <m/>
  </r>
  <r>
    <s v="Order Management"/>
    <s v="Milestone Confirmation - MS0B"/>
    <x v="1"/>
    <x v="0"/>
    <m/>
    <d v="1899-12-30T00:00:35"/>
    <m/>
  </r>
  <r>
    <s v="Order Management/Sales Order Variation"/>
    <s v="Variation - IN_ELEVATOR"/>
    <x v="1"/>
    <x v="0"/>
    <s v="FL Order : 6499666  ;  ; FL Order : 6499666 "/>
    <d v="1899-12-30T00:04:09"/>
    <m/>
  </r>
  <r>
    <s v="Order Management"/>
    <s v="Variation - IN_MOD"/>
    <x v="1"/>
    <x v="0"/>
    <s v="FL Order : 6499664  ; FL Order : 6499664 "/>
    <d v="1899-12-30T00:03:46"/>
    <m/>
  </r>
  <r>
    <s v="Order Management"/>
    <s v="Addwork - IN_MOD"/>
    <x v="1"/>
    <x v="0"/>
    <s v="FL Order : 6499664  ; FL Order : 6499664 "/>
    <d v="1899-12-30T00:02:52"/>
    <m/>
  </r>
  <r>
    <s v="Order Management"/>
    <s v="Invoicing - Due list (Tax invoice - YPB)"/>
    <x v="1"/>
    <x v="0"/>
    <s v="Document : 8120022526  ; Document : 8120022529 ;Document : 8120022531  ; Document : 8120022532 "/>
    <d v="1899-12-30T00:00:07"/>
    <m/>
  </r>
  <r>
    <s v="Order Management"/>
    <s v="Invoicing - ZF_CLEAR_DPR_IN"/>
    <x v="1"/>
    <x v="0"/>
    <m/>
    <d v="1899-12-30T00:00:25"/>
    <m/>
  </r>
  <r>
    <s v="Order Management"/>
    <s v="Invoicing - Due list (Tax invoice - YFSO)"/>
    <x v="1"/>
    <x v="0"/>
    <s v="Document : 8120022530 ;Document : 8120022533 "/>
    <d v="1899-12-30T00:00:09"/>
    <m/>
  </r>
  <r>
    <s v="Order Management"/>
    <s v="B_FI_Milestone Confirmation"/>
    <x v="1"/>
    <x v="0"/>
    <m/>
    <d v="1899-12-30T00:00:27"/>
    <m/>
  </r>
  <r>
    <s v="Order Management"/>
    <s v="IN_ELEVATOR_Milestone Confirmation"/>
    <x v="1"/>
    <x v="0"/>
    <m/>
    <d v="1899-12-30T00:14:03"/>
    <m/>
  </r>
  <r>
    <s v="Order Management"/>
    <s v="IN_MOD_Milestone Confirmation"/>
    <x v="1"/>
    <x v="0"/>
    <m/>
    <d v="1899-12-30T00:10:47"/>
    <m/>
  </r>
  <r>
    <s v="Order Management"/>
    <s v="FI_ELEVATOR_DS_Milestone Confirmation"/>
    <x v="1"/>
    <x v="0"/>
    <m/>
    <d v="1899-12-30T00:01:57"/>
    <m/>
  </r>
  <r>
    <s v="Order Management"/>
    <s v="FI_ESCALATOR_DS_Milestone Confirmation"/>
    <x v="1"/>
    <x v="0"/>
    <m/>
    <d v="1899-12-30T00:05:20"/>
    <m/>
  </r>
  <r>
    <s v="Order Management"/>
    <s v="Milestone Cancellation"/>
    <x v="1"/>
    <x v="0"/>
    <m/>
    <m/>
    <m/>
  </r>
  <r>
    <s v="Order Management"/>
    <s v="Cancellation - IN_ELEVATOR"/>
    <x v="1"/>
    <x v="0"/>
    <s v="FL Order : 6499665  ; Document : 144834074  ; Document : 8120022527 "/>
    <d v="1899-12-30T00:14:31"/>
    <m/>
  </r>
  <r>
    <s v="Order Management"/>
    <s v="ZV_QUERY"/>
    <x v="1"/>
    <x v="0"/>
    <m/>
    <m/>
    <m/>
  </r>
  <r>
    <s v="Order Management"/>
    <s v="ZV_QUERY_DL"/>
    <x v="1"/>
    <x v="0"/>
    <m/>
    <m/>
    <m/>
  </r>
  <r>
    <s v="Order Management\Backreporting"/>
    <s v="CAT2"/>
    <x v="1"/>
    <x v="0"/>
    <m/>
    <m/>
    <s v="defect#127 raised and retested succesfully"/>
  </r>
  <r>
    <s v="Order Management\Backreporting"/>
    <s v="CAT5"/>
    <x v="1"/>
    <x v="0"/>
    <m/>
    <m/>
    <m/>
  </r>
  <r>
    <s v="P2P/Employee"/>
    <s v="Employee reimbursement - Mobile Expenses (Cost centre wise booking)"/>
    <x v="1"/>
    <x v="0"/>
    <m/>
    <m/>
    <m/>
  </r>
  <r>
    <s v="P2P/Employee"/>
    <s v="Employee reimbursement - Conveyance Expenses (Cost centre wise booking)"/>
    <x v="1"/>
    <x v="0"/>
    <m/>
    <m/>
    <m/>
  </r>
  <r>
    <s v="P2P/Employee"/>
    <s v="Employee reimbursement - Travel Exps (Cost centre wise booking)"/>
    <x v="1"/>
    <x v="0"/>
    <m/>
    <m/>
    <m/>
  </r>
  <r>
    <s v="P2P/Employee"/>
    <s v="Employee reimbursement - Site Expenses (Network &amp; Cost Center wise booking)"/>
    <x v="1"/>
    <x v="0"/>
    <m/>
    <m/>
    <m/>
  </r>
  <r>
    <s v="P2P/Employee"/>
    <s v="Park and posting employee document"/>
    <x v="1"/>
    <x v="0"/>
    <m/>
    <m/>
    <m/>
  </r>
  <r>
    <s v="P2P/Employee"/>
    <s v="Employee Travel Advance"/>
    <x v="1"/>
    <x v="0"/>
    <m/>
    <m/>
    <m/>
  </r>
  <r>
    <s v="P2P/Employee"/>
    <s v="Employee Advance Adjustment"/>
    <x v="1"/>
    <x v="0"/>
    <s v="Document: 17000000"/>
    <m/>
    <m/>
  </r>
  <r>
    <s v="P2P/Employee"/>
    <s v="Check transaction in SAP Vendor View"/>
    <x v="1"/>
    <x v="0"/>
    <m/>
    <m/>
    <m/>
  </r>
  <r>
    <s v="P2P/Employee"/>
    <s v="Check transaction in SAP Doc View"/>
    <x v="1"/>
    <x v="0"/>
    <m/>
    <m/>
    <m/>
  </r>
  <r>
    <s v="P2P/Employee"/>
    <s v="Reversal - Status Checked - FB08"/>
    <x v="1"/>
    <x v="0"/>
    <m/>
    <m/>
    <m/>
  </r>
  <r>
    <s v="P2P/Supplier"/>
    <s v="Supplier Non PO invoice - Cost Center with Input tax code 40 &amp; Send the invoice for approval - Non-PO"/>
    <x v="1"/>
    <x v="0"/>
    <m/>
    <m/>
    <m/>
  </r>
  <r>
    <s v="P2P/Supplier"/>
    <s v="Invoice With Po - GR - 179656602"/>
    <x v="1"/>
    <x v="0"/>
    <m/>
    <m/>
    <m/>
  </r>
  <r>
    <s v="P2P/Supplier"/>
    <s v="Invoice With Po Non GR - 179656603"/>
    <x v="1"/>
    <x v="0"/>
    <m/>
    <m/>
    <m/>
  </r>
  <r>
    <s v="P2P/Supplier"/>
    <s v="Invoice With Po Without Gr With Price Difference"/>
    <x v="1"/>
    <x v="0"/>
    <m/>
    <m/>
    <m/>
  </r>
  <r>
    <s v="P2P/Supplier"/>
    <s v="Invoice With Po  With Price Difference - Above Tolerance"/>
    <x v="1"/>
    <x v="0"/>
    <m/>
    <m/>
    <m/>
  </r>
  <r>
    <s v="P2P/Supplier"/>
    <s v="Execute ZIIL report"/>
    <x v="1"/>
    <x v="0"/>
    <m/>
    <m/>
    <m/>
  </r>
  <r>
    <s v="P2P/Supplier"/>
    <s v="Rejected_Status_Checked_Workflow"/>
    <x v="1"/>
    <x v="0"/>
    <m/>
    <m/>
    <m/>
  </r>
  <r>
    <s v="P2P/Supplier"/>
    <s v="MR8M_F-44"/>
    <x v="1"/>
    <x v="0"/>
    <m/>
    <m/>
    <m/>
  </r>
  <r>
    <s v="P2P/Supplier"/>
    <s v="Portal Creation"/>
    <x v="1"/>
    <x v="0"/>
    <m/>
    <m/>
    <m/>
  </r>
  <r>
    <s v="P2P/Supplier"/>
    <s v="Portal Deletion"/>
    <x v="1"/>
    <x v="0"/>
    <m/>
    <m/>
    <m/>
  </r>
  <r>
    <s v="Sourcing"/>
    <s v="PO Generation - GR - Service Order "/>
    <x v="1"/>
    <x v="0"/>
    <m/>
    <m/>
    <m/>
  </r>
  <r>
    <s v="Sourcing"/>
    <s v="PO Generation - Non GR - Network"/>
    <x v="1"/>
    <x v="0"/>
    <m/>
    <m/>
    <m/>
  </r>
  <r>
    <s v="SL - Outgoing Payment"/>
    <s v="Payment Method - U,L,T"/>
    <x v="1"/>
    <x v="0"/>
    <s v="Identification: P1"/>
    <m/>
    <m/>
  </r>
  <r>
    <s v="KEI-Cash &amp; bank/Outgoing payments"/>
    <s v="Employee payment run"/>
    <x v="1"/>
    <x v="0"/>
    <s v="Identification: 282J8"/>
    <m/>
    <m/>
  </r>
  <r>
    <s v="KEI-Cash &amp; bank/Outgoing payments"/>
    <s v="Employee payment run with blocking"/>
    <x v="1"/>
    <x v="0"/>
    <s v="Identification: 282J5"/>
    <m/>
    <m/>
  </r>
  <r>
    <s v="KEI-Cash &amp; bank/Outgoing payments"/>
    <s v="Supplier payment run with blocking"/>
    <x v="1"/>
    <x v="0"/>
    <s v="Identification: 282A9"/>
    <m/>
    <m/>
  </r>
  <r>
    <s v="KEI-Cash &amp; bank/Outgoing payments"/>
    <s v="Supplier payment run without blocking"/>
    <x v="1"/>
    <x v="0"/>
    <s v="Identification: 282A1"/>
    <m/>
    <m/>
  </r>
  <r>
    <s v="KEI-Cash &amp; bank/Outgoing payments"/>
    <s v="Supplier encription"/>
    <x v="1"/>
    <x v="0"/>
    <m/>
    <m/>
    <m/>
  </r>
  <r>
    <s v="KEI-Cash &amp; bank/Outgoing payments"/>
    <s v="Employee encription"/>
    <x v="1"/>
    <x v="0"/>
    <m/>
    <m/>
    <m/>
  </r>
  <r>
    <s v="KEI-Cash &amp; bank/Outgoing payments"/>
    <s v="BPC - Advance booking Swipe thro card"/>
    <x v="1"/>
    <x v="0"/>
    <m/>
    <m/>
    <m/>
  </r>
  <r>
    <s v="KEI-Cash &amp; bank"/>
    <s v="Dunning run "/>
    <x v="1"/>
    <x v="0"/>
    <s v="Identification: 282A56"/>
    <m/>
    <m/>
  </r>
  <r>
    <s v="KEI-Cash &amp; bank/Incoming Payments"/>
    <s v="Fund transfer from SCB to other bank account"/>
    <x v="1"/>
    <x v="0"/>
    <m/>
    <m/>
    <m/>
  </r>
  <r>
    <s v="KEI-Cash &amp; bank/Incoming Payments"/>
    <s v="Multi Cash upload - SCB"/>
    <x v="1"/>
    <x v="0"/>
    <m/>
    <m/>
    <m/>
  </r>
  <r>
    <s v="KEI-Cash &amp; bank/Incoming Payments"/>
    <s v="MT940 - CITI CORP"/>
    <x v="1"/>
    <x v="0"/>
    <m/>
    <m/>
    <m/>
  </r>
  <r>
    <s v="KEI-Cash &amp; bank/Incoming Payments"/>
    <s v="Manual Bank Statement upload - SBI"/>
    <x v="1"/>
    <x v="0"/>
    <m/>
    <m/>
    <m/>
  </r>
  <r>
    <s v="KEI-Cash &amp; bank/Incoming Payments"/>
    <s v="DPR - Fulfill ( Elevator and Escalator)"/>
    <x v="1"/>
    <x v="0"/>
    <m/>
    <m/>
    <m/>
  </r>
  <r>
    <s v="KEI-Cash &amp; bank/Incoming Payments"/>
    <s v="DPR - With the deduction of IT,ST,SD,Labour cess , BANK CHARGES ETC.."/>
    <x v="1"/>
    <x v="0"/>
    <m/>
    <m/>
    <m/>
  </r>
  <r>
    <s v="KEI-Cash &amp; bank/Incoming Payments"/>
    <s v="DPR Partial Payment"/>
    <x v="1"/>
    <x v="0"/>
    <m/>
    <m/>
    <m/>
  </r>
  <r>
    <s v="KEI-Cash &amp; bank/Incoming Payments"/>
    <s v="DPR with Excess payment"/>
    <x v="1"/>
    <x v="0"/>
    <m/>
    <m/>
    <m/>
  </r>
  <r>
    <s v="KEI-Cash &amp; bank/Incoming Payments"/>
    <s v="Certificate posting"/>
    <x v="1"/>
    <x v="0"/>
    <m/>
    <m/>
    <m/>
  </r>
  <r>
    <s v="KEI-Cash &amp; bank/Incoming Payments"/>
    <s v="JV - Y3 entries"/>
    <x v="1"/>
    <x v="0"/>
    <m/>
    <m/>
    <m/>
  </r>
  <r>
    <s v="KEI-Cash &amp; bank/Incoming Payments"/>
    <s v="AR-Outstanding receipt with the deduction of IT,ST,SD,Other etc"/>
    <x v="1"/>
    <x v="0"/>
    <m/>
    <m/>
    <m/>
  </r>
  <r>
    <s v="KEI-Cash &amp; bank/Incoming Payments"/>
    <s v="AR-Outstanding receipt were the Payment exceeding the Out standng"/>
    <x v="1"/>
    <x v="0"/>
    <m/>
    <m/>
    <m/>
  </r>
  <r>
    <s v="KEI-Cash &amp; bank/Incoming Payments"/>
    <s v="AR-Outstanding with the partial payment"/>
    <x v="1"/>
    <x v="0"/>
    <m/>
    <m/>
    <m/>
  </r>
  <r>
    <s v="KEI-Cash &amp; bank/Incoming Payments"/>
    <s v="Manual bank Cleareing F-03"/>
    <x v="1"/>
    <x v="0"/>
    <m/>
    <m/>
    <m/>
  </r>
  <r>
    <s v="KEI-Cash &amp; bank/Incoming Payments"/>
    <s v="Automatic Clearing  F.13 ( Multi cash -bank statement )"/>
    <x v="1"/>
    <x v="0"/>
    <m/>
    <m/>
    <m/>
  </r>
  <r>
    <s v="KEI-Cash &amp; bank/Incoming Payments"/>
    <s v="Automatic Clearing  CUSTOMER"/>
    <x v="1"/>
    <x v="0"/>
    <s v="Document:16000000"/>
    <m/>
    <m/>
  </r>
  <r>
    <s v="KEI-Cash &amp; bank/Incoming Payments"/>
    <s v="F-32 customer clearing"/>
    <x v="1"/>
    <x v="0"/>
    <m/>
    <m/>
    <m/>
  </r>
  <r>
    <s v="KEI-Cash &amp; bank/Incoming Payments"/>
    <s v="Incoming payment return"/>
    <x v="1"/>
    <x v="0"/>
    <m/>
    <m/>
    <m/>
  </r>
  <r>
    <s v="KEI-Cash &amp; bank/Incoming Payments"/>
    <s v="Reset Cleared Items (Fbra)"/>
    <x v="1"/>
    <x v="0"/>
    <m/>
    <m/>
    <m/>
  </r>
  <r>
    <s v="KEI-Cash &amp; bank/Incoming Payments"/>
    <s v="Reverse Cleared Items (Fb08)"/>
    <x v="1"/>
    <x v="0"/>
    <m/>
    <m/>
    <m/>
  </r>
  <r>
    <s v="KEI-Cash &amp; bank/Incoming Payments"/>
    <s v="Customer Statement of account - Fulfill ( Elevator and escaltor)&amp; TRB"/>
    <x v="1"/>
    <x v="0"/>
    <m/>
    <m/>
    <m/>
  </r>
  <r>
    <s v="KEI-Cash &amp; bank/Incoming Payments"/>
    <s v="Customer Statement of account - Maintain"/>
    <x v="1"/>
    <x v="0"/>
    <m/>
    <m/>
    <m/>
  </r>
  <r>
    <s v="KEI-Cash &amp; bank/Incoming Payments"/>
    <s v="Bank receipt"/>
    <x v="1"/>
    <x v="0"/>
    <m/>
    <m/>
    <m/>
  </r>
  <r>
    <s v="M&amp;S/MEC FL"/>
    <s v="DUMMY1 profit center"/>
    <x v="1"/>
    <x v="0"/>
    <m/>
    <d v="1899-12-30T00:00:28"/>
    <m/>
  </r>
  <r>
    <s v="M&amp;S/MEC FL"/>
    <s v="VFX3 FI Document Issue"/>
    <x v="1"/>
    <x v="0"/>
    <m/>
    <d v="1899-12-30T00:00:35"/>
    <m/>
  </r>
  <r>
    <s v="M&amp;S/MEC FL"/>
    <s v="Sales tax register"/>
    <x v="1"/>
    <x v="0"/>
    <m/>
    <d v="1899-12-30T00:00:23"/>
    <m/>
  </r>
  <r>
    <s v="M&amp;S/MEC FL"/>
    <s v="Result Analysis"/>
    <x v="1"/>
    <x v="0"/>
    <m/>
    <d v="1899-12-30T00:01:33"/>
    <m/>
  </r>
  <r>
    <s v="M&amp;S/MEC FL"/>
    <s v="Pending DPR"/>
    <x v="1"/>
    <x v="0"/>
    <m/>
    <d v="1899-12-30T00:33:38"/>
    <m/>
  </r>
  <r>
    <s v="M&amp;S/MEC FL"/>
    <s v="LIS periodization"/>
    <x v="1"/>
    <x v="0"/>
    <m/>
    <d v="1899-12-30T01:08:26"/>
    <m/>
  </r>
  <r>
    <s v="M&amp;S/MEC FL"/>
    <s v="LIFS periodization"/>
    <x v="1"/>
    <x v="0"/>
    <m/>
    <d v="1899-12-30T01:23:40"/>
    <m/>
  </r>
  <r>
    <s v="M&amp;S/MEC FL"/>
    <s v="Recurring master execution"/>
    <x v="1"/>
    <x v="0"/>
    <m/>
    <d v="1899-12-30T00:00:13"/>
    <m/>
  </r>
  <r>
    <s v="M&amp;S/MEC FL"/>
    <s v="Reconcile MM &amp; G/L balances"/>
    <x v="1"/>
    <x v="0"/>
    <m/>
    <d v="1899-12-30T00:12:07"/>
    <m/>
  </r>
  <r>
    <s v="M&amp;S/MEC FL"/>
    <s v="Business area re-adjustments (BA B/S) ↓"/>
    <x v="1"/>
    <x v="0"/>
    <m/>
    <d v="1899-12-30T00:46:31"/>
    <m/>
  </r>
  <r>
    <s v="M&amp;S/MEC FL"/>
    <s v="Reconcile CO and FI result"/>
    <x v="1"/>
    <x v="0"/>
    <m/>
    <d v="1899-12-30T00:00:22"/>
    <m/>
  </r>
  <r>
    <s v="M&amp;S/MEC FL"/>
    <s v="Foreign currency valuation ↓"/>
    <x v="1"/>
    <x v="0"/>
    <m/>
    <d v="1899-12-30T00:01:07"/>
    <m/>
  </r>
  <r>
    <s v="M&amp;S/MEC FL"/>
    <s v="Error log for automatic LIFS accrual creation"/>
    <x v="1"/>
    <x v="0"/>
    <m/>
    <d v="1899-12-30T00:00:05"/>
    <m/>
  </r>
  <r>
    <s v="M&amp;S/MEC FL"/>
    <s v="Regrouping GRIR"/>
    <x v="1"/>
    <x v="0"/>
    <m/>
    <d v="1899-12-30T00:06:24"/>
    <m/>
  </r>
  <r>
    <s v="M&amp;S/MEC FL"/>
    <s v="Result Report"/>
    <x v="1"/>
    <x v="0"/>
    <m/>
    <d v="1899-12-30T00:01:33"/>
    <m/>
  </r>
  <r>
    <m/>
    <m/>
    <x v="2"/>
    <x v="3"/>
    <m/>
    <m/>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s v="Fulfill"/>
    <s v="FRB"/>
    <s v="1. KIT FRB SO WITH PAYMENTS"/>
    <x v="0"/>
    <x v="0"/>
    <m/>
    <m/>
    <m/>
  </r>
  <r>
    <s v="Fulfill"/>
    <s v="NEB"/>
    <s v="1 KIT NEB  SO  ACCOUNTING DOC"/>
    <x v="0"/>
    <x v="0"/>
    <m/>
    <m/>
    <m/>
  </r>
  <r>
    <s v="Fulfill"/>
    <s v="NEB"/>
    <s v="3 KIT NEB SO WITH VARIANTS + PR"/>
    <x v="0"/>
    <x v="0"/>
    <m/>
    <m/>
    <m/>
  </r>
  <r>
    <s v="Fulfill"/>
    <s v="SDB"/>
    <s v="KIT DOOR SO WITH PAYMENTS"/>
    <x v="0"/>
    <x v="0"/>
    <m/>
    <m/>
    <m/>
  </r>
  <r>
    <s v="Fulfill"/>
    <s v="TRB"/>
    <s v="2 KIT TRB SO WITH VARIANTS"/>
    <x v="0"/>
    <x v="0"/>
    <m/>
    <m/>
    <m/>
  </r>
  <r>
    <s v="Maintenance"/>
    <m/>
    <s v="01 Create-Invoice-Cancel of contract"/>
    <x v="0"/>
    <x v="0"/>
    <m/>
    <m/>
    <m/>
  </r>
  <r>
    <s v="Maintenance"/>
    <m/>
    <s v="02 Create-Suspend-Rebill of contract item"/>
    <x v="0"/>
    <x v="0"/>
    <m/>
    <m/>
    <m/>
  </r>
  <r>
    <s v="Maintenance"/>
    <m/>
    <s v="03 Create-Periodize-First Contract YWVF"/>
    <x v="0"/>
    <x v="0"/>
    <m/>
    <m/>
    <m/>
  </r>
  <r>
    <s v="Maintenance"/>
    <m/>
    <s v="04 Create-Invoice-Credit of Contract"/>
    <x v="0"/>
    <x v="0"/>
    <m/>
    <m/>
    <m/>
  </r>
  <r>
    <s v="Maintenance"/>
    <m/>
    <s v="05 MBM Maint.Plan and Serv.Orders"/>
    <x v="0"/>
    <x v="1"/>
    <m/>
    <m/>
    <s v="ZI05-need package number"/>
  </r>
  <r>
    <s v="Maintenance"/>
    <m/>
    <s v="06 Callout Management without Contract Process"/>
    <x v="0"/>
    <x v="0"/>
    <m/>
    <m/>
    <m/>
  </r>
  <r>
    <s v="Maintenance"/>
    <m/>
    <s v="07 Callout Management with Contract Process"/>
    <x v="0"/>
    <x v="0"/>
    <m/>
    <m/>
    <m/>
  </r>
  <r>
    <s v="Maintenance"/>
    <m/>
    <s v="08 Cancel callout process with contracts"/>
    <x v="0"/>
    <x v="0"/>
    <m/>
    <m/>
    <m/>
  </r>
  <r>
    <s v="Maintenance"/>
    <m/>
    <s v="08 Cancel callout process without contract"/>
    <x v="0"/>
    <x v="0"/>
    <m/>
    <m/>
    <m/>
  </r>
  <r>
    <s v="Maintenance"/>
    <m/>
    <s v="09 Planned Service Repairs with Contract"/>
    <x v="0"/>
    <x v="1"/>
    <m/>
    <m/>
    <s v="IW33-No material components are allocated to the order"/>
  </r>
  <r>
    <s v="Maintenance"/>
    <m/>
    <s v="11 Create Sales Lead Process"/>
    <x v="0"/>
    <x v="0"/>
    <m/>
    <m/>
    <m/>
  </r>
  <r>
    <s v="Maintenance"/>
    <m/>
    <s v="12 Cancel Sales Leads"/>
    <x v="0"/>
    <x v="0"/>
    <m/>
    <m/>
    <m/>
  </r>
  <r>
    <s v="Maintenance"/>
    <m/>
    <s v="13 Unplanned SerRep with and without Contract"/>
    <x v="0"/>
    <x v="0"/>
    <m/>
    <m/>
    <m/>
  </r>
  <r>
    <s v="Maintenance"/>
    <m/>
    <s v="16 Contract escalation and renegotiation"/>
    <x v="0"/>
    <x v="0"/>
    <m/>
    <m/>
    <m/>
  </r>
  <r>
    <s v="Maintenance"/>
    <m/>
    <s v="18 Z_CS_ORG Mass Changes"/>
    <x v="0"/>
    <x v="0"/>
    <m/>
    <m/>
    <m/>
  </r>
  <r>
    <s v="Source "/>
    <m/>
    <s v="1.5 Vendor master"/>
    <x v="0"/>
    <x v="0"/>
    <m/>
    <m/>
    <m/>
  </r>
  <r>
    <s v="Source "/>
    <m/>
    <s v="2.11 Non-production related purchasing with PR"/>
    <x v="0"/>
    <x v="1"/>
    <m/>
    <m/>
    <s v="Defect 126 raised"/>
  </r>
  <r>
    <s v="Source "/>
    <m/>
    <s v="2.2 Purchasing for Order Management"/>
    <x v="0"/>
    <x v="0"/>
    <m/>
    <m/>
    <m/>
  </r>
  <r>
    <s v="Source "/>
    <m/>
    <s v="2.5 Purchasing for Planned Service Order with Contract (YSM1)"/>
    <x v="0"/>
    <x v="0"/>
    <m/>
    <m/>
    <m/>
  </r>
  <r>
    <s v="Source "/>
    <m/>
    <s v="3.1 Stock Transfer"/>
    <x v="0"/>
    <x v="0"/>
    <m/>
    <m/>
    <m/>
  </r>
  <r>
    <s v="Source "/>
    <m/>
    <s v="3.10 Material  transfer"/>
    <x v="0"/>
    <x v="0"/>
    <m/>
    <m/>
    <m/>
  </r>
  <r>
    <s v="Source "/>
    <m/>
    <s v="3.11 Print delivery note"/>
    <x v="0"/>
    <x v="0"/>
    <m/>
    <m/>
    <m/>
  </r>
  <r>
    <s v="Source "/>
    <m/>
    <s v="3.7 GI to Cost centre"/>
    <x v="0"/>
    <x v="0"/>
    <m/>
    <m/>
    <m/>
  </r>
  <r>
    <s v="Source "/>
    <m/>
    <s v="3.7 GI to Network without reservation"/>
    <x v="0"/>
    <x v="0"/>
    <m/>
    <m/>
    <m/>
  </r>
  <r>
    <s v="Source "/>
    <m/>
    <s v="3.7 GI to Service Order without reservation"/>
    <x v="0"/>
    <x v="0"/>
    <m/>
    <m/>
    <m/>
  </r>
  <r>
    <s v="Source "/>
    <m/>
    <s v="4.1 Physical Inventory"/>
    <x v="0"/>
    <x v="0"/>
    <m/>
    <m/>
    <m/>
  </r>
  <r>
    <s v="V5"/>
    <s v="V5 / 01 Process Account Payable"/>
    <s v="01.00.01 Incoming Invoice,Total payment"/>
    <x v="0"/>
    <x v="0"/>
    <m/>
    <m/>
    <m/>
  </r>
  <r>
    <s v="V5"/>
    <s v="V5 / 01 Process Account Payable"/>
    <s v="01.00.02 Incoming Invoice,Posting Transfer"/>
    <x v="0"/>
    <x v="0"/>
    <m/>
    <m/>
    <m/>
  </r>
  <r>
    <s v="V5"/>
    <s v="V5 / 01 Process Account Payable"/>
    <s v="01.00.03 Incoming Invoice,Credit Memo,Incoming Vendor Payement"/>
    <x v="0"/>
    <x v="0"/>
    <m/>
    <m/>
    <m/>
  </r>
  <r>
    <s v="V5"/>
    <s v="V5 / 01 Process Account Payable"/>
    <s v="01.00.04 Incoming Invoice,Automatic Payment-tbv CIG_CUP"/>
    <x v="0"/>
    <x v="0"/>
    <m/>
    <m/>
    <m/>
  </r>
  <r>
    <s v="V5"/>
    <s v="V5 / 01 Process Account Payable"/>
    <s v="01.00.05 Downpayment"/>
    <x v="0"/>
    <x v="0"/>
    <m/>
    <m/>
    <m/>
  </r>
  <r>
    <s v="V5"/>
    <s v="V5 / 01 Process Account Payable"/>
    <s v="01.00.06 Incoming Invoice Withholding Tax"/>
    <x v="0"/>
    <x v="0"/>
    <m/>
    <m/>
    <m/>
  </r>
  <r>
    <s v="V5"/>
    <s v="V5 / 01 Process Account Payable"/>
    <s v="01.00.08 FK01, FK02, FK03, FK05, FK06 Maintain Vendor Master Data, FI view"/>
    <x v="0"/>
    <x v="0"/>
    <m/>
    <m/>
    <m/>
  </r>
  <r>
    <s v="V5"/>
    <s v="V5 / 01 Process Account Payable"/>
    <s v="01.00.09 F.98 Application Tree Report Selection Vendor"/>
    <x v="0"/>
    <x v="0"/>
    <m/>
    <m/>
    <m/>
  </r>
  <r>
    <s v="V5"/>
    <s v="V5 / 01 Process Account Payable"/>
    <s v="01.00.10 S_ALR_87012082 Account Payable Reconciliation"/>
    <x v="0"/>
    <x v="0"/>
    <m/>
    <m/>
    <m/>
  </r>
  <r>
    <s v="V5"/>
    <s v="V5 / 01 Process Account Payable"/>
    <s v="01.00.11 ZFIRE Invoice verification send reminders to reviewers and approvers"/>
    <x v="0"/>
    <x v="0"/>
    <m/>
    <m/>
    <m/>
  </r>
  <r>
    <s v="V5"/>
    <s v="V5 / 01 Process Account Payable"/>
    <s v="01.00.13 25 ZQ_QFB_START Quality Feedback Report"/>
    <x v="0"/>
    <x v="0"/>
    <m/>
    <m/>
    <m/>
  </r>
  <r>
    <s v="V5"/>
    <s v="V5 / 02 Process Account Receivable"/>
    <s v="02.00.01 Outgoing Invoice,Manual Payment New"/>
    <x v="0"/>
    <x v="0"/>
    <m/>
    <m/>
    <m/>
  </r>
  <r>
    <s v="V5"/>
    <s v="V5 / 02 Process Account Receivable"/>
    <s v="02.00.02 Outgoing invoice,Credit Memo,Manual Clearing"/>
    <x v="0"/>
    <x v="1"/>
    <s v="Customer :  13343124; Customer Invoice : 22000023; Credit memo : 22000024"/>
    <m/>
    <s v="F-32 - Enter line items first of all or choose open items"/>
  </r>
  <r>
    <s v="V5"/>
    <s v="V5 / 02 Process Account Receivable"/>
    <s v="02.00.03 Outgoing Invoice,Bill of exchange"/>
    <x v="0"/>
    <x v="0"/>
    <m/>
    <m/>
    <m/>
  </r>
  <r>
    <s v="V5"/>
    <s v="V5 / 02 Process Account Receivable"/>
    <s v="02.00.03bis Outgoing Invoice,Bill of exchange"/>
    <x v="0"/>
    <x v="0"/>
    <m/>
    <m/>
    <m/>
  </r>
  <r>
    <s v="V5"/>
    <s v="V5 / 02 Process Account Receivable"/>
    <s v="02.00.05 Incoming Payment Return"/>
    <x v="0"/>
    <x v="0"/>
    <m/>
    <m/>
    <m/>
  </r>
  <r>
    <s v="V5"/>
    <s v="V5 / 02 Process Account Receivable"/>
    <s v="02.00.06 Transfer posting"/>
    <x v="0"/>
    <x v="0"/>
    <m/>
    <m/>
    <m/>
  </r>
  <r>
    <s v="V5"/>
    <s v="V5 / 02 Process Account Receivable"/>
    <s v="02.00.06bis Automatic Payment"/>
    <x v="0"/>
    <x v="1"/>
    <s v="Document : 91272665;"/>
    <m/>
    <s v="F110-Printer not defined"/>
  </r>
  <r>
    <s v="V5"/>
    <s v="V5 / 02 Process Account Receivable"/>
    <s v="02.00.07 Invoice Printing"/>
    <x v="0"/>
    <x v="0"/>
    <m/>
    <m/>
    <m/>
  </r>
  <r>
    <s v="V5"/>
    <s v="V5 / 02 Process Account Receivable"/>
    <s v="02.00.09 Aging"/>
    <x v="0"/>
    <x v="0"/>
    <m/>
    <m/>
    <m/>
  </r>
  <r>
    <s v="V5"/>
    <s v="V5 / 02 Process Account Receivable"/>
    <s v="02.00.09bis Aging with variant"/>
    <x v="0"/>
    <x v="0"/>
    <m/>
    <m/>
    <m/>
  </r>
  <r>
    <s v="V5"/>
    <s v="V5 / 02 Process Account Receivable"/>
    <s v="02.00.10 Print Customer Statement"/>
    <x v="0"/>
    <x v="0"/>
    <m/>
    <m/>
    <m/>
  </r>
  <r>
    <s v="V5"/>
    <s v="V5 / 02 Process Account Receivable"/>
    <s v="02.00.12 Z_FI_KIT02 Send dunning letter block"/>
    <x v="0"/>
    <x v="0"/>
    <m/>
    <m/>
    <m/>
  </r>
  <r>
    <s v="V5"/>
    <s v="V5 / 02 Process Account Receivable"/>
    <s v="02.00.14 21 S_ALR_87012172 Account Receivable Reconciliation"/>
    <x v="0"/>
    <x v="0"/>
    <m/>
    <m/>
    <m/>
  </r>
  <r>
    <s v="V5"/>
    <s v="V5 / 02 Process Account Receivable"/>
    <s v="02.00.15 FD03, FD05  Maintain customer master Basic info, FI view"/>
    <x v="0"/>
    <x v="0"/>
    <m/>
    <m/>
    <m/>
  </r>
  <r>
    <s v="V5"/>
    <s v="V5 / 02 Process Account Receivable"/>
    <s v="02.00.16 ZV_CUST_LIST Customer listing"/>
    <x v="0"/>
    <x v="0"/>
    <m/>
    <m/>
    <m/>
  </r>
  <r>
    <s v="V5"/>
    <s v="V5 / 02.01 Process Account Receivable SD"/>
    <s v="02.01.01 Penalty Invoice"/>
    <x v="0"/>
    <x v="0"/>
    <m/>
    <m/>
    <m/>
  </r>
  <r>
    <s v="V5"/>
    <s v="V5 / 02.01 Process Account Receivable SD"/>
    <s v="02.01.03 SEB Credit Memo over the year"/>
    <x v="0"/>
    <x v="0"/>
    <m/>
    <m/>
    <m/>
  </r>
  <r>
    <s v="V5"/>
    <s v="V5 / 02.01 Process Account Receivable SD"/>
    <s v="02.01.04 NEB Credit Memo over the year"/>
    <x v="0"/>
    <x v="0"/>
    <m/>
    <m/>
    <m/>
  </r>
  <r>
    <s v="V5"/>
    <s v="V5 / 02.01 Process Account Receivable SD"/>
    <s v="02.01.05 SEB Credit Memo within the year"/>
    <x v="0"/>
    <x v="0"/>
    <m/>
    <m/>
    <m/>
  </r>
  <r>
    <s v="V5"/>
    <s v="V5 / 03 Process GL Account"/>
    <s v="03.00.00 FSS0 Display GL account Company detail"/>
    <x v="0"/>
    <x v="0"/>
    <m/>
    <m/>
    <m/>
  </r>
  <r>
    <s v="V5"/>
    <s v="V5 / 03 Process GL Account"/>
    <s v="03.00.01 FS00 Edit GL Account Centrally"/>
    <x v="0"/>
    <x v="0"/>
    <m/>
    <m/>
    <m/>
  </r>
  <r>
    <s v="V5"/>
    <s v="V5 / 03 Process GL Account"/>
    <s v="03.00.02 F-02 Enter GL Account Posting"/>
    <x v="0"/>
    <x v="0"/>
    <m/>
    <m/>
    <m/>
  </r>
  <r>
    <s v="V5"/>
    <s v="V5 / 03 Process GL Account"/>
    <s v="03.00.03 Post journal entries, Reverse, Display GL"/>
    <x v="0"/>
    <x v="0"/>
    <m/>
    <m/>
    <m/>
  </r>
  <r>
    <s v="V5"/>
    <s v="V5 / 03 Process GL Account"/>
    <s v="03.00.04 Reverse Accrual_Deferral Documents"/>
    <x v="0"/>
    <x v="0"/>
    <m/>
    <m/>
    <m/>
  </r>
  <r>
    <s v="V5"/>
    <s v="V5 / 03 Process GL Account"/>
    <s v="03.00.05 Complete number reference with number document"/>
    <x v="0"/>
    <x v="0"/>
    <m/>
    <m/>
    <m/>
  </r>
  <r>
    <s v="V5"/>
    <s v="V5 / 03 Process GL Account"/>
    <s v="03.00.06 F-03 Clear GL Account"/>
    <x v="0"/>
    <x v="0"/>
    <m/>
    <m/>
    <m/>
  </r>
  <r>
    <s v="V5"/>
    <s v="V5 / 03 Process GL Account"/>
    <s v="03.00.07 S_ALR_87003642 Change view Posting periods"/>
    <x v="0"/>
    <x v="0"/>
    <m/>
    <m/>
    <m/>
  </r>
  <r>
    <s v="V5"/>
    <s v="V5 / 03 Process GL Account"/>
    <s v="03.00.08 F.38 Transfer Posting for deferred tax"/>
    <x v="0"/>
    <x v="0"/>
    <m/>
    <m/>
    <m/>
  </r>
  <r>
    <s v="V5"/>
    <s v="V5 / 03 Process GL Account"/>
    <s v="03.00.09 FBL3N GL Account Line Item Display"/>
    <x v="0"/>
    <x v="0"/>
    <m/>
    <m/>
    <m/>
  </r>
  <r>
    <s v="V5"/>
    <s v="V5 / 04 Perform GL reporting"/>
    <s v="04.00.01 Chart of Accounts"/>
    <x v="0"/>
    <x v="0"/>
    <m/>
    <m/>
    <m/>
  </r>
  <r>
    <s v="V5"/>
    <s v="V5 / 04 Perform GL reporting"/>
    <s v="04.00.02 F.97 Check Items with value above 800k€"/>
    <x v="0"/>
    <x v="0"/>
    <m/>
    <m/>
    <m/>
  </r>
  <r>
    <s v="V5"/>
    <s v="V5 / 04 Perform GL reporting"/>
    <s v="04.00.03 F.01 Balance Sheet_PL Statement"/>
    <x v="0"/>
    <x v="0"/>
    <m/>
    <m/>
    <m/>
  </r>
  <r>
    <s v="V5"/>
    <s v="V5 / 04 Perform GL reporting"/>
    <s v="04.00.04 YFI9 VAT Journal"/>
    <x v="0"/>
    <x v="0"/>
    <m/>
    <m/>
    <m/>
  </r>
  <r>
    <s v="V5"/>
    <s v="V5 / 04 Perform GL reporting"/>
    <s v="04.00.05 YF10 Document Journal"/>
    <x v="0"/>
    <x v="0"/>
    <m/>
    <m/>
    <m/>
  </r>
  <r>
    <s v="V5"/>
    <s v="V5 / 04 Perform GL reporting"/>
    <s v="04.00.06 YF12 VAT Summary"/>
    <x v="0"/>
    <x v="0"/>
    <m/>
    <m/>
    <m/>
  </r>
  <r>
    <s v="V5"/>
    <s v="V5 / 04 Perform GL reporting"/>
    <s v="04.00.07 YF12 VAT Summary (with variant)"/>
    <x v="0"/>
    <x v="0"/>
    <m/>
    <m/>
    <m/>
  </r>
  <r>
    <s v="V5"/>
    <s v="V5 / 04 Perform GL reporting"/>
    <s v="04.00.08 GR55 Execute Report group"/>
    <x v="0"/>
    <x v="0"/>
    <m/>
    <m/>
    <m/>
  </r>
  <r>
    <s v="V5"/>
    <s v="V5 / 04 Perform GL reporting"/>
    <s v="04.00.09 F.99 Customer Black List"/>
    <x v="0"/>
    <x v="0"/>
    <m/>
    <m/>
    <m/>
  </r>
  <r>
    <s v="V5"/>
    <s v="V5 / 04 Perform GL reporting"/>
    <s v="04.00.10 F.98 Vendor Black List"/>
    <x v="0"/>
    <x v="0"/>
    <m/>
    <m/>
    <m/>
  </r>
  <r>
    <s v="V5"/>
    <s v="V5 / 04 Perform GL reporting"/>
    <s v="04.00.11 Spesometro"/>
    <x v="1"/>
    <x v="2"/>
    <m/>
    <m/>
    <m/>
  </r>
  <r>
    <s v="V5"/>
    <s v="V5 / 05 Controlling Master Data"/>
    <s v="05.00.01 KS01_2_3 Cost Center - Create, Change, Display"/>
    <x v="0"/>
    <x v="0"/>
    <m/>
    <m/>
    <m/>
  </r>
  <r>
    <s v="V5"/>
    <s v="V5 / 05 Controlling Master Data"/>
    <s v="05.00.02 KS12_3 Cost Center Collective Processing - Change, Display"/>
    <x v="0"/>
    <x v="0"/>
    <m/>
    <m/>
    <m/>
  </r>
  <r>
    <s v="V5"/>
    <s v="V5 / 05 Controlling Master Data"/>
    <s v="05.00.03 KSH1_2_3 Cost Center Group - Create, Change, Display"/>
    <x v="0"/>
    <x v="0"/>
    <m/>
    <m/>
    <m/>
  </r>
  <r>
    <s v="V5"/>
    <s v="V5 / 05 Controlling Master Data"/>
    <s v="05.00.04 KL01_2_3 Activity type - Create, Change, Display"/>
    <x v="0"/>
    <x v="0"/>
    <m/>
    <m/>
    <m/>
  </r>
  <r>
    <s v="V5"/>
    <s v="V5 / 05 Controlling Master Data"/>
    <s v="05.00.05 KP26 Change Activity TypePrice Planning"/>
    <x v="0"/>
    <x v="0"/>
    <m/>
    <m/>
    <m/>
  </r>
  <r>
    <s v="V5"/>
    <s v="V5 / 05 Controlling Master Data"/>
    <s v="05.00.06 KO01_2_3 Internal Order - Create, Change, Display"/>
    <x v="0"/>
    <x v="0"/>
    <m/>
    <m/>
    <m/>
  </r>
  <r>
    <s v="V5"/>
    <s v="V5 / 05 Controlling Master Data"/>
    <s v="05.00.07 KO01_2_3 Statistical Internal Order - Create, Change, Display"/>
    <x v="0"/>
    <x v="0"/>
    <m/>
    <m/>
    <m/>
  </r>
  <r>
    <s v="V5"/>
    <s v="V5 / 05 Controlling Master Data"/>
    <s v="05.00.08 KOH1_2_3 Internal Order Group - Create, Change, Display"/>
    <x v="0"/>
    <x v="0"/>
    <m/>
    <m/>
    <m/>
  </r>
  <r>
    <s v="V5"/>
    <s v="V5 / 05 Controlling Master Data"/>
    <s v="05.00.09 KE51_2_3 Profit Center - Create, Change, Display"/>
    <x v="0"/>
    <x v="0"/>
    <m/>
    <m/>
    <m/>
  </r>
  <r>
    <s v="V5"/>
    <s v="V5 / 05 Controlling Master Data"/>
    <s v="05.00.10 KCH1_2_3 Profit Center Group - Create, Change, Display"/>
    <x v="0"/>
    <x v="0"/>
    <m/>
    <m/>
    <m/>
  </r>
  <r>
    <s v="V5"/>
    <s v="V5 / 05 Controlling Master Data"/>
    <s v="05.00.11 CJR2 Planning cost elements_Activity inputs change"/>
    <x v="0"/>
    <x v="0"/>
    <m/>
    <m/>
    <m/>
  </r>
  <r>
    <s v="V5"/>
    <s v="V5 / 06 Controlling Cycles, Cost Allocation, Reposting"/>
    <s v="06.00.02 KSV1_5 Actual Distribution Cycle - Create, Test, Run"/>
    <x v="0"/>
    <x v="0"/>
    <m/>
    <m/>
    <m/>
  </r>
  <r>
    <s v="V5"/>
    <s v="V5 / 06 Controlling Cycles, Cost Allocation, Reposting"/>
    <s v="06.00.04 KB11_3_4N Manual repostings of primary costs from Cost Center to Cost Center - Entry ,Display, Reverse"/>
    <x v="0"/>
    <x v="0"/>
    <m/>
    <m/>
    <m/>
  </r>
  <r>
    <s v="V5"/>
    <s v="V5 / 06 Controlling Cycles, Cost Allocation, Reposting"/>
    <s v="06.00.05 KSU1_5 Actual Assessment cycle - Create, Test, Run"/>
    <x v="0"/>
    <x v="0"/>
    <m/>
    <m/>
    <m/>
  </r>
  <r>
    <s v="V5"/>
    <s v="V5 / 06 Controlling Cycles, Cost Allocation, Reposting"/>
    <s v="06.03 KSW1_5 Actual Periodic Reposting Cycle - Create, Test, Run"/>
    <x v="0"/>
    <x v="0"/>
    <m/>
    <m/>
    <m/>
  </r>
  <r>
    <s v="V5"/>
    <s v="V5 / 06 Controlling Cycles, Cost Allocation, Reposting"/>
    <s v="06.08 KB11_3_4N Manual repostings of primary costs from WBS to network - Entry ,Display, Reverse"/>
    <x v="0"/>
    <x v="0"/>
    <m/>
    <m/>
    <m/>
  </r>
  <r>
    <s v="V5"/>
    <s v="V5 / 06 Controlling Cycles, Cost Allocation, Reposting"/>
    <s v="06.09 KB21_3_4N Perform activity allocation"/>
    <x v="0"/>
    <x v="0"/>
    <m/>
    <m/>
    <m/>
  </r>
  <r>
    <s v="V5"/>
    <s v="V5 / 07 Controlling Reporting"/>
    <s v="07.01 KSBB Cost Center Report-Verifica Selmo"/>
    <x v="0"/>
    <x v="0"/>
    <m/>
    <m/>
    <m/>
  </r>
  <r>
    <s v="V5"/>
    <s v="V5 / 07 Controlling Reporting"/>
    <s v="07.02 KE5A Kone Result Consolidation Report"/>
    <x v="0"/>
    <x v="0"/>
    <m/>
    <m/>
    <m/>
  </r>
  <r>
    <s v="V5"/>
    <s v="V5 / 07 Controlling Reporting"/>
    <s v="07.03 Y_S01_84000013 Actual_Plan_Variance-oc"/>
    <x v="0"/>
    <x v="0"/>
    <m/>
    <m/>
    <m/>
  </r>
  <r>
    <s v="V5"/>
    <s v="V5 / 07 Controlling Reporting"/>
    <s v="07.04 KOB1_2_3 Line Items reports for Orders-verifca Selmo AP"/>
    <x v="0"/>
    <x v="0"/>
    <m/>
    <m/>
    <m/>
  </r>
  <r>
    <s v="V5"/>
    <s v="V5 / 07 Controlling Reporting"/>
    <s v="07.05 ZW03 Follow up of sales orders"/>
    <x v="0"/>
    <x v="0"/>
    <m/>
    <m/>
    <m/>
  </r>
  <r>
    <s v="V5"/>
    <s v="V5 / 07 Controlling Reporting"/>
    <s v="07.06 ZI9F List of GL account line items with offsetting line items"/>
    <x v="0"/>
    <x v="0"/>
    <m/>
    <m/>
    <m/>
  </r>
  <r>
    <s v="V5"/>
    <s v="V5 / 07 Controlling Reporting"/>
    <s v="07.07 ZA17N NEB Projects liquidity report"/>
    <x v="0"/>
    <x v="0"/>
    <m/>
    <m/>
    <m/>
  </r>
  <r>
    <s v="V5"/>
    <s v="V5 / 07 Controlling Reporting"/>
    <s v="07.08 GD00 Special Ledger Report"/>
    <x v="0"/>
    <x v="0"/>
    <m/>
    <m/>
    <m/>
  </r>
  <r>
    <s v="V5"/>
    <s v="V5 / 08 Fixed Asset Management"/>
    <s v="08.00.01 AS01 Asset Procedure"/>
    <x v="0"/>
    <x v="0"/>
    <m/>
    <m/>
    <m/>
  </r>
  <r>
    <s v="V5"/>
    <s v="V5 / 08 Fixed Asset Management"/>
    <s v="08.00.02 AS11 Sub Asset Procedure"/>
    <x v="0"/>
    <x v="0"/>
    <m/>
    <m/>
    <m/>
  </r>
  <r>
    <s v="V5"/>
    <s v="V5 / 08 Fixed Asset Management"/>
    <s v="08.00.03 AS02_3_5_6 Asset - Change, Display, Block, Delete"/>
    <x v="0"/>
    <x v="0"/>
    <m/>
    <m/>
    <m/>
  </r>
  <r>
    <s v="V5"/>
    <s v="V5 / 08 Fixed Asset Management"/>
    <s v="08.00.04 ABAON Asset disposal without customer invoice"/>
    <x v="0"/>
    <x v="1"/>
    <m/>
    <m/>
    <s v="ABAON-Cost center CA1/KAI6508 blocked against direct postings on 03.02.2019. Enter a true account assignment object with revenues"/>
  </r>
  <r>
    <s v="V5"/>
    <s v="V5 / 08 Fixed Asset Management"/>
    <s v="08.00.05 S_ALR_87012006 Depreciation Forecast"/>
    <x v="0"/>
    <x v="0"/>
    <m/>
    <m/>
    <m/>
  </r>
  <r>
    <s v="V5"/>
    <s v="V5 / 08 Fixed Asset Management"/>
    <s v="08.00.06 AFAB, SM37 Depreciation"/>
    <x v="0"/>
    <x v="0"/>
    <m/>
    <m/>
    <m/>
  </r>
  <r>
    <s v="V5"/>
    <s v="V5 / 08 Fixed Asset Management"/>
    <s v="08.00.07 ASKB, SM37 Periodic posting"/>
    <x v="0"/>
    <x v="0"/>
    <m/>
    <m/>
    <m/>
  </r>
  <r>
    <s v="V5"/>
    <s v="V5 / 08 Fixed Asset Management"/>
    <s v="08.00.08 AJAB_AJRW Asset Year end Closing procedure"/>
    <x v="0"/>
    <x v="0"/>
    <m/>
    <m/>
    <m/>
  </r>
  <r>
    <s v="V5"/>
    <s v="V5 / 09 Perform period end  closing"/>
    <s v="09.00.02 VF44  Run periodising"/>
    <x v="0"/>
    <x v="0"/>
    <m/>
    <m/>
    <m/>
  </r>
  <r>
    <s v="V5"/>
    <s v="V5 / 09 Perform period end  closing"/>
    <s v="09.00.03 VF45 Revenue Recognition Overview"/>
    <x v="0"/>
    <x v="0"/>
    <m/>
    <m/>
    <m/>
  </r>
  <r>
    <s v="V5"/>
    <s v="V5 / 09 Perform period end  closing"/>
    <s v="09.00.04 F.13 Clear GL accounts"/>
    <x v="0"/>
    <x v="0"/>
    <m/>
    <m/>
    <m/>
  </r>
  <r>
    <s v="V5"/>
    <s v="V5 / 09 Perform period end  closing"/>
    <s v="09.00.05 F.5D Business area  re-adjustment"/>
    <x v="0"/>
    <x v="0"/>
    <m/>
    <m/>
    <m/>
  </r>
  <r>
    <s v="V5"/>
    <s v="V5 / 09 Perform period end  closing"/>
    <s v="09.00.06 CJ88 Actual settlement Project, WBS element, network"/>
    <x v="0"/>
    <x v="0"/>
    <m/>
    <m/>
    <m/>
  </r>
  <r>
    <s v="V5"/>
    <s v="V5 / 09 Perform period end  closing"/>
    <s v="09.00.07 KKA2 Result Analysis for Project"/>
    <x v="0"/>
    <x v="0"/>
    <m/>
    <m/>
    <m/>
  </r>
  <r>
    <s v="V5"/>
    <s v="V5 / 09 Perform period end  closing"/>
    <s v="09.00.08 MC.1 Plant analysis"/>
    <x v="0"/>
    <x v="0"/>
    <m/>
    <m/>
    <m/>
  </r>
  <r>
    <s v="V5"/>
    <s v="V5 / 09 Perform period end  closing"/>
    <s v="09.00.09 YM08 Stock evaluation at moving average price"/>
    <x v="0"/>
    <x v="0"/>
    <m/>
    <m/>
    <m/>
  </r>
  <r>
    <s v="V5"/>
    <s v="V5 / 09 Perform period end  closing"/>
    <s v="09.00.10 F.07 Carry Forward Receivables Payables"/>
    <x v="0"/>
    <x v="0"/>
    <m/>
    <m/>
    <m/>
  </r>
  <r>
    <s v="V5"/>
    <s v="V5 / 09 Perform period end  closing"/>
    <s v="09.00.11 F.16 Balance carryforward"/>
    <x v="0"/>
    <x v="0"/>
    <m/>
    <m/>
    <m/>
  </r>
  <r>
    <s v="V5"/>
    <s v="V5 / 09 Perform period end  closing"/>
    <s v="09.00.12 YF13 Year End Posting"/>
    <x v="0"/>
    <x v="0"/>
    <m/>
    <m/>
    <m/>
  </r>
  <r>
    <s v="V5"/>
    <s v="V5 / 10 Intra-corporate Transaction"/>
    <s v="10.00.01 IDOC Check"/>
    <x v="0"/>
    <x v="0"/>
    <m/>
    <m/>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s v="Fulfill"/>
    <s v="1.1 Invoicing order completed"/>
    <x v="0"/>
    <x v="0"/>
    <s v="SL Order : 350323917  ; Document : 3058234276  ; Spool request (number : 0001664611)  without immediate output"/>
    <d v="1899-12-30T00:01:28"/>
    <m/>
  </r>
  <r>
    <s v="Fulfill"/>
    <s v="1.2 Partial invoicing"/>
    <x v="0"/>
    <x v="1"/>
    <s v="SL Order : 350323918  ; Document : 3058234277  ; Spool request (number : 0001664619)  without immediate output"/>
    <d v="1899-12-30T00:02:16"/>
    <m/>
  </r>
  <r>
    <s v="Fulfill"/>
    <s v="1.3 cancellation invoice"/>
    <x v="0"/>
    <x v="0"/>
    <s v="SL Order : 350323919  ; Document : 3058234278 "/>
    <d v="1899-12-30T00:02:03"/>
    <m/>
  </r>
  <r>
    <s v="Fulfill"/>
    <s v="1.4 Invoice for Upgrade"/>
    <x v="0"/>
    <x v="0"/>
    <s v="SL Order : 350323920  ; SL Delivery : 900284916  ; Document : 3058234280 "/>
    <d v="1899-12-30T00:01:36"/>
    <m/>
  </r>
  <r>
    <s v="Fulfill"/>
    <s v="2.1 Debit Memo - Storage for CEE countries"/>
    <x v="0"/>
    <x v="0"/>
    <s v="Document : 2000010 was  in company code 216 ; Spool request (number : 0001664677)  without immediate output"/>
    <d v="1899-12-30T00:03:25"/>
    <m/>
  </r>
  <r>
    <s v="Fulfill"/>
    <s v="2.2 Debit Memo - Storage for extra CEE countries"/>
    <x v="0"/>
    <x v="0"/>
    <s v="Document : 2000011 was  in company code 216 ; Spool request (number : 0001664686)  without immediate output"/>
    <d v="1899-12-30T00:04:14"/>
    <m/>
  </r>
  <r>
    <s v="Fulfill"/>
    <s v="2.3 Debit Memo - Storage only for Finland customer"/>
    <x v="0"/>
    <x v="0"/>
    <s v="Document : 2000012 was  in company code 216 ; Spool request (number : 0001664699)  without immediate output"/>
    <d v="1899-12-30T00:03:15"/>
    <m/>
  </r>
  <r>
    <s v="Fulfill"/>
    <s v="2.4 Debit Memo - change order price - Shipping point  FI73 Hamburg"/>
    <x v="0"/>
    <x v="0"/>
    <s v="Document : 2000013 was  in company code 216 ; Spool request (number : 0001664919)  without immediate output"/>
    <d v="1899-12-30T00:01:22"/>
    <m/>
  </r>
  <r>
    <s v="Fulfill"/>
    <s v="2.5 Debit Memo - change order price - Shipping point  FI72 Kouvula"/>
    <x v="0"/>
    <x v="0"/>
    <s v="Document : 2000014 was  in company code 216"/>
    <d v="1899-12-30T00:00:50"/>
    <m/>
  </r>
  <r>
    <s v="Fulfill"/>
    <s v="2.6 Debit Memo - change order price  - Shipping point  FI75 Bracchi for CEE countries"/>
    <x v="0"/>
    <x v="0"/>
    <s v="Document : 22000004 was  in company code 216"/>
    <d v="1899-12-30T00:00:54"/>
    <m/>
  </r>
  <r>
    <s v="Fulfill"/>
    <s v="2.7 Debit Memo - change order price  - Shipping point  FI75 Bracchi  for extra CEE countries"/>
    <x v="0"/>
    <x v="0"/>
    <s v="SL Order 350323922 salvato"/>
    <d v="1899-12-30T00:02:44"/>
    <m/>
  </r>
  <r>
    <s v="Fulfill"/>
    <s v="2.8 Debit Memo - order cancellation"/>
    <x v="0"/>
    <x v="0"/>
    <s v="Document : 22000006 was  in company code 216"/>
    <d v="1899-12-30T00:00:59"/>
    <m/>
  </r>
  <r>
    <s v="Fulfill"/>
    <s v="3.1 Credit Memo - Storage for CEE countries"/>
    <x v="0"/>
    <x v="0"/>
    <s v="Document : 12000014 was  in company code 216 ; Spool request (number : 0001664799)  without immediate output"/>
    <d v="1899-12-30T00:01:32"/>
    <m/>
  </r>
  <r>
    <s v="Fulfill"/>
    <s v="3.2 Credit Memo - Storage for extra CEE countries"/>
    <x v="0"/>
    <x v="0"/>
    <s v="Document : 12000011 was  in company code 216"/>
    <d v="1899-12-30T00:01:12"/>
    <m/>
  </r>
  <r>
    <s v="Fulfill"/>
    <s v="3.3 Credit Memo - Storage only for Finland customer"/>
    <x v="0"/>
    <x v="0"/>
    <s v="Document : 12000012 was  in company code 216"/>
    <d v="1899-12-30T00:01:03"/>
    <m/>
  </r>
  <r>
    <s v="Fulfill"/>
    <s v="3.4 Credit Memo - change order price - Shipping point  FI73 Hamburg"/>
    <x v="0"/>
    <x v="1"/>
    <m/>
    <d v="1899-12-30T00:00:34"/>
    <m/>
  </r>
  <r>
    <s v="Fulfill"/>
    <s v="3.5 Credit Memo - change order price - Shipping point  FI72 Kouvula"/>
    <x v="0"/>
    <x v="0"/>
    <s v="Document : 12000013 was  in company code 216"/>
    <d v="1899-12-30T00:00:55"/>
    <m/>
  </r>
  <r>
    <s v="Fulfill"/>
    <s v="3.6 Credit Memo - change order price  - Shipping point  FI75 Bracchi for CEE countries"/>
    <x v="0"/>
    <x v="0"/>
    <s v="Document : 22000001 was  in company code 216 ; Spool request (number : 0001664303)  without immediate output"/>
    <d v="1899-12-30T00:01:15"/>
    <m/>
  </r>
  <r>
    <s v="Fulfill"/>
    <s v="3.7 Credit Memo - change order price  - Shipping point  FI75 Bracchi  for extra CEE countries"/>
    <x v="0"/>
    <x v="0"/>
    <s v="SL Order 350323928 salvato"/>
    <d v="1899-12-30T00:02:44"/>
    <m/>
  </r>
  <r>
    <s v="Fulfill"/>
    <s v="3.8  Credit Memo - Wrong Sales Order Prices"/>
    <x v="0"/>
    <x v="0"/>
    <s v="SL Order 350323915 salvato"/>
    <d v="1899-12-30T00:02:38"/>
    <m/>
  </r>
  <r>
    <s v="Fulfill"/>
    <s v="3.1 Upgrade sales order"/>
    <x v="0"/>
    <x v="0"/>
    <m/>
    <d v="1899-12-30T00:00:38"/>
    <m/>
  </r>
  <r>
    <s v="Fulfill"/>
    <s v="BOM creation 206C"/>
    <x v="0"/>
    <x v="0"/>
    <m/>
    <d v="1899-12-30T00:00:34"/>
    <m/>
  </r>
  <r>
    <s v="Fulfill"/>
    <s v="Feedback process_206C"/>
    <x v="0"/>
    <x v="2"/>
    <m/>
    <m/>
    <s v="cp colum doesnt exist in va02"/>
  </r>
  <r>
    <s v="Fulfill"/>
    <s v="Quality notification_206C"/>
    <x v="0"/>
    <x v="0"/>
    <s v="Notification 200019850 saved"/>
    <d v="1899-12-30T00:05:39"/>
    <m/>
  </r>
  <r>
    <s v="Fulfill"/>
    <s v="Scenario 1 KM51001649V000 .Prerequisitive"/>
    <x v="1"/>
    <x v="0"/>
    <s v="Order: 716188"/>
    <d v="1899-12-30T00:20:00"/>
    <m/>
  </r>
  <r>
    <s v="Fulfill"/>
    <s v="Scenario 1 KM51001649V000"/>
    <x v="1"/>
    <x v="0"/>
    <s v="SL Order: 350323910"/>
    <d v="1899-12-30T00:36:00"/>
    <m/>
  </r>
  <r>
    <s v="Fulfill"/>
    <s v="Scenario 2 KM996717C01 .Prerequisitive"/>
    <x v="1"/>
    <x v="0"/>
    <s v="Order: 716189"/>
    <d v="1899-12-30T00:23:38"/>
    <m/>
  </r>
  <r>
    <s v="MM"/>
    <s v="2.1 Purchasing from PR with partial delivery and different UOM (Stock Purchase)"/>
    <x v="0"/>
    <x v="0"/>
    <s v="Purchase requisition number 0181808739 created"/>
    <d v="1899-12-30T00:05:39"/>
    <s v="val price  col doesnot exist"/>
  </r>
  <r>
    <s v="MM"/>
    <s v="2.3 Stock purchasing without PR"/>
    <x v="0"/>
    <x v="0"/>
    <s v="Standard PO  : 4524071378 ; Material document : 5000071590  ; Document no. : 5108324141 "/>
    <d v="1899-12-30T00:01:14"/>
    <m/>
  </r>
  <r>
    <s v="MM"/>
    <s v="3.2 Vendor master"/>
    <x v="0"/>
    <x v="0"/>
    <s v="Vendor : 0072064932 has been  for company code SLI purchasing organization SLI"/>
    <d v="1899-12-30T00:02:05"/>
    <m/>
  </r>
  <r>
    <s v="MM"/>
    <s v="3.5 Source List"/>
    <x v="0"/>
    <x v="0"/>
    <m/>
    <d v="1899-12-30T00:00:17"/>
    <m/>
  </r>
  <r>
    <s v="MM"/>
    <s v="4.2 Goods Issue"/>
    <x v="0"/>
    <x v="1"/>
    <s v="Purchase requisition number : 0181807898  ; Standard PO  : 4524071444 ; Material document : 5000071591  ; Document no. : 5108324142 "/>
    <d v="1899-12-30T00:01:43"/>
    <m/>
  </r>
  <r>
    <s v="MM"/>
    <s v="4.4 Material movement Cancellation"/>
    <x v="0"/>
    <x v="0"/>
    <s v="Material document : 4900000920  ; Material document : 4900000921 "/>
    <d v="1899-12-30T00:00:19"/>
    <m/>
  </r>
  <r>
    <s v="MM"/>
    <s v="5.1 Physical Inventory (full flow)"/>
    <x v="0"/>
    <x v="0"/>
    <s v="Material document : 4900000922  ; Material document : 4900000922  ; Material document : 4900000923 "/>
    <d v="1899-12-30T00:00:16"/>
    <m/>
  </r>
  <r>
    <s v="MM"/>
    <s v="7. Subcontracting"/>
    <x v="0"/>
    <x v="1"/>
    <m/>
    <d v="1899-12-30T00:01:54"/>
    <m/>
  </r>
  <r>
    <s v="MM"/>
    <s v="8. PO Modification"/>
    <x v="0"/>
    <x v="1"/>
    <s v="Standard PO  : 4524071530"/>
    <d v="1899-12-30T00:01:39"/>
    <m/>
  </r>
  <r>
    <s v="FICO"/>
    <s v="01.01.1 F-02 payment posting"/>
    <x v="0"/>
    <x v="0"/>
    <s v="Document : 2 was  in company code 206"/>
    <d v="1899-12-30T00:00:05"/>
    <m/>
  </r>
  <r>
    <s v="FICO"/>
    <s v="01.02 FB60 Enter Vendor Invoice Display and Reverse"/>
    <x v="0"/>
    <x v="0"/>
    <s v="Document : 24000000 was  in company code 206 ; Document : 24000001 was  in company code 206 ; Document : 24000002 was  in company code 206"/>
    <d v="1899-12-30T00:00:59"/>
    <m/>
  </r>
  <r>
    <s v="FICO"/>
    <s v="01.03 FB65 Enter Vendor Credit Memo"/>
    <x v="0"/>
    <x v="0"/>
    <s v="Document 24000013 was posted"/>
    <d v="1899-12-30T00:00:39"/>
    <m/>
  </r>
  <r>
    <s v="FICO"/>
    <s v="01.04.2 F110 Automatic Payment Transaction"/>
    <x v="0"/>
    <x v="1"/>
    <m/>
    <m/>
    <s v="raise defect ,printer not defined in f110"/>
  </r>
  <r>
    <s v="FICO"/>
    <s v="01.05 F-44 Clear Vendor"/>
    <x v="0"/>
    <x v="0"/>
    <s v="Document : 24000003 was  in company code 206 ; Document : 24000004 was  in company code 206 ; Document : 17000000 was  in company code 206"/>
    <d v="1899-12-30T00:00:39"/>
    <m/>
  </r>
  <r>
    <s v="FICO"/>
    <s v="01.06 F.13 Automatic Clearing"/>
    <x v="0"/>
    <x v="0"/>
    <m/>
    <d v="1899-12-30T00:00:41"/>
    <m/>
  </r>
  <r>
    <s v="FICO"/>
    <s v="01.07 F.80 Mass Reversal of Documents"/>
    <x v="0"/>
    <x v="0"/>
    <s v="Document : 24000005 was  in company code 206"/>
    <d v="1899-12-30T00:00:25"/>
    <m/>
  </r>
  <r>
    <s v="FICO"/>
    <s v="01.08 FBRA Reset Cleared Items"/>
    <x v="0"/>
    <x v="1"/>
    <s v="Vendor : 0072064924 was  in company code 206 ; Document : 24000007 was  in company code 206 ; Document : 24000008 was  in company code 206 ; "/>
    <d v="1899-12-30T00:01:22"/>
    <m/>
  </r>
  <r>
    <s v="FICO"/>
    <s v="01.09 Display vendor line items and balance"/>
    <x v="0"/>
    <x v="0"/>
    <m/>
    <d v="1899-12-30T00:01:24"/>
    <m/>
  </r>
  <r>
    <s v="FICO"/>
    <s v="01.10 F.98 Report Tree"/>
    <x v="0"/>
    <x v="0"/>
    <s v="Vendor Appraisal with OI Sorted List"/>
    <d v="1899-12-30T00:00:55"/>
    <m/>
  </r>
  <r>
    <s v="FICO"/>
    <s v="01.11 ZFIRE Inv Verification Send Reminder Reviewer and Approvers"/>
    <x v="0"/>
    <x v="0"/>
    <m/>
    <d v="1899-12-30T00:02:08"/>
    <m/>
  </r>
  <r>
    <s v="FICO"/>
    <s v="01.12 MRBR Release Blocked Invoices"/>
    <x v="0"/>
    <x v="0"/>
    <m/>
    <d v="1899-12-30T00:00:23"/>
    <m/>
  </r>
  <r>
    <s v="FICO"/>
    <s v="01.14 S_ALR_87012082 Account Payable Reconciliation"/>
    <x v="0"/>
    <x v="0"/>
    <m/>
    <d v="1899-12-30T00:00:20"/>
    <m/>
  </r>
  <r>
    <s v="FICO"/>
    <s v="01.15 ZIIL Monitoring report for workflow"/>
    <x v="0"/>
    <x v="0"/>
    <m/>
    <d v="1899-12-30T00:00:49"/>
    <m/>
  </r>
  <r>
    <s v="FICO"/>
    <s v="01.00.10 S_ALR_87012082 Account Payable Reconciliation"/>
    <x v="0"/>
    <x v="0"/>
    <s v="Vendor : 0072064925 was  in company code 206 ; Document : 24000009 was  in company code 206"/>
    <d v="1899-12-30T00:01:08"/>
    <m/>
  </r>
  <r>
    <s v="FICO"/>
    <s v="02.01 FB70 Post outgoing invoices Print Display and Payment"/>
    <x v="0"/>
    <x v="1"/>
    <s v="Document : 21000000 was  in company code 206 ; "/>
    <d v="1899-12-30T00:01:01"/>
    <m/>
  </r>
  <r>
    <s v="FICO"/>
    <s v="02.02 FB75 Post outgoing Credit Memo Print Display and Payment"/>
    <x v="0"/>
    <x v="0"/>
    <s v="Document : 21000001 was  in company code 206 ; Document : 21000002 was  in company code 206"/>
    <d v="1899-12-30T00:00:55"/>
    <m/>
  </r>
  <r>
    <s v="FICO"/>
    <s v="02.03 Perform Reports Accounts Receivable DONE"/>
    <x v="0"/>
    <x v="0"/>
    <m/>
    <d v="1899-12-30T00:02:45"/>
    <m/>
  </r>
  <r>
    <s v="FICO"/>
    <s v="02.04 SO10 Edit Invoice Text"/>
    <x v="0"/>
    <x v="0"/>
    <m/>
    <d v="1899-12-30T00:00:13"/>
    <m/>
  </r>
  <r>
    <s v="FICO"/>
    <s v="06.01 KSV1_5 Actual Distribution Cycle - Create, Test, Run"/>
    <x v="0"/>
    <x v="0"/>
    <s v="Cycle 206036, starting date 01.02.2019 has "/>
    <d v="1899-12-30T00:00:55"/>
    <m/>
  </r>
  <r>
    <s v="FICO"/>
    <s v="06.06 KB11_3_4N Manual repostings of primary costs from Cost Center to Cost Center - Entry ,Display, Reverse"/>
    <x v="0"/>
    <x v="0"/>
    <s v="Document is  under number : 4211183329 ; Document is  under number : 4211183330"/>
    <d v="1899-12-30T00:00:34"/>
    <m/>
  </r>
  <r>
    <s v="FICO"/>
    <s v="06.07_ KB61_3_4 Line Item Repostings - Enter, Display, Reverse"/>
    <x v="0"/>
    <x v="0"/>
    <s v="Document : 3 was  in company code 206 ; Document is  under number : 4211183473 ; Document is  under number : 4211183474"/>
    <d v="1899-12-30T00:00:47"/>
    <m/>
  </r>
  <r>
    <s v="FICO"/>
    <s v="06.09 KB21_3_4N Perform activity allocation"/>
    <x v="0"/>
    <x v="0"/>
    <s v="Document is  under number : 3315627712 ; Document is  under number : 3315627713"/>
    <d v="1899-12-30T00:01:53"/>
    <m/>
  </r>
  <r>
    <s v="FICO"/>
    <s v="05.00 KS01_2_3 Cost Center - Create, Change, Display"/>
    <x v="0"/>
    <x v="0"/>
    <m/>
    <d v="1899-12-30T00:00:22"/>
    <m/>
  </r>
  <r>
    <s v="FICO"/>
    <s v="05.01 KS12_3 Cost Center Collective Processing - Change, Display"/>
    <x v="0"/>
    <x v="0"/>
    <s v="The asset : 30000001305 0 is "/>
    <d v="1899-12-30T00:00:10"/>
    <m/>
  </r>
  <r>
    <s v="FICO"/>
    <s v="05.02 KSH1_2_3 Cost Center Group - Create, Change, Display"/>
    <x v="0"/>
    <x v="0"/>
    <s v="The asset : 30000001306 0 is  ; Standard PO  : 4524071827 ; Material document : 5000071593  ; Document no. : 5108324144 "/>
    <d v="1899-12-30T00:01:02"/>
    <m/>
  </r>
  <r>
    <s v="FICO"/>
    <s v="05.03 KL01_2_3 Activity type - Create, Change, Display"/>
    <x v="0"/>
    <x v="0"/>
    <m/>
    <d v="1899-12-30T00:01:03"/>
    <m/>
  </r>
  <r>
    <s v="FICO"/>
    <s v="05.04 KP26 Change Activity TypePrice Planning"/>
    <x v="0"/>
    <x v="0"/>
    <m/>
    <d v="1899-12-30T00:01:14"/>
    <m/>
  </r>
  <r>
    <s v="FICO"/>
    <s v="05.05 KO01_2_3 Internal Order - Create, Change, Display"/>
    <x v="0"/>
    <x v="0"/>
    <s v="Order was  with number : 20690819031"/>
    <d v="1899-12-30T00:00:44"/>
    <m/>
  </r>
  <r>
    <s v="FICO"/>
    <s v="05.06 KO01_2_3 Statistical Internal Order - Create, Change, Display_Copy_1"/>
    <x v="0"/>
    <x v="0"/>
    <s v="Order was  with number : 20619304214"/>
    <d v="1899-12-30T00:00:44"/>
    <m/>
  </r>
  <r>
    <s v="FICO"/>
    <s v="05.07 KOH1_2_3 Internal Order Group - Create, Change, Display"/>
    <x v="0"/>
    <x v="0"/>
    <m/>
    <d v="1899-12-30T00:00:12"/>
    <m/>
  </r>
  <r>
    <s v="FICO"/>
    <s v="05.08 KE51_2_3 Profit Center - Create, Change, Display"/>
    <x v="0"/>
    <x v="0"/>
    <m/>
    <d v="1899-12-30T00:01:25"/>
    <m/>
  </r>
  <r>
    <s v="FICO"/>
    <s v="05.09 KCH1_2_3 Profit Center Group - Create, Change, Display"/>
    <x v="0"/>
    <x v="0"/>
    <m/>
    <d v="1899-12-30T00:01:51"/>
    <m/>
  </r>
  <r>
    <s v="FICO"/>
    <s v="07.01 KSBB Cost Center Report"/>
    <x v="0"/>
    <x v="0"/>
    <m/>
    <d v="1899-12-30T00:09:04"/>
    <m/>
  </r>
  <r>
    <s v="FICO"/>
    <s v="07.02 KE5A KONE RESULT CONSOLIDATED REPORT"/>
    <x v="0"/>
    <x v="0"/>
    <m/>
    <d v="1899-12-30T00:00:17"/>
    <m/>
  </r>
  <r>
    <s v="FICO"/>
    <s v="07.03 KE5Z Profit Center Actual line items"/>
    <x v="0"/>
    <x v="0"/>
    <m/>
    <d v="1899-12-30T00:00:10"/>
    <m/>
  </r>
  <r>
    <s v="FICO"/>
    <s v="07.04 KOB1_2_3 Line Items reports for Orders"/>
    <x v="0"/>
    <x v="1"/>
    <m/>
    <d v="1899-12-30T00:01:01"/>
    <m/>
  </r>
  <r>
    <s v="FICO"/>
    <s v="07.06 MR11 Maintain GR_IR clearing account"/>
    <x v="0"/>
    <x v="0"/>
    <m/>
    <d v="1899-12-30T00:01:08"/>
    <m/>
  </r>
  <r>
    <s v="FICO"/>
    <s v="07.08 GD00 Special Ledger Report"/>
    <x v="0"/>
    <x v="0"/>
    <m/>
    <d v="1899-12-30T00:00:16"/>
    <m/>
  </r>
  <r>
    <s v="FICO"/>
    <s v="07.10 ZAR2 AR Aging Report II"/>
    <x v="0"/>
    <x v="0"/>
    <m/>
    <d v="1899-12-30T00:00:47"/>
    <m/>
  </r>
  <r>
    <s v="FICO"/>
    <s v="05.01.01 AS01 Fixed asset procurement-Create asset master record"/>
    <x v="0"/>
    <x v="0"/>
    <s v="The asset 30000001307 0 is created"/>
    <d v="1899-12-30T00:00:55"/>
    <m/>
  </r>
  <r>
    <s v="FICO"/>
    <s v="05.02.02 Asset Aquisition with PO MIRO"/>
    <x v="0"/>
    <x v="0"/>
    <s v="Document no. 5108324179 created"/>
    <d v="1899-12-30T00:01:55"/>
    <m/>
  </r>
  <r>
    <s v="FICO"/>
    <s v="05.03.03 Retirement with Customer Invoice creation with asset retirement"/>
    <x v="0"/>
    <x v="1"/>
    <s v="The asset : 30000001302 0 is  ; The asset : 30000001302 0 is  ; Standard PO  : 4524071821 ; Material document : 5000071588  ; Document no. : 5108324133 "/>
    <d v="1899-12-30T00:01:03"/>
    <m/>
  </r>
  <r>
    <s v="FICO"/>
    <s v="05.04.04 AS11 Create Asset Subnumber"/>
    <x v="0"/>
    <x v="0"/>
    <s v="The asset : 30000001303 0 is  ; The asset : 30000001303 1 is "/>
    <d v="1899-12-30T00:00:16"/>
    <m/>
  </r>
  <r>
    <s v="FICO"/>
    <s v="05.05.05 Create Asset and Delete Asset"/>
    <x v="0"/>
    <x v="0"/>
    <s v="The asset : 30000001304 0 is  ; The asset : 30000001304 0 is "/>
    <d v="1899-12-30T00:08:39"/>
    <m/>
  </r>
  <r>
    <s v="FICO"/>
    <s v="04.00.01 Chart of Accounts"/>
    <x v="0"/>
    <x v="0"/>
    <m/>
    <d v="1899-12-30T00:00:03"/>
    <m/>
  </r>
  <r>
    <s v="FICO"/>
    <s v="04.00.02 F.97 Check Items with value above 800k€"/>
    <x v="0"/>
    <x v="0"/>
    <s v="Document : 24000010 was  in company code 206"/>
    <d v="1899-12-30T00:00:32"/>
    <m/>
  </r>
  <r>
    <s v="FICO"/>
    <s v="04.00.03 F.01 Balance Sheet_PL Statement"/>
    <x v="0"/>
    <x v="0"/>
    <m/>
    <d v="1899-12-30T00:00:27"/>
    <m/>
  </r>
  <r>
    <s v="FICO"/>
    <s v="04.00.04 VAT and Document Journal reports"/>
    <x v="1"/>
    <x v="0"/>
    <s v="No data had to be created"/>
    <d v="1899-12-30T00:02:44"/>
    <m/>
  </r>
  <r>
    <s v="FICO"/>
    <s v="04.00.05 ZFJEA Mass Transaction Upload"/>
    <x v="0"/>
    <x v="0"/>
    <m/>
    <d v="1899-12-30T00:00:02"/>
    <m/>
  </r>
  <r>
    <s v="FICO"/>
    <s v="04.00.06 VK12_13 Lettere d intento"/>
    <x v="0"/>
    <x v="0"/>
    <m/>
    <d v="1899-12-30T00:00:14"/>
    <m/>
  </r>
  <r>
    <s v="FICO"/>
    <s v="04.00.07 YF10 Document Journal"/>
    <x v="0"/>
    <x v="0"/>
    <m/>
    <d v="1899-12-30T00:00:06"/>
    <m/>
  </r>
  <r>
    <s v="FICO"/>
    <s v="04.00.08 GR55 Execute Report group"/>
    <x v="0"/>
    <x v="0"/>
    <m/>
    <d v="1899-12-30T00:02:17"/>
    <m/>
  </r>
  <r>
    <s v="FICO"/>
    <s v="04.00.09 F.99 Customer Black List"/>
    <x v="0"/>
    <x v="0"/>
    <m/>
    <d v="1899-12-30T00:00:13"/>
    <m/>
  </r>
  <r>
    <s v="FICO"/>
    <s v="04.00.10 F.98 Vendor Black List"/>
    <x v="0"/>
    <x v="0"/>
    <m/>
    <d v="1899-12-30T00:00:12"/>
    <m/>
  </r>
  <r>
    <s v="FICO"/>
    <s v="06.01 VA44 Actual Overhead Calculation Sales Order"/>
    <x v="0"/>
    <x v="0"/>
    <m/>
    <d v="1899-12-30T00:01:00"/>
    <m/>
  </r>
  <r>
    <s v="FICO"/>
    <s v="06.02.1 KKAO Calculate Work in Process"/>
    <x v="0"/>
    <x v="0"/>
    <m/>
    <d v="1899-12-30T00:29:22"/>
    <m/>
  </r>
  <r>
    <s v="FICO"/>
    <s v="06.02.2 KKAO Calculate Work in Process"/>
    <x v="0"/>
    <x v="2"/>
    <m/>
    <d v="1899-12-30T00:02:55"/>
    <m/>
  </r>
  <r>
    <s v="FICO"/>
    <s v="06.03.1 CO88 Actual Settlement Production Orders"/>
    <x v="0"/>
    <x v="0"/>
    <m/>
    <d v="1899-12-30T00:00:07"/>
    <m/>
  </r>
  <r>
    <s v="FICO"/>
    <s v="06.03.2 CO88 Actual Settlement Production Orders"/>
    <x v="0"/>
    <x v="0"/>
    <m/>
    <d v="1899-12-30T00:00:06"/>
    <m/>
  </r>
  <r>
    <s v="FICO"/>
    <s v="06.04.1 ZKWIPEL Elimination of Internal Margin"/>
    <x v="0"/>
    <x v="0"/>
    <m/>
    <d v="1899-12-30T00:00:05"/>
    <m/>
  </r>
  <r>
    <s v="FICO"/>
    <s v="06.05.1 YM08N Stock Evaluation at Moving Average Price"/>
    <x v="0"/>
    <x v="0"/>
    <m/>
    <d v="1899-12-30T00:00:53"/>
    <m/>
  </r>
  <r>
    <s v="FICO"/>
    <s v="06.05.2 YM08N Stock Evaluation at Moving Average Price"/>
    <x v="0"/>
    <x v="0"/>
    <m/>
    <d v="1899-12-30T00:00:21"/>
    <m/>
  </r>
  <r>
    <s v="FICO"/>
    <s v="06.06.1 MC.9  Material Analysis Stock"/>
    <x v="0"/>
    <x v="0"/>
    <m/>
    <d v="1899-12-30T00:00:05"/>
    <m/>
  </r>
  <r>
    <s v="FICO"/>
    <s v="06.06.2 MC.9  Material Analysis"/>
    <x v="0"/>
    <x v="0"/>
    <m/>
    <d v="1899-12-30T00:00:03"/>
    <m/>
  </r>
  <r>
    <s v="FICO"/>
    <s v="06.07.1 MC.B Material Analysis Inventory Turnover"/>
    <x v="0"/>
    <x v="0"/>
    <m/>
    <d v="1899-12-30T00:00:11"/>
    <m/>
  </r>
  <r>
    <s v="FICO"/>
    <s v="06.07.2 MC.B Material Analysis Inventory Turnover"/>
    <x v="0"/>
    <x v="0"/>
    <m/>
    <d v="1899-12-30T00:00:07"/>
    <m/>
  </r>
  <r>
    <s v="FICO"/>
    <s v="06.09 F.5D Calculate Balance Sheet Adjustment"/>
    <x v="0"/>
    <x v="0"/>
    <m/>
    <d v="1899-12-30T00:00:39"/>
    <m/>
  </r>
  <r>
    <s v="FICO"/>
    <s v="06.10 EC-PCA Transfer Material Stock"/>
    <x v="0"/>
    <x v="0"/>
    <m/>
    <d v="1899-12-30T00:04:39"/>
    <m/>
  </r>
  <r>
    <s v="FICO"/>
    <s v="06.11 S_ALR_87013348 Line Item Periodic transfer materials"/>
    <x v="0"/>
    <x v="0"/>
    <m/>
    <d v="1899-12-30T00:00:06"/>
    <m/>
  </r>
  <r>
    <s v="FICO"/>
    <s v="06.12 ZVTR Transportation Report"/>
    <x v="0"/>
    <x v="0"/>
    <m/>
    <d v="1899-12-30T00:00:04"/>
    <m/>
  </r>
  <r>
    <s v="FICO"/>
    <s v="06.14 Execute Result Report"/>
    <x v="0"/>
    <x v="0"/>
    <m/>
    <d v="1899-12-30T00:00:11"/>
    <m/>
  </r>
  <r>
    <s v="FICO"/>
    <s v="06.15 KE5Z Profit Center Actual Line Items"/>
    <x v="0"/>
    <x v="0"/>
    <m/>
    <d v="1899-12-30T00:00:07"/>
    <m/>
  </r>
  <r>
    <s v="FICO"/>
    <s v="06.16 IDOC Check"/>
    <x v="0"/>
    <x v="0"/>
    <m/>
    <d v="1899-12-30T00:00:03"/>
    <m/>
  </r>
  <r>
    <s v="FICO"/>
    <s v="03.00.00 FSS0 Display GL account Company detail"/>
    <x v="0"/>
    <x v="0"/>
    <m/>
    <d v="1899-12-30T00:00:06"/>
    <m/>
  </r>
  <r>
    <s v="FICO"/>
    <s v="03.00.01 FS00 Edit GL Account Centrally"/>
    <x v="0"/>
    <x v="0"/>
    <m/>
    <d v="1899-12-30T00:00:15"/>
    <m/>
  </r>
  <r>
    <s v="FICO"/>
    <s v="03.00.02 F-02 Enter GL Account Posting"/>
    <x v="0"/>
    <x v="0"/>
    <s v="Document : 4 was  in company code 206"/>
    <d v="1899-12-30T00:00:01"/>
    <m/>
  </r>
  <r>
    <s v="FICO"/>
    <s v="03.00.03 Post jurnal entries, Reverse, Display GL"/>
    <x v="0"/>
    <x v="0"/>
    <s v="Document : 5 was  in company code 206 ; Document : 11000000 was  in company code 206"/>
    <d v="1899-12-30T00:01:07"/>
    <m/>
  </r>
  <r>
    <s v="FICO"/>
    <s v="03.00.04 Reverse Accrual_Deferral Documents"/>
    <x v="0"/>
    <x v="0"/>
    <s v="Document : 9000000 was  in company code 206"/>
    <d v="1899-12-30T00:00:08"/>
    <m/>
  </r>
  <r>
    <s v="FICO"/>
    <s v="03.00.05 Complete number reference with number document"/>
    <x v="0"/>
    <x v="0"/>
    <m/>
    <d v="1899-12-30T00:00:08"/>
    <m/>
  </r>
  <r>
    <s v="FICO"/>
    <s v="03.00.06 F-03 Clear GL Account"/>
    <x v="0"/>
    <x v="0"/>
    <s v="Document : 6 was  in company code 206 ; Document : 7 was  in company code 206 ; Document : 820000000 was  in company code 206"/>
    <d v="1899-12-30T00:03:30"/>
    <m/>
  </r>
  <r>
    <s v="FICO"/>
    <s v="03.00.07 S_ALR_87003642 Change view Posting periods"/>
    <x v="0"/>
    <x v="0"/>
    <m/>
    <d v="1899-12-30T00:00:03"/>
    <m/>
  </r>
  <r>
    <s v="FICO"/>
    <s v="03.00.08 F.38 Transfer Posting for deferred tax"/>
    <x v="0"/>
    <x v="0"/>
    <m/>
    <d v="1899-12-30T00:00:12"/>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Contract Admin"/>
    <s v="TC_AMC Invoice Creation"/>
    <x v="0"/>
    <x v="0"/>
    <s v="Document : 62012703 "/>
    <d v="1899-12-30T00:00:11"/>
    <m/>
  </r>
  <r>
    <s v="Contract Admin"/>
    <s v="TC_Cancel Contract"/>
    <x v="0"/>
    <x v="0"/>
    <s v="FreeService Contract : 41586304 "/>
    <d v="1899-12-30T00:01:43"/>
    <m/>
  </r>
  <r>
    <s v="Contract Admin"/>
    <s v="TC_Credit Memo - ZMCG"/>
    <x v="0"/>
    <x v="0"/>
    <s v="MC Cr.Memo Reqst : 123441969  ; Document : 7660923 "/>
    <d v="1899-12-30T00:00:35"/>
    <m/>
  </r>
  <r>
    <s v="Contract Admin"/>
    <s v="TC_Debit Memo - ZMCL"/>
    <x v="0"/>
    <x v="0"/>
    <s v="MC DebMemo Reqst : 210171931  ; Document : 7660924 "/>
    <d v="1899-12-30T00:00:58"/>
    <m/>
  </r>
  <r>
    <s v="Contract Admin"/>
    <s v="TC_Equipment Creation"/>
    <x v="0"/>
    <x v="0"/>
    <s v="Equipment  with the number : 43615804"/>
    <d v="1899-12-30T00:00:24"/>
    <m/>
  </r>
  <r>
    <s v="Contract Admin"/>
    <s v="TC_FIRST VISIT"/>
    <x v="0"/>
    <x v="0"/>
    <s v="Service Order: 679385086"/>
    <d v="1899-12-30T00:00:39"/>
    <m/>
  </r>
  <r>
    <s v="Contract Admin"/>
    <s v="TC_Functional Location Creation"/>
    <x v="0"/>
    <x v="0"/>
    <s v="Functional Location: 299-00003901"/>
    <d v="1899-12-30T00:01:41"/>
    <m/>
  </r>
  <r>
    <s v="Contract Admin"/>
    <s v="TC_Invoice cancellation"/>
    <x v="0"/>
    <x v="0"/>
    <s v="Document : 62012704 "/>
    <d v="1899-12-30T00:00:10"/>
    <m/>
  </r>
  <r>
    <s v="Contract Admin"/>
    <s v="TC_LIFS"/>
    <x v="0"/>
    <x v="0"/>
    <s v="FreeService Contract : 41586304 "/>
    <d v="1899-12-30T00:01:40"/>
    <m/>
  </r>
  <r>
    <s v="Contract Admin"/>
    <s v="TC_MBM Activation"/>
    <x v="0"/>
    <x v="0"/>
    <s v="Maintenance plan: 9758407"/>
    <d v="1899-12-30T00:00:39"/>
    <m/>
  </r>
  <r>
    <s v="Contract Admin"/>
    <s v="TC_MBM Cancellation"/>
    <x v="0"/>
    <x v="0"/>
    <s v="No data had to be created "/>
    <d v="1899-12-30T00:00:02"/>
    <m/>
  </r>
  <r>
    <s v="Contract Admin"/>
    <s v="TC_PSR Invoice Creation"/>
    <x v="0"/>
    <x v="0"/>
    <s v="Document : 61004730 "/>
    <d v="1899-12-30T00:00:08"/>
    <m/>
  </r>
  <r>
    <s v="Contract Admin"/>
    <s v="TC_SERVICE ORDER CANCELLATION"/>
    <x v="0"/>
    <x v="0"/>
    <s v="No data had to be created "/>
    <d v="1899-12-30T00:00:04"/>
    <m/>
  </r>
  <r>
    <s v="Contract Admin"/>
    <s v="TC_WFC / Conversion"/>
    <x v="0"/>
    <x v="0"/>
    <s v="Equipment  with the number : 43615804 ; Service contract : 41586303 "/>
    <d v="1899-12-30T00:01:09"/>
    <m/>
  </r>
  <r>
    <s v="Contract Admin"/>
    <s v="TC_Workcentet Change"/>
    <x v="0"/>
    <x v="0"/>
    <s v="No data had to be created "/>
    <d v="1899-12-30T00:00:08"/>
    <m/>
  </r>
  <r>
    <s v="Contract Admin"/>
    <s v="TC_Workcentet Creation"/>
    <x v="0"/>
    <x v="0"/>
    <s v="Work center : 299SR405 in plant 299 was "/>
    <d v="1899-12-30T00:00:17"/>
    <m/>
  </r>
  <r>
    <m/>
    <m/>
    <x v="1"/>
    <x v="1"/>
    <m/>
    <m/>
    <m/>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Contract Admin"/>
    <s v="TC_AMC Invoice"/>
    <x v="0"/>
    <x v="0"/>
    <s v="Invoice: 130722264"/>
    <d v="1899-12-30T00:03:10"/>
    <m/>
  </r>
  <r>
    <s v="Contract Admin"/>
    <s v="TC_Cancel Contract"/>
    <x v="0"/>
    <x v="0"/>
    <s v=" FreeService Contract : 41586299 "/>
    <d v="1899-12-30T00:04:10"/>
    <m/>
  </r>
  <r>
    <s v="Contract Admin"/>
    <s v="TC_Conversion"/>
    <x v="0"/>
    <x v="0"/>
    <s v=" ; Service contract : 41586296 "/>
    <d v="1899-12-30T00:02:45"/>
    <m/>
  </r>
  <r>
    <s v="Contract Admin"/>
    <s v="TC_Credit Memo - ZMCG"/>
    <x v="0"/>
    <x v="0"/>
    <s v=" ; Service contract : 41586300  ; MC Cr.Memo Reqst : 123441965  ; Document : 7660922 "/>
    <d v="1899-12-30T00:04:31"/>
    <m/>
  </r>
  <r>
    <s v="Contract Admin"/>
    <s v="TC_Equipment Creation"/>
    <x v="0"/>
    <x v="0"/>
    <s v="Equipment  with the number : 43615803"/>
    <d v="1899-12-30T00:00:28"/>
    <m/>
  </r>
  <r>
    <s v="Contract Admin"/>
    <s v="TC_First Visit"/>
    <x v="0"/>
    <x v="0"/>
    <s v="Service order: 669997164"/>
    <d v="1899-12-30T00:00:22"/>
    <m/>
  </r>
  <r>
    <s v="Contract Admin"/>
    <s v="TC_Functional Location &amp; Equipment Creation"/>
    <x v="0"/>
    <x v="0"/>
    <s v="Equipment :43615722;Functional Location: 280-00004338"/>
    <d v="1899-12-30T00:01:03"/>
    <m/>
  </r>
  <r>
    <s v="Contract Admin"/>
    <s v="TC_Invoice cancellation"/>
    <x v="0"/>
    <x v="0"/>
    <s v=" ; Service contract : 41586296  ; Document : 130722265 "/>
    <d v="1899-12-30T00:03:13"/>
    <m/>
  </r>
  <r>
    <s v="Contract Admin"/>
    <s v="TC_Invoice Display"/>
    <x v="0"/>
    <x v="0"/>
    <s v="No data had to be created "/>
    <d v="1899-12-30T00:00:03"/>
    <m/>
  </r>
  <r>
    <s v="Contract Admin"/>
    <s v="TC_LIFS"/>
    <x v="0"/>
    <x v="0"/>
    <s v=" ; FreeService Contract : 41586299 "/>
    <d v="1899-12-30T00:02:35"/>
    <m/>
  </r>
  <r>
    <s v="Contract Admin"/>
    <s v="TC_MBM Activation"/>
    <x v="0"/>
    <x v="0"/>
    <s v="Maintenance plan: 9758397"/>
    <d v="1899-12-30T00:00:26"/>
    <m/>
  </r>
  <r>
    <s v="Contract Admin"/>
    <s v="TC_MBM Cancellation"/>
    <x v="0"/>
    <x v="0"/>
    <s v="No data had to be created "/>
    <d v="1899-12-30T00:00:30"/>
    <m/>
  </r>
  <r>
    <s v="Contract Admin"/>
    <s v="TC_PSR invoice"/>
    <x v="0"/>
    <x v="0"/>
    <s v="Document : 130722263 "/>
    <d v="1899-12-30T00:00:19"/>
    <m/>
  </r>
  <r>
    <s v="Contract Admin"/>
    <s v="TC_Service Order Cancellation"/>
    <x v="0"/>
    <x v="0"/>
    <s v="No data had to be created "/>
    <d v="1899-12-30T00:00:59"/>
    <m/>
  </r>
  <r>
    <s v="Contract Admin"/>
    <s v="TC_WFC"/>
    <x v="0"/>
    <x v="0"/>
    <s v="Equipment  with the number : 43615803 ; Service contract : 41586302 "/>
    <d v="1899-12-30T00:03:12"/>
    <m/>
  </r>
  <r>
    <s v="Contract Admin"/>
    <s v="TC_Workcenter Change"/>
    <x v="0"/>
    <x v="0"/>
    <s v="No data had to be created "/>
    <d v="1899-12-30T00:01:15"/>
    <m/>
  </r>
  <r>
    <m/>
    <m/>
    <x v="1"/>
    <x v="1"/>
    <m/>
    <m/>
    <m/>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KHM / Fulfill"/>
    <m/>
    <s v="Create Sales order SE_OTHER"/>
    <x v="0"/>
    <x v="0"/>
    <s v="FL Order 6499892 has been saved"/>
    <d v="1899-12-30T00:12:55"/>
    <m/>
  </r>
  <r>
    <s v="KHM / Fulfill"/>
    <m/>
    <s v="Create Sales order SE_SDB_FRB"/>
    <x v="0"/>
    <x v="0"/>
    <s v="Header Pr.Bill.Order 716197 has been saved"/>
    <d v="1899-12-30T00:10:55"/>
    <m/>
  </r>
  <r>
    <s v="KHM / Fulfill"/>
    <m/>
    <s v="Create Sales order SE_SDB_NDB"/>
    <x v="0"/>
    <x v="0"/>
    <s v="Header Pr.Bill.Order 716198 has been saved"/>
    <d v="1899-12-30T00:11:55"/>
    <m/>
  </r>
  <r>
    <s v="KHM / Fulfill"/>
    <m/>
    <s v="Create Sales order SE_SDB_TRB"/>
    <x v="0"/>
    <x v="0"/>
    <s v="Header Pr.Bill.Order 716195 has been saved"/>
    <d v="1899-12-30T00:10:55"/>
    <m/>
  </r>
  <r>
    <s v="KHM / Fulfill"/>
    <m/>
    <s v="SE_ESCALATOR_TRB"/>
    <x v="0"/>
    <x v="0"/>
    <s v="TRB FL Order 341302057 has been saved"/>
    <d v="1899-12-30T00:15:55"/>
    <m/>
  </r>
  <r>
    <s v="KHM / Maintenance"/>
    <m/>
    <s v="01. Create-Invoice-Cancel of Contract_Elevator"/>
    <x v="0"/>
    <x v="0"/>
    <s v="Equipment created with the number 43615987"/>
    <d v="1899-12-30T00:10:55"/>
    <m/>
  </r>
  <r>
    <s v="KHM / Maintenance"/>
    <m/>
    <s v="02 Create-Suspend-Rebill of Contract Item"/>
    <x v="0"/>
    <x v="1"/>
    <m/>
    <m/>
    <m/>
  </r>
  <r>
    <s v="KHM / Maintenance"/>
    <m/>
    <s v="03 Create-Periodize-First Contract YWVF"/>
    <x v="0"/>
    <x v="1"/>
    <m/>
    <m/>
    <s v="data not consistent for planning plant"/>
  </r>
  <r>
    <s v="KHM / Maintenance"/>
    <m/>
    <s v="04. Create-Invoice-Cancel of Contract_KCARE_ADV"/>
    <x v="0"/>
    <x v="0"/>
    <s v="Equipment created with the number 43616014"/>
    <d v="1899-12-30T00:05:48"/>
    <m/>
  </r>
  <r>
    <s v="KHM / Maintenance"/>
    <m/>
    <s v="05 MBM Maint.Plan and Serv.Orders"/>
    <x v="0"/>
    <x v="0"/>
    <s v="Equipment created with the number 43616015"/>
    <d v="1899-12-30T00:05:18"/>
    <m/>
  </r>
  <r>
    <s v="KHM / Maintenance"/>
    <m/>
    <s v="06. Callouts Management without Contract Process"/>
    <x v="0"/>
    <x v="0"/>
    <s v="Equipment  with the number : 43615809 ;  ;  ;  ;  ;  ; SEB Debit Memo Req. : 210171933  ; SEB Debit Memo Req. : 210171933  ; SEB Debit Memo Req. : 210171933  ; Document : 169755081 "/>
    <d v="1899-12-30T00:02:46"/>
    <m/>
  </r>
  <r>
    <s v="KHM / Maintenance"/>
    <m/>
    <s v="07. Callouts Management with Contract Process"/>
    <x v="0"/>
    <x v="0"/>
    <s v="Equipment created with the number 43616010"/>
    <d v="1899-12-30T00:07:55"/>
    <m/>
  </r>
  <r>
    <s v="KHM / Maintenance"/>
    <m/>
    <s v="08. Cancel callouts with contract"/>
    <x v="0"/>
    <x v="0"/>
    <s v="Equipment  with the number : 43615811 ;  ;  ;  ;  ; "/>
    <d v="1899-12-30T00:07:18"/>
    <m/>
  </r>
  <r>
    <s v="KHM / Maintenance"/>
    <m/>
    <s v="08. Cancel callouts without contract"/>
    <x v="0"/>
    <x v="0"/>
    <s v="Equipment  with the number : 43615812 ;  ;  ; "/>
    <d v="1899-12-30T00:02:24"/>
    <m/>
  </r>
  <r>
    <s v="KHM / Maintenance"/>
    <m/>
    <s v="09. Planned Service Repair with Contract Process"/>
    <x v="0"/>
    <x v="1"/>
    <s v="Equipment  with the number : 43615813 ;  ;  ;  ;  ;  ;  ; "/>
    <d v="1899-12-30T00:10:31"/>
    <m/>
  </r>
  <r>
    <s v="KHM / Maintenance"/>
    <m/>
    <s v="10 Pack Serv Repair - A B and C"/>
    <x v="0"/>
    <x v="1"/>
    <s v="Equipment  with the number : 43615814 ;  ;  ;  ; SPB Integr. Order : 813601942  ;  ;  ; "/>
    <d v="1899-12-30T00:34:51"/>
    <m/>
  </r>
  <r>
    <s v="KHM / Maintenance"/>
    <m/>
    <s v="11. Sales Leads - Create Sales Lead Process"/>
    <x v="0"/>
    <x v="1"/>
    <s v=" ; "/>
    <d v="1899-12-30T00:25:48"/>
    <m/>
  </r>
  <r>
    <s v="KHM / Maintenance"/>
    <m/>
    <s v="13. Unplanned Service Repair with and without Contract Process"/>
    <x v="0"/>
    <x v="1"/>
    <s v="Equipment  with the number : 43615818 ;  ;  ;  ;  ;  ;  ;  ; "/>
    <d v="1899-12-30T00:08:37"/>
    <m/>
  </r>
  <r>
    <s v="KHM / Maintenance"/>
    <m/>
    <s v="16 Contract escalation and renegotiation"/>
    <x v="0"/>
    <x v="1"/>
    <s v="Equipment  with the number : 43615819 ;  ;  ; "/>
    <d v="1899-12-30T00:18:16"/>
    <m/>
  </r>
  <r>
    <s v="KHM / Maintenance"/>
    <m/>
    <s v="18 Z_CS_ORG Mass Changes"/>
    <x v="0"/>
    <x v="0"/>
    <s v=" ;  ; "/>
    <d v="1899-12-30T00:02:56"/>
    <m/>
  </r>
  <r>
    <s v="KHM / Source"/>
    <m/>
    <s v="1.5 Vendor Master"/>
    <x v="0"/>
    <x v="0"/>
    <s v="Vendor : 0072064959 has been  for company code KHM purchasing organization KHM"/>
    <d v="1899-12-30T00:00:16"/>
    <m/>
  </r>
  <r>
    <s v="KHM / Source"/>
    <m/>
    <s v="1.6 Block a vendor master"/>
    <x v="0"/>
    <x v="0"/>
    <s v="Vendor : 0072064960 has been  for company code KHM purchasing organization KHM"/>
    <d v="1899-12-30T00:00:11"/>
    <m/>
  </r>
  <r>
    <s v="KHM / Source"/>
    <m/>
    <s v="2.10 NPR purchasing without PR"/>
    <x v="0"/>
    <x v="0"/>
    <s v="Vendor : 0072064961 has been  for company code KHM purchasing organization KHM ; Standard PO  : 4524071855 ; Material document : 5000071620  ; Document no. : 5108324145 "/>
    <d v="1899-12-30T00:02:07"/>
    <m/>
  </r>
  <r>
    <s v="KHM / Source"/>
    <m/>
    <s v="2.15 PO for SRM"/>
    <x v="0"/>
    <x v="0"/>
    <s v="Vendor : 0072064962 has been  for company code KHM purchasing organization KHM ; Standard PO for SRM  : 4524071856 ; Material document : 5000071621  ; "/>
    <d v="1899-12-30T00:01:54"/>
    <m/>
  </r>
  <r>
    <s v="KHM / Source"/>
    <m/>
    <s v="2.16 Framework PO"/>
    <x v="0"/>
    <x v="0"/>
    <s v="Vendor : 0072064963 has been  for company code KHM purchasing organization KHM ; Framework order  : 4700006344"/>
    <d v="1899-12-30T00:00:37"/>
    <m/>
  </r>
  <r>
    <s v="KHM / Source"/>
    <m/>
    <s v="2.3 Purchasing for Call Out with PR (KFM)"/>
    <x v="0"/>
    <x v="1"/>
    <s v="Equipment  with the number : 43615820 ; "/>
    <d v="1899-12-30T00:02:01"/>
    <m/>
  </r>
  <r>
    <s v="KHM / Source"/>
    <m/>
    <s v="2.3 Purchasing for Severic Repair (PSR Comprehensive Repair)"/>
    <x v="0"/>
    <x v="1"/>
    <s v="Equipment  with the number : 43615821 ;  ;  ; "/>
    <d v="1899-12-30T00:02:08"/>
    <m/>
  </r>
  <r>
    <s v="KHM / Source"/>
    <m/>
    <s v="2.4 Purchasing for Call Out without PR"/>
    <x v="0"/>
    <x v="1"/>
    <s v="Equipment  with the number : 43615822 ;  ; Vendor : 0072064964 has been  for company code KHM purchasing organization KHM ; Standard PO  : 4524071858 ; Material document : 5000071622 "/>
    <d v="1899-12-30T00:01:58"/>
    <m/>
  </r>
  <r>
    <s v="KHM / Source"/>
    <m/>
    <s v="2.9 Stock purchasing with External Supplier"/>
    <x v="0"/>
    <x v="1"/>
    <s v="Vendor : 0072064965 has been  for company code KHM purchasing organization KHM ; Standard PO  : 4524071859 ; Material document : 5000071623 "/>
    <d v="1899-12-30T00:01:25"/>
    <m/>
  </r>
  <r>
    <s v="KHM / Source"/>
    <m/>
    <s v="3.1 Stock Transfer"/>
    <x v="0"/>
    <x v="0"/>
    <s v="Material document : 4900000947  ; Material document : 4900000947 "/>
    <d v="1899-12-30T00:00:40"/>
    <m/>
  </r>
  <r>
    <s v="KHM / Source"/>
    <m/>
    <s v="3.3 MRP - single material (Proximity Stock)"/>
    <x v="0"/>
    <x v="0"/>
    <m/>
    <d v="1899-12-30T00:00:04"/>
    <m/>
  </r>
  <r>
    <s v="KHM / Source"/>
    <m/>
    <s v="3.7 Cancel GI to Cost centre"/>
    <x v="0"/>
    <x v="0"/>
    <s v="Material document : 4900000948 "/>
    <d v="1899-12-30T00:00:25"/>
    <m/>
  </r>
  <r>
    <s v="KHM / Source"/>
    <m/>
    <s v="3.7 GI to Cost centre"/>
    <x v="0"/>
    <x v="0"/>
    <s v="Material document : 4900000949 "/>
    <d v="1899-12-30T00:00:24"/>
    <m/>
  </r>
  <r>
    <s v="KHM / Source"/>
    <m/>
    <s v="3.7 GI to Network without reservation"/>
    <x v="0"/>
    <x v="1"/>
    <m/>
    <d v="1899-12-30T00:07:24"/>
    <m/>
  </r>
  <r>
    <s v="KHM / Source"/>
    <m/>
    <s v="3.7 GI to Service Order without reservation"/>
    <x v="0"/>
    <x v="0"/>
    <s v="Equipment  with the number : 43615824 ;  ; Material document : 4900000950 "/>
    <d v="1899-12-30T00:00:21"/>
    <m/>
  </r>
  <r>
    <s v="KHM / Source"/>
    <m/>
    <s v="3.7 Reverse GI to Network without reservation"/>
    <x v="0"/>
    <x v="0"/>
    <s v="Equipment  with the number : 43615826 ;  ; Material document : 4900000951 "/>
    <d v="1899-12-30T00:00:37"/>
    <m/>
  </r>
  <r>
    <s v="KHM / Source"/>
    <m/>
    <s v="3.7 Reverse GI to Service Order without reservation"/>
    <x v="0"/>
    <x v="0"/>
    <s v="9ASE43616013-service order"/>
    <d v="1899-12-30T00:01:55"/>
    <m/>
  </r>
  <r>
    <s v="KHM / Source"/>
    <m/>
    <s v="4.1 Physical Inventory"/>
    <x v="0"/>
    <x v="0"/>
    <s v="Physical inventory document : 100000151  ; Phys. inventory document : 100000150  without differences"/>
    <d v="1899-12-30T00:00:39"/>
    <m/>
  </r>
  <r>
    <s v="KHM / V5"/>
    <s v="01. Process Accounts Receivable"/>
    <s v="01.01 Process Accounts Receivable - Outgoing InvoiceDirect Debit"/>
    <x v="0"/>
    <x v="0"/>
    <s v="Document : 2000037 was  in company code KHM"/>
    <d v="1899-12-30T00:01:53"/>
    <m/>
  </r>
  <r>
    <s v="KHM / V5"/>
    <s v="01. Process Accounts Receivable"/>
    <s v="01.02 Process Accounts Receivable - Outgoing Invoice Manual payment"/>
    <x v="0"/>
    <x v="0"/>
    <s v="Customer : 0013343097 has been  for company code KHM ; Document : 2000038 was  in company code KHM ; Document : 14000003 was  in company code KHM"/>
    <d v="1899-12-30T00:00:56"/>
    <m/>
  </r>
  <r>
    <s v="KHM / V5"/>
    <s v="01. Process Accounts Receivable"/>
    <s v="01.03 Process Accounts Receivable Partial Down Payment - Dunning - Correspondence"/>
    <x v="0"/>
    <x v="0"/>
    <s v="Document : 2000039 was  in company code KHM"/>
    <d v="1899-12-30T00:00:32"/>
    <m/>
  </r>
  <r>
    <s v="KHM / V5"/>
    <s v="01. Process Accounts Receivable"/>
    <s v="01.04 Process Accounts Receivable Outgoing invoice - Credit Memo - Manual Clearing"/>
    <x v="0"/>
    <x v="0"/>
    <s v="Document : 2000040 was  in company code KHM ; Document : 12000003 was  in company code KHM ; Document : 16000003 was  in company code KHM"/>
    <d v="1899-12-30T00:00:50"/>
    <m/>
  </r>
  <r>
    <s v="KHM / V5"/>
    <s v="02. Process Accounts Payable"/>
    <s v="01.05 Process Accounts Receivable  Perform Reporting"/>
    <x v="0"/>
    <x v="0"/>
    <m/>
    <d v="1899-12-30T00:06:35"/>
    <m/>
  </r>
  <r>
    <s v="KHM / V5"/>
    <s v="02. Process Accounts Payable"/>
    <s v="02.03 Incoming invoices without PO manual payment"/>
    <x v="0"/>
    <x v="0"/>
    <s v="Vendor : 0072064933 was  in company code KHM ; Document : 19000029 was  in company code KHM ; Document : 15000007 was  in company code KHM"/>
    <d v="1899-12-30T00:01:19"/>
    <m/>
  </r>
  <r>
    <s v="KHM / V5"/>
    <s v="02. Process Accounts Payable"/>
    <s v="02.04 Vendor - Automatic clearing"/>
    <x v="0"/>
    <x v="0"/>
    <s v="Vendor : 0072064934 was  in company code KHM ; Document : 19000030 was  in company code KHM ; Document : 17000004 was  in company code KHM"/>
    <d v="1899-12-30T00:00:25"/>
    <m/>
  </r>
  <r>
    <s v="KHM / V5"/>
    <s v="03. Manage fixed assets"/>
    <s v="02.05 Vendor- Reporting"/>
    <x v="0"/>
    <x v="0"/>
    <m/>
    <d v="1899-12-30T00:05:12"/>
    <m/>
  </r>
  <r>
    <s v="KHM / V5"/>
    <s v="03. Manage fixed assets"/>
    <s v="03.01.01.Acquire fixed asset-invoice posted from FI"/>
    <x v="0"/>
    <x v="0"/>
    <s v="The asset : 30000000274 0 is  ; The asset : 30000000274 0 is  ; Document : 19000031 was  in company code KHM"/>
    <d v="1899-12-30T00:00:08"/>
    <m/>
  </r>
  <r>
    <s v="KHM / V5"/>
    <s v="03. Manage fixed assets"/>
    <s v="03.02.01. Retire asset with revenue"/>
    <x v="0"/>
    <x v="0"/>
    <s v="The asset : 30000000275 0 is  ; The asset : 30000000275 0 is  ; Document : 19000032 was  in company code KHM ; Document : 2000041 was  in company code KHM"/>
    <d v="1899-12-30T00:00:30"/>
    <m/>
  </r>
  <r>
    <s v="KHM / V5"/>
    <s v="03. Manage fixed assets"/>
    <s v="03.02.02. Retire asset without revenue(scrap)"/>
    <x v="0"/>
    <x v="0"/>
    <s v="The asset : 30000000276 0 is  ; The asset : 30000000276 0 is  ; Document : 19000033 was  in company code KHM ; Asset transaction  with document no. KHM : 0008001026"/>
    <d v="1899-12-30T00:00:35"/>
    <m/>
  </r>
  <r>
    <s v="KHM / V5"/>
    <s v="03. Manage fixed assets"/>
    <s v="03.03 Transfer fixed asset"/>
    <x v="0"/>
    <x v="0"/>
    <s v="The asset : 30000000277 0 is  ; The asset : 30000000277 0 is  ; Document : 19000034 was  in company code KHM ; The asset : 30000000278 0 is  ; Asset transaction  with document no. KHM : 0008001027"/>
    <d v="1899-12-30T00:00:41"/>
    <m/>
  </r>
  <r>
    <s v="KHM / V5"/>
    <s v="03. Manage fixed assets"/>
    <s v="03.04.01 Periodic depreciation"/>
    <x v="0"/>
    <x v="0"/>
    <m/>
    <d v="1899-12-30T00:00:26"/>
    <m/>
  </r>
  <r>
    <s v="KHM / V5"/>
    <s v="03. Manage fixed assets"/>
    <s v="03.04.02  Unplanned depreciation run"/>
    <x v="0"/>
    <x v="0"/>
    <m/>
    <d v="1899-12-30T00:00:28"/>
    <m/>
  </r>
  <r>
    <s v="KHM / V5"/>
    <s v="03. Manage fixed assets"/>
    <s v="03.04.03 Periodic posting"/>
    <x v="0"/>
    <x v="0"/>
    <s v="no data displayed"/>
    <d v="1899-12-30T00:00:17"/>
    <m/>
  </r>
  <r>
    <s v="KHM / V5"/>
    <s v="05. Perform Treasury Activities"/>
    <s v="03.06 Fixed asset reporting"/>
    <x v="0"/>
    <x v="0"/>
    <m/>
    <d v="1899-12-30T00:01:22"/>
    <m/>
  </r>
  <r>
    <s v="KHM / V5"/>
    <s v="05. Perform Treasury Activities"/>
    <s v="05.01 Maintain Banks"/>
    <x v="0"/>
    <x v="0"/>
    <m/>
    <d v="1899-12-30T00:00:06"/>
    <m/>
  </r>
  <r>
    <s v="KHM / V5"/>
    <s v="05. Perform Treasury Activities"/>
    <s v="05.05 Reconcile Bank Account Balances"/>
    <x v="0"/>
    <x v="0"/>
    <m/>
    <d v="1899-12-30T00:18:44"/>
    <m/>
  </r>
  <r>
    <s v="KHM / V5"/>
    <s v="05. Perform Treasury Activities"/>
    <s v="05.08 Run Cash Management Report (KHM)"/>
    <x v="0"/>
    <x v="0"/>
    <m/>
    <d v="1899-12-30T00:00:07"/>
    <m/>
  </r>
  <r>
    <s v="KHM / V5"/>
    <s v="05. Perform Treasury Activities"/>
    <s v="05.09 Run Liquidity Forecast Report (KHM)"/>
    <x v="0"/>
    <x v="0"/>
    <m/>
    <d v="1899-12-30T00:00:10"/>
    <m/>
  </r>
  <r>
    <s v="KHM / V5"/>
    <s v="06. Perform Intra-Corporate Clearing-Netting"/>
    <s v="05.10 Clear Outgoing Payments Bank Subaccounts SAP tr. code F-03 and F.13"/>
    <x v="0"/>
    <x v="0"/>
    <s v="Document : 7 was  in company code KHM ; Document : 820000003 was  in company code KHM"/>
    <d v="1899-12-30T00:00:32"/>
    <m/>
  </r>
  <r>
    <s v="KHM / V5"/>
    <s v="06. Perform Intra-Corporate Clearing-Netting"/>
    <s v="06.01 Match and Clear Intra-Corporate Accounts-Netting Procedure"/>
    <x v="0"/>
    <x v="0"/>
    <s v="Vendor : 0072064935 has been  for company code KHM purchasing organization KHM ; Standard PO  : 4524071828 ; Material document : 5000071595 "/>
    <d v="1899-12-30T00:05:59"/>
    <m/>
  </r>
  <r>
    <s v="KHM / V5"/>
    <s v="06. Perform Intra-Corporate Clearing-Netting"/>
    <s v="06.02 Match and clear  Intra-corporate Accounts - Kone report for Trading Partner"/>
    <x v="0"/>
    <x v="0"/>
    <m/>
    <d v="1899-12-30T00:00:35"/>
    <m/>
  </r>
  <r>
    <s v="KHM / V5"/>
    <s v="07.Perform period end closing"/>
    <s v="06.03 Match and Clear Intra-Corporate Accounts - Foreign payments"/>
    <x v="0"/>
    <x v="1"/>
    <s v="Vendor : 0072064936 has been  for company code KHM purchasing organization KHM ; Standard PO  : 4524071829 ; Material document : 5000071596 "/>
    <d v="1899-12-30T00:05:26"/>
    <m/>
  </r>
  <r>
    <s v="KHM / V5"/>
    <s v="07.Perform period end closing"/>
    <s v="07.01 Billing run"/>
    <x v="0"/>
    <x v="0"/>
    <m/>
    <d v="1899-12-30T00:05:31"/>
    <m/>
  </r>
  <r>
    <s v="KHM / V5"/>
    <s v="07.Perform period end closing"/>
    <s v="07.02 Execute recurring entries"/>
    <x v="0"/>
    <x v="0"/>
    <s v=" ; Session SAP : 120 was "/>
    <d v="1899-12-30T00:00:25"/>
    <m/>
  </r>
  <r>
    <s v="KHM / V5"/>
    <s v="07.Perform period end closing"/>
    <s v="07.03 FI invoices to Kone companies covering in AR"/>
    <x v="0"/>
    <x v="0"/>
    <s v="Document : 2000044 was  in company code KHM"/>
    <d v="1899-12-30T00:00:26"/>
    <m/>
  </r>
  <r>
    <s v="KHM / V5"/>
    <s v="07.Perform period end closing"/>
    <s v="07.06 Run RA for Projects"/>
    <x v="0"/>
    <x v="0"/>
    <m/>
    <d v="1899-12-30T00:00:45"/>
    <m/>
  </r>
  <r>
    <s v="KHM / V5"/>
    <s v="07.Perform period end closing"/>
    <s v="07.07 Settle Result Analysis for Projects"/>
    <x v="0"/>
    <x v="1"/>
    <m/>
    <d v="1899-12-30T00:55:16"/>
    <m/>
  </r>
  <r>
    <s v="KHM / V5"/>
    <s v="07.Perform period end closing"/>
    <s v="07.09 Update Profit Center Planning"/>
    <x v="0"/>
    <x v="1"/>
    <m/>
    <d v="1899-12-30T00:01:31"/>
    <m/>
  </r>
  <r>
    <s v="KHM / V5"/>
    <s v="07.Perform period end closing"/>
    <s v="07.12 Create provisions for LIFS-Covering in AR AP"/>
    <x v="0"/>
    <x v="1"/>
    <s v="Document : 8 was  in company code KHM"/>
    <d v="1899-12-30T00:03:06"/>
    <m/>
  </r>
  <r>
    <s v="KHM / V5"/>
    <s v="07.Perform period end closing"/>
    <s v="07.13 Run periodising"/>
    <x v="0"/>
    <x v="0"/>
    <m/>
    <d v="1899-12-30T00:02:53"/>
    <m/>
  </r>
  <r>
    <s v="KHM / V5"/>
    <s v="07.Perform period end closing"/>
    <s v="07.14 Provisions and non-recurring accrual..Covering in AR AP"/>
    <x v="0"/>
    <x v="0"/>
    <s v="Document : 4000005 was  in company code KHM"/>
    <d v="1899-12-30T00:00:21"/>
    <m/>
  </r>
  <r>
    <s v="KHM / V5"/>
    <s v="07.Perform period end closing"/>
    <s v="07.16 Run overhead surcharges  on WBS"/>
    <x v="0"/>
    <x v="0"/>
    <m/>
    <d v="1899-12-30T00:06:10"/>
    <m/>
  </r>
  <r>
    <s v="KHM / V5"/>
    <s v="07.Perform period end closing"/>
    <s v="07.17 Run process costing"/>
    <x v="0"/>
    <x v="0"/>
    <m/>
    <d v="1899-12-30T00:00:42"/>
    <m/>
  </r>
  <r>
    <s v="KHM / V5"/>
    <s v="07.Perform period end closing"/>
    <s v="07.18 Business Area re-adjustment"/>
    <x v="0"/>
    <x v="0"/>
    <m/>
    <d v="1899-12-30T00:04:30"/>
    <m/>
  </r>
  <r>
    <s v="KHM / V5"/>
    <s v="07.Perform period end closing"/>
    <s v="07.19 Foreign Currency valuation"/>
    <x v="0"/>
    <x v="0"/>
    <m/>
    <d v="1899-12-30T00:00:15"/>
    <m/>
  </r>
  <r>
    <s v="KHM / V5"/>
    <s v="07.Perform period end closing"/>
    <s v="07.20 Clear dummy Profit center(Working fine)"/>
    <x v="0"/>
    <x v="0"/>
    <s v="Document  under document number : 8000000005"/>
    <d v="1899-12-30T00:00:22"/>
    <m/>
  </r>
  <r>
    <s v="KHM / V5"/>
    <s v="07.Perform period end closing"/>
    <s v="07.21 Update Special Purpose Ledger Planning"/>
    <x v="0"/>
    <x v="0"/>
    <m/>
    <d v="1899-12-30T00:00:13"/>
    <m/>
  </r>
  <r>
    <s v="KHM / V5"/>
    <s v="07.Perform period end closing"/>
    <s v="07.22 Settle Service Orders"/>
    <x v="0"/>
    <x v="0"/>
    <m/>
    <d v="1899-12-30T00:01:29"/>
    <m/>
  </r>
  <r>
    <s v="KHM / V5"/>
    <s v="07.Perform period end closing"/>
    <s v="07.23 Reverse accruals"/>
    <x v="0"/>
    <x v="1"/>
    <m/>
    <d v="1899-12-30T00:00:24"/>
    <m/>
  </r>
  <r>
    <s v="KHM / V5"/>
    <s v="07.Perform period end closing"/>
    <s v="07.24 Automatic clearing and regrouping"/>
    <x v="0"/>
    <x v="1"/>
    <m/>
    <d v="1899-12-30T00:04:03"/>
    <m/>
  </r>
  <r>
    <s v="KHM / V5"/>
    <s v="07.Perform period end closing"/>
    <s v="07.25 AR by business area for corporate reporting...Background"/>
    <x v="0"/>
    <x v="1"/>
    <m/>
    <d v="1899-12-30T00:04:10"/>
    <m/>
  </r>
  <r>
    <s v="KHM / V5"/>
    <s v="07.Perform period end closing"/>
    <s v="07.26 AP for corporate reporting (KEF)(KHM)"/>
    <x v="0"/>
    <x v="0"/>
    <m/>
    <d v="1899-12-30T00:00:08"/>
    <m/>
  </r>
  <r>
    <s v="KHM / V5"/>
    <s v="11 Perform GL posting(UPDATED)"/>
    <s v="07.27 Download results &amp; balance sheet"/>
    <x v="0"/>
    <x v="0"/>
    <m/>
    <d v="1899-12-30T00:00:08"/>
    <m/>
  </r>
  <r>
    <s v="KHM / V5"/>
    <s v="15 Perform CO allocation and reposting"/>
    <s v="11 Perform GL posting"/>
    <x v="0"/>
    <x v="0"/>
    <s v="Document : 9 was  in company code KHM ; Document : 10 was  in company code KHM ; "/>
    <d v="1899-12-30T00:00:21"/>
    <m/>
  </r>
  <r>
    <s v="KHM / V5"/>
    <s v="15 Perform CO allocation and reposting"/>
    <s v="15.01 Run assessment cycle(KHM)"/>
    <x v="0"/>
    <x v="0"/>
    <m/>
    <d v="1899-12-30T00:01:15"/>
    <m/>
  </r>
  <r>
    <s v="KHM / V5"/>
    <s v="15 Perform CO allocation and reposting"/>
    <s v="15.02 Repost cost from cost center to cost center(KHM)"/>
    <x v="0"/>
    <x v="0"/>
    <s v="Document is  under number : 4211183348"/>
    <d v="1899-12-30T00:00:07"/>
    <m/>
  </r>
  <r>
    <s v="KHM / V5"/>
    <s v="15 Perform CO allocation and reposting"/>
    <s v="15.03 Repost cost from WBS to network"/>
    <x v="0"/>
    <x v="0"/>
    <s v="Document is posted under number 4211227817"/>
    <m/>
    <m/>
  </r>
  <r>
    <s v="KHM / V5"/>
    <s v="16 Perform CO-CCA Reporting"/>
    <s v="15.04 Perform activity allocation"/>
    <x v="0"/>
    <x v="1"/>
    <m/>
    <m/>
    <s v="A master record for KHM2100/10030 exists only in 2018"/>
  </r>
  <r>
    <s v="KHM / V5"/>
    <s v="17 Perform CO-PCA Reporting"/>
    <s v="16.01 Perform CO-CCA Reporting"/>
    <x v="0"/>
    <x v="0"/>
    <s v="KONE Cost element by chosen CTRs"/>
    <d v="1899-12-30T00:03:06"/>
    <m/>
  </r>
  <r>
    <s v="KHM / V5"/>
    <s v="18 Perform GL Reporting"/>
    <s v="17.Perform CO-PCA reporting(KHM)"/>
    <x v="0"/>
    <x v="0"/>
    <m/>
    <d v="1899-12-30T00:02:38"/>
    <m/>
  </r>
  <r>
    <s v="KHM / V5"/>
    <s v="18 Perform GL Reporting"/>
    <s v="18.01 BS and PL Statement"/>
    <x v="0"/>
    <x v="0"/>
    <m/>
    <d v="1899-12-30T00:00:14"/>
    <m/>
  </r>
  <r>
    <s v="KHM / V5"/>
    <s v="18 Perform GL Reporting"/>
    <s v="18.02  Taxes on Sales and Purchases(KHM)"/>
    <x v="0"/>
    <x v="0"/>
    <m/>
    <d v="1899-12-30T00:00:34"/>
    <m/>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OM"/>
    <s v="AU_MOD"/>
    <x v="0"/>
    <x v="0"/>
    <m/>
    <m/>
    <s v="Defect : YPMDS ABAP error"/>
  </r>
  <r>
    <s v="MM"/>
    <s v="MM MRP KAM"/>
    <x v="0"/>
    <x v="1"/>
    <m/>
    <d v="1899-12-30T00:04:03"/>
    <m/>
  </r>
  <r>
    <s v="MM"/>
    <s v="MM Physical Inventory"/>
    <x v="0"/>
    <x v="1"/>
    <s v="Physical inventory document : 100000170  ;  ; Physical inventory document : 100000172 "/>
    <d v="1899-12-30T00:01:27"/>
    <m/>
  </r>
  <r>
    <s v="MM"/>
    <s v="MM Stock Management  Procurement KAM"/>
    <x v="0"/>
    <x v="0"/>
    <m/>
    <m/>
    <s v="MB1A-Deficit of SL Unrestricted-use 1 PC : AU332B-4067 201 1100"/>
  </r>
  <r>
    <s v="MM"/>
    <s v="MM Stock Transfer  SLoc"/>
    <x v="0"/>
    <x v="0"/>
    <m/>
    <m/>
    <s v="MB1A-Deficit of SL Unrestricted-use 1 PC : AU332B-4067 201 1101"/>
  </r>
  <r>
    <s v="Maintenance"/>
    <s v="SEB  Cancel  Maintenance Plan  and Contract"/>
    <x v="0"/>
    <x v="0"/>
    <m/>
    <m/>
    <s v="Defect 125 raised"/>
  </r>
  <r>
    <s v="Maintenance"/>
    <s v="SEB  Change Location"/>
    <x v="0"/>
    <x v="0"/>
    <m/>
    <m/>
    <s v="Defect 125 raised"/>
  </r>
  <r>
    <s v="Maintenance"/>
    <s v="SEB  Comprehensive Repairs with Contract"/>
    <x v="0"/>
    <x v="0"/>
    <m/>
    <m/>
    <s v="Defect 125 raised"/>
  </r>
  <r>
    <s v="Maintenance"/>
    <s v="SEB  Comprehensive Repairs without Contract"/>
    <x v="0"/>
    <x v="0"/>
    <m/>
    <m/>
    <s v="Defect 125 raised"/>
  </r>
  <r>
    <s v="Maintenance"/>
    <s v="SEB  Service Maintenance"/>
    <x v="0"/>
    <x v="0"/>
    <m/>
    <m/>
    <s v="Defect 125 raised"/>
  </r>
  <r>
    <s v="Maintenance"/>
    <s v="SEB  Spare Part Order"/>
    <x v="0"/>
    <x v="0"/>
    <m/>
    <m/>
    <s v="VL70-Error while processing &quot;Output from picking&quot; -&quot;Partner Function 01 not defined&quot;"/>
  </r>
  <r>
    <s v="Maintenance"/>
    <s v="SEB  Tender for a Contract and Process Service Contract"/>
    <x v="0"/>
    <x v="0"/>
    <m/>
    <m/>
    <s v="Defect 125 raised"/>
  </r>
  <r>
    <s v="Maintenance"/>
    <s v="Contract report"/>
    <x v="0"/>
    <x v="1"/>
    <m/>
    <d v="1899-12-30T00:11:18"/>
    <m/>
  </r>
  <r>
    <s v="Maintenance"/>
    <s v="SEB  Warranty Process"/>
    <x v="0"/>
    <x v="0"/>
    <m/>
    <m/>
    <s v="Defect 125 raised"/>
  </r>
  <r>
    <s v="Maintenance"/>
    <s v="SEB Change Contract"/>
    <x v="0"/>
    <x v="0"/>
    <m/>
    <m/>
    <s v="Defect 125 raised"/>
  </r>
  <r>
    <s v="Maintenance"/>
    <s v="SEB Manage Material"/>
    <x v="0"/>
    <x v="1"/>
    <m/>
    <d v="1899-12-30T00:00:36"/>
    <m/>
  </r>
  <r>
    <s v="Maintenance"/>
    <s v="SEB Master data"/>
    <x v="0"/>
    <x v="0"/>
    <m/>
    <m/>
    <s v="Defect 125 raised"/>
  </r>
  <r>
    <s v="FICO"/>
    <s v="Customer master data"/>
    <x v="0"/>
    <x v="1"/>
    <s v="Customer : 0013343144 has been  for company code 201 sales area 201  01 04"/>
    <d v="1899-12-30T00:01:50"/>
    <m/>
  </r>
  <r>
    <s v="FICO"/>
    <s v="V5 Automatic Clear customer open items"/>
    <x v="0"/>
    <x v="1"/>
    <s v="Customer : 0013343145 has been  for company code 201 sales area 201  01 04 ; Document : 2000017 was  in company code 201 ; Document : 14000003 was  in company code 201"/>
    <d v="1899-12-30T00:01:59"/>
    <m/>
  </r>
  <r>
    <s v="FICO"/>
    <s v="V5 Automatic payment Customer"/>
    <x v="0"/>
    <x v="1"/>
    <s v="Customer : 0013343151 has been  for company code 201 sales area 201  01 04 ; Document : 2000018 was  in company code 201"/>
    <d v="1899-12-30T00:04:07"/>
    <m/>
  </r>
  <r>
    <s v="FICO"/>
    <s v="V5 Clear customer open item F_32"/>
    <x v="0"/>
    <x v="1"/>
    <s v="Customer : 0013343143 has been  for company code 201 sales area 201  01 04 ; Document : 2000016 was  in company code 201 ; Document : 14000002 was  in company code 201 ; "/>
    <d v="1899-12-30T00:01:51"/>
    <m/>
  </r>
  <r>
    <s v="FICO"/>
    <s v="V5 Dunning"/>
    <x v="0"/>
    <x v="1"/>
    <s v="Customer : 0013343152 has been  for company code 282 sales area 201  01 04"/>
    <d v="1899-12-30T00:01:50"/>
    <m/>
  </r>
  <r>
    <s v="FICO"/>
    <s v="GR_IR Clearing"/>
    <x v="0"/>
    <x v="1"/>
    <s v="Standard PO  : 4524071891 ; Material document : 5000071652  ; Document no. : 5108324172  (Blocked for payment) ; "/>
    <d v="1899-12-30T00:00:53"/>
    <m/>
  </r>
  <r>
    <s v="FICO"/>
    <s v="V5  Cheque Maintenance"/>
    <x v="0"/>
    <x v="1"/>
    <m/>
    <d v="1899-12-30T00:00:13"/>
    <m/>
  </r>
  <r>
    <s v="FICO"/>
    <s v="V5 Automatic clear vendor open items"/>
    <x v="0"/>
    <x v="1"/>
    <s v="Vendor : 0072065012 has been  for company code 201 purchasing organization 201 ; Document : 41000010 was  in company code 201 ; Document : 15000006 was  in company code 201"/>
    <d v="1899-12-30T00:01:27"/>
    <m/>
  </r>
  <r>
    <s v="FICO"/>
    <s v="V5 Automatic payment run"/>
    <x v="0"/>
    <x v="0"/>
    <m/>
    <m/>
    <s v="F110-changes of sensitive fields not confirmed"/>
  </r>
  <r>
    <s v="FICO"/>
    <s v="V5 Enter    Park  and Block  vendor Invoice_"/>
    <x v="0"/>
    <x v="1"/>
    <s v="Vendor : 0072065014 has been  for company code 201 purchasing organization 201 ; Document : 41000012 was  in company code 201 ; "/>
    <d v="1899-12-30T00:01:25"/>
    <m/>
  </r>
  <r>
    <s v="FICO"/>
    <s v="V5 Manual clearing vendor open items"/>
    <x v="0"/>
    <x v="1"/>
    <s v="Vendor : 0072065015 has been  for company code 201 purchasing organization 201 ; Document : 41000014 was  in company code 201 ; Document : 15000007 was  in company code 201"/>
    <d v="1899-12-30T00:01:22"/>
    <m/>
  </r>
  <r>
    <s v="FICO"/>
    <s v="V5 Vendor invoice without PO"/>
    <x v="0"/>
    <x v="1"/>
    <s v="Vendor : 0072065016 has been  for company code 201 purchasing organization 201 ; Document : 41000015 was  in company code 201 ; Document : 15000008 was  in company code 201"/>
    <d v="1899-12-30T00:01:29"/>
    <m/>
  </r>
  <r>
    <s v="FICO"/>
    <s v="Vendor Master Data"/>
    <x v="0"/>
    <x v="1"/>
    <s v="Vendor : 0072064980 has been  for company code 201 purchasing organization 201"/>
    <d v="1899-12-30T00:01:27"/>
    <m/>
  </r>
  <r>
    <s v="FICO"/>
    <s v="Vendor Reporting"/>
    <x v="0"/>
    <x v="1"/>
    <m/>
    <d v="1899-12-30T00:06:56"/>
    <m/>
  </r>
  <r>
    <s v="FICO"/>
    <s v="V5 Cash position and liquidity forecast"/>
    <x v="0"/>
    <x v="1"/>
    <m/>
    <d v="1899-12-30T00:00:09"/>
    <m/>
  </r>
  <r>
    <s v="FICO"/>
    <s v="V5 Electronic Banking"/>
    <x v="0"/>
    <x v="1"/>
    <m/>
    <d v="1899-12-30T00:00:59"/>
    <m/>
  </r>
  <r>
    <s v="FICO"/>
    <s v="V5 Maintain Cost Center"/>
    <x v="0"/>
    <x v="1"/>
    <m/>
    <d v="1899-12-30T00:00:40"/>
    <m/>
  </r>
  <r>
    <s v="FICO"/>
    <s v="Fixed Assets Master Data"/>
    <x v="0"/>
    <x v="1"/>
    <s v="Vendor : 0072065017 has been  for company code 201 purchasing organization 201 ; Assets : 70000000403 0 to 70000000404 0 have been  ; Assets : 70000000403 0 to 70000000404 0 have been  ; Document : 8000841 was  in company code 201 ; Asset transaction  with document no. : 201 0015000009 ; Assets : 70000000405 0 to 70000000406 0 have been  ; Assets : 70000000405 0 to 70000000406 0 have been  ; Document : 8000842 was  in company code 201 ; Asset transaction  with document no. : 201 0015000010 ; Assets : 70000000407 0 to 70000000408 0 have been  ; Assets : 70000000407 0 to 70000000408 0 have been  ; Document : 8000843 was  in company code 201 ; Assets : 70000000409 0 to 70000000410 0 have been  ; Assets : 70000000409 0 to 70000000410 0 have been  ; Customer : 0013343095 has been  for company code 201 sales area 201  01 01 ; Document : 8000844 was  in company code 201 ; Document : 2000020 was  in company code 201 ; Assets : 70000000411 0 to 70000000412 0 have been  ; Assets : 70000000411 0 to 70000000412 0 have been  ; "/>
    <d v="1899-12-30T00:06:19"/>
    <m/>
  </r>
  <r>
    <s v="FICO"/>
    <s v="V5  General posting and post and clearing"/>
    <x v="0"/>
    <x v="0"/>
    <m/>
    <m/>
    <s v="FB03-Enter line items first of all or choose open items"/>
  </r>
  <r>
    <s v="FICO"/>
    <s v="Month End 2"/>
    <x v="0"/>
    <x v="1"/>
    <s v="FL NEB Budget Tender : 4043065  ; "/>
    <d v="1899-12-30T00:01:4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s v="V5/Accounts payable"/>
    <s v="01 FI Invoice Outgoing Pymt Check and Clearing"/>
    <x v="0"/>
    <x v="0"/>
    <s v="Vendor : 0072064920; Document : 19000002; Document : 17000001"/>
    <m/>
    <m/>
  </r>
  <r>
    <s v="SEB/SEB order material"/>
    <s v="CKE2 to MKO2"/>
    <x v="0"/>
    <x v="0"/>
    <s v="Purchase Order:4524070166;Outbound delivery:1116245105;MKO-X-company del 1116245105"/>
    <m/>
    <m/>
  </r>
  <r>
    <s v="SEB/SEB order material"/>
    <s v="CKQ1 to CKE2"/>
    <x v="0"/>
    <x v="1"/>
    <s v="Removed from Scope in May-2018. Ficntional Flow does ot exists in production."/>
    <m/>
    <m/>
  </r>
  <r>
    <s v="V5/Fixed assets/reports"/>
    <s v="01 V5 - Asset Balances"/>
    <x v="0"/>
    <x v="0"/>
    <m/>
    <m/>
    <m/>
  </r>
  <r>
    <s v="SEB/SEB order material"/>
    <s v="MKO1 to MKO2"/>
    <x v="0"/>
    <x v="0"/>
    <s v="Purchase Order:4524070203;Outbound delivery:1116245119"/>
    <m/>
    <m/>
  </r>
  <r>
    <s v="V5/Fixed assets"/>
    <s v="01 V5 - Create Fixed Asset, External Acquisition, and Depreciate"/>
    <x v="0"/>
    <x v="0"/>
    <s v="asset : 60000007656 0  ; Standard PO  : 4524071373 ; Material document : 5000071526  "/>
    <m/>
    <m/>
  </r>
  <r>
    <s v="SEB"/>
    <s v="CALLOUT NQR (WO CONTRACT) - ORDER TO CASH"/>
    <x v="0"/>
    <x v="0"/>
    <s v="Customer:0013342962; Customer :  0013342963; Equipment : 5253564; Equipment : 43615248; Order:9AUR9248943; Number of confirmations : 1"/>
    <m/>
    <m/>
  </r>
  <r>
    <s v="SEB"/>
    <s v="COMPLETE MAINTENANCE CONTRACT - ORDER TO CASH"/>
    <x v="0"/>
    <x v="2"/>
    <s v="Customer:0013343140;Equipment:5253570;Equipment:43615886;Contract:41586348;Document:959093973;Order saved with number 9AUS99638237;Material document:4906254773"/>
    <m/>
    <s v="ZFRC-Please check the entries. No work list selected"/>
  </r>
  <r>
    <s v="V5/General Ledger"/>
    <s v="01 V5 Balance Sheet"/>
    <x v="0"/>
    <x v="0"/>
    <m/>
    <m/>
    <m/>
  </r>
  <r>
    <s v="V5/Accounts receivable"/>
    <s v="01 V5 Customer"/>
    <x v="0"/>
    <x v="0"/>
    <s v="Customer : 0013343058 "/>
    <m/>
    <m/>
  </r>
  <r>
    <s v="V5/Accounts receivable"/>
    <s v="02 FI Invoice and incoming Payment"/>
    <x v="0"/>
    <x v="0"/>
    <s v="Document : 200018350; Document : 14000045 "/>
    <m/>
    <m/>
  </r>
  <r>
    <s v="V5/Fixed assets/reports"/>
    <s v="02 V5 - Asset History Sheet"/>
    <x v="0"/>
    <x v="0"/>
    <m/>
    <m/>
    <m/>
  </r>
  <r>
    <s v="V5/General Ledger"/>
    <s v="02 V5 - Post General Journal Entry and Reverse"/>
    <x v="0"/>
    <x v="0"/>
    <s v="Document : 100000028; Document : 10000001"/>
    <m/>
    <m/>
  </r>
  <r>
    <s v="V5/Accounts payable"/>
    <s v="03 FI Invoice Outgoing Pymnt Transfer"/>
    <x v="0"/>
    <x v="0"/>
    <s v="Vendor:0072065002;Document : 19000008;"/>
    <m/>
    <m/>
  </r>
  <r>
    <s v="V5/Accounts payable"/>
    <s v="04 Maintain GR IR Clearing Account"/>
    <x v="0"/>
    <x v="2"/>
    <s v="Purchase Order : 4524071878; Material Document : 5000071627"/>
    <m/>
    <s v="MIRO-Error issuing document number: RE_BELEG 67 2019"/>
  </r>
  <r>
    <s v="V5/Accounts payable"/>
    <s v="05 release blocked MIRO invoice and reverse invoice clear vendor acct"/>
    <x v="0"/>
    <x v="0"/>
    <s v="Purchase Order : 4524070162; Material Document : 5000070817"/>
    <m/>
    <m/>
  </r>
  <r>
    <s v="V5/Accounts payable"/>
    <s v="02 Vendor Master"/>
    <x v="0"/>
    <x v="0"/>
    <s v="Vendor : 0072064919"/>
    <m/>
    <m/>
  </r>
  <r>
    <s v="V5/General Ledger"/>
    <s v="03 V5 - Post Recurring Entry Documents"/>
    <x v="0"/>
    <x v="0"/>
    <m/>
    <m/>
    <m/>
  </r>
  <r>
    <s v="V5/Accounts receivable"/>
    <s v="03 V5 FI Invoice Incoming Partial Payment"/>
    <x v="0"/>
    <x v="0"/>
    <s v="Document : 200018349 ; Document : 14000044 "/>
    <m/>
    <m/>
  </r>
  <r>
    <s v="V5/Accounts receivable"/>
    <s v="04 V5 04 FI Invoice Incoming Payment with Write Off"/>
    <x v="0"/>
    <x v="0"/>
    <s v="Document : 200018348  ; Document : 14000043 "/>
    <m/>
    <m/>
  </r>
  <r>
    <s v="V5/Accounts receivable"/>
    <s v="05 V5 Lockbox Processing"/>
    <x v="0"/>
    <x v="0"/>
    <m/>
    <m/>
    <m/>
  </r>
  <r>
    <s v="V5/Accounts receivable"/>
    <s v="06 V5 Z150 Dunning "/>
    <x v="0"/>
    <x v="0"/>
    <m/>
    <m/>
    <m/>
  </r>
  <r>
    <s v="SEB/SEB order material"/>
    <s v="CKE1 to MKO2"/>
    <x v="0"/>
    <x v="0"/>
    <s v="Standard PO  : 4524071365 ; MKO-X-company del : 1116245194 "/>
    <m/>
    <m/>
  </r>
  <r>
    <s v="SEB/SEB order material"/>
    <s v="CKQ1 to MKO2"/>
    <x v="0"/>
    <x v="0"/>
    <s v="Standard PO  : 4524071358 ; MKO-X-company del : 1116245193 "/>
    <m/>
    <m/>
  </r>
  <r>
    <s v="V5/Fixed assets/transactions"/>
    <s v="Fixed Assets_Transactions"/>
    <x v="0"/>
    <x v="0"/>
    <s v="asset : 60000007657 0; Document : 19000004 ; asset : 60000007658 0; Document : 19000005 ; Asset transaction  with document no. MKO : 0800011009 ; Asset transaction  with document no. MKO : 800011010 ; asset : 60000007659 0 ; Document : 19000006; Asset transaction  with document no. MKO : 0800011011 ; asset : 60000007660 0 ; Document : 19000007 ; "/>
    <m/>
    <m/>
  </r>
  <r>
    <s v="SEB"/>
    <s v="FREE SERVICE MAINTENANCE - ORDER TO CASH"/>
    <x v="0"/>
    <x v="0"/>
    <s v="Customer : 0013343066; Customer : 0013343067 ; Equipment  with the number : 5253567 ; Equipment: 43615608 ; FreeService Contract : 41586259  ; FreeService Contract : 41586259  ; Document : 921195410 "/>
    <m/>
    <m/>
  </r>
  <r>
    <s v="SEB"/>
    <s v="SPARE PART SALE - ORDER TO CASH"/>
    <x v="0"/>
    <x v="0"/>
    <s v="Customer : 0013343068 ; Customer : 0013343069 ; Equipment  : 5253568 ; Equipment : 43615614 ; MKO-Spare Order: Std : 341302026  ; Spare Sales Delivery : 1116245198  ; Document : 1157682834 "/>
    <m/>
    <m/>
  </r>
  <r>
    <s v="SEB/SEB order material"/>
    <s v="Spares ordering process"/>
    <x v="0"/>
    <x v="0"/>
    <s v="Purchase requisition number : 0181807518  ; Standard PO  : 4524071371 ; Material document : 5000071525 "/>
    <m/>
    <m/>
  </r>
  <r>
    <s v="SEB"/>
    <s v="TENDER REPAIR - ORDER TO CASH"/>
    <x v="0"/>
    <x v="0"/>
    <s v="Customer : 0013343070; Customer : 0013343071 ; Equipment : 5253569 ; Equipment   : 43615619 ; TRB FL Order : 341302027  ; Document : 1157682836 "/>
    <m/>
    <m/>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V5"/>
    <s v="Asset Master"/>
    <x v="0"/>
    <x v="0"/>
    <s v="asset : 5000000024 0;  asset : 5000000024 0 "/>
    <d v="1899-12-30T00:00:26"/>
    <m/>
  </r>
  <r>
    <s v="V5"/>
    <s v="Customer Invoice"/>
    <x v="0"/>
    <x v="0"/>
    <s v="Document : 14000005 ; Document : 12000002  ; Document : 14000006 ; Document : 10000005"/>
    <d v="1899-12-30T00:00:52"/>
    <m/>
  </r>
  <r>
    <s v="V5"/>
    <s v="Customer Master Data"/>
    <x v="0"/>
    <x v="0"/>
    <s v="Customer : 0013343061 "/>
    <d v="1899-12-30T00:00:26"/>
    <m/>
  </r>
  <r>
    <s v="V5"/>
    <s v="Depreciation"/>
    <x v="0"/>
    <x v="0"/>
    <m/>
    <d v="1899-12-30T00:00:14"/>
    <m/>
  </r>
  <r>
    <s v="V5"/>
    <s v="Dunning"/>
    <x v="0"/>
    <x v="0"/>
    <m/>
    <d v="1899-12-30T00:01:19"/>
    <m/>
  </r>
  <r>
    <s v="NEB"/>
    <s v="SEB Maintenance with VA Repair"/>
    <x v="0"/>
    <x v="0"/>
    <s v="Equipment:43615882;Tender:330483682;FL Order:341302042;Document:125540242"/>
    <d v="1899-12-30T00:03:05"/>
    <m/>
  </r>
  <r>
    <s v="NEB"/>
    <s v="SEB_Contract"/>
    <x v="0"/>
    <x v="0"/>
    <s v=" MC Cr.Memo Reqst : 123441983  ; Document : 191015619 "/>
    <d v="1899-12-30T00:01:10"/>
    <m/>
  </r>
  <r>
    <s v="V5"/>
    <s v="Asset Acquisition"/>
    <x v="0"/>
    <x v="0"/>
    <m/>
    <m/>
    <m/>
  </r>
  <r>
    <s v="NEB"/>
    <s v="FRB-Full Replacement Business"/>
    <x v="0"/>
    <x v="0"/>
    <s v="TRB FL Tender : 330483679  ; TRB FL Order : 341302021 "/>
    <d v="1899-12-30T00:03:05"/>
    <m/>
  </r>
  <r>
    <s v="V5"/>
    <s v="GL Posting"/>
    <x v="0"/>
    <x v="0"/>
    <s v="Document : 2 "/>
    <d v="1899-12-30T00:00:18"/>
    <m/>
  </r>
  <r>
    <s v="V5"/>
    <s v="Maintain GR IR Clearing"/>
    <x v="0"/>
    <x v="0"/>
    <s v="Standard PO  : 4524071336 ; Material document : 5000071540  ; Document no. : 5108324131  (Blocked for payment)"/>
    <d v="1899-12-30T00:01:45"/>
    <m/>
  </r>
  <r>
    <s v="NEB"/>
    <s v="MOD(Modernization)"/>
    <x v="0"/>
    <x v="0"/>
    <s v="TRB FL Tender : 330483680  ; TRB FL Order : 341302022 "/>
    <d v="1899-12-30T00:03:24"/>
    <m/>
  </r>
  <r>
    <s v="NEB"/>
    <s v="NEB - New Equipement Business"/>
    <x v="0"/>
    <x v="0"/>
    <s v="FL NEB Tender : 4043062  ; FL Order : 6499643 "/>
    <d v="1899-12-30T00:02:13"/>
    <m/>
  </r>
  <r>
    <s v="V5"/>
    <s v="FI Invoice Outgoing Payment"/>
    <x v="0"/>
    <x v="0"/>
    <s v="Vendor:0072064991;Document:19000005"/>
    <d v="1899-12-30T00:05:49"/>
    <m/>
  </r>
  <r>
    <s v="V5"/>
    <s v="GL Other"/>
    <x v="0"/>
    <x v="0"/>
    <s v="Document : 2000025 was  in company code 230 ; Document : 14000010 was  in company code 230 ; Vendor : 0072065005 has been  for company code 230 purchasing organization 230 ; Document : 19000006 was  in company code 230 ; Document : 14000011 was  in company code 230 ; Document : 10000009 was  in company code 230"/>
    <d v="1899-12-30T00:00:46"/>
    <m/>
  </r>
  <r>
    <s v="NEB"/>
    <s v="SEB Maintenance - Maintenance Plan"/>
    <x v="0"/>
    <x v="0"/>
    <s v="Service contract : 40161284  ;  ; Service contract : 40161285 "/>
    <d v="1899-12-30T00:05:49"/>
    <m/>
  </r>
  <r>
    <s v="NEB"/>
    <s v="SEB Maintenance with Comprehensive Repair"/>
    <x v="0"/>
    <x v="0"/>
    <m/>
    <d v="1899-12-30T00:01:20"/>
    <m/>
  </r>
  <r>
    <s v="V5"/>
    <s v="Tax Transfer Posting"/>
    <x v="0"/>
    <x v="0"/>
    <m/>
    <d v="1899-12-30T00:00:59"/>
    <m/>
  </r>
  <r>
    <s v="V5"/>
    <s v="Vendor Master Data"/>
    <x v="0"/>
    <x v="0"/>
    <s v="Vendor : 0072064916 "/>
    <d v="1899-12-30T00:00:59"/>
    <m/>
  </r>
  <r>
    <s v="V5"/>
    <s v="Vendor Master1"/>
    <x v="0"/>
    <x v="0"/>
    <s v="Vendor : 0072064927"/>
    <d v="1899-12-30T00:01:59"/>
    <m/>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Maintenance"/>
    <s v="Callout Management with contract"/>
    <x v="0"/>
    <x v="0"/>
    <s v=" ; Service contract : 41586275  ;  ;  ;  ; "/>
    <d v="1899-12-30T00:01:00"/>
    <m/>
  </r>
  <r>
    <s v="Maintenance"/>
    <s v="Callout process witout contaract"/>
    <x v="0"/>
    <x v="0"/>
    <s v="Equipment created with the number 43615625"/>
    <d v="1899-12-30T00:02:47"/>
    <m/>
  </r>
  <r>
    <s v="Maintenance"/>
    <s v="Cancel Callout Process"/>
    <x v="0"/>
    <x v="0"/>
    <s v="Equipment created with the number 43615626"/>
    <d v="1899-12-30T00:02:47"/>
    <m/>
  </r>
  <r>
    <s v="Maintenance"/>
    <s v="1. Create-Invoice-Cancel of Contract"/>
    <x v="0"/>
    <x v="0"/>
    <s v=" ; Service contract : 41586276  ; Document : 25581899  ; Document : 25581900 "/>
    <d v="1899-12-30T00:07:58"/>
    <m/>
  </r>
  <r>
    <s v="Maintenance"/>
    <s v="Cash to payment_In Progress"/>
    <x v="0"/>
    <x v="0"/>
    <s v="Equipment created with the number 43615960"/>
    <d v="1899-12-30T00:03:58"/>
    <m/>
  </r>
  <r>
    <s v="Maintenance"/>
    <s v="Create-Invoice-Cancel of Contract"/>
    <x v="0"/>
    <x v="0"/>
    <s v=" ; Service contract : 41586276  ; Document : 25581899  ; Document : 25581900 "/>
    <d v="1899-12-30T00:07:58"/>
    <m/>
  </r>
  <r>
    <s v="Maintenance"/>
    <s v="Create-Suspend-Rebill of Contract"/>
    <x v="0"/>
    <x v="0"/>
    <s v=" ; Service contract : 41586279  ; Document : 25581901  ; Document : 25581902  ; Service contract : 41586279  ; "/>
    <d v="1899-12-30T00:05:47"/>
    <m/>
  </r>
  <r>
    <s v="Maintenance"/>
    <s v="Package Service Repair - A process"/>
    <x v="0"/>
    <x v="0"/>
    <s v="43615961- equipment num"/>
    <d v="1899-12-30T00:06:58"/>
    <m/>
  </r>
  <r>
    <s v="Maintenance"/>
    <s v="Package Service Repair - C process"/>
    <x v="0"/>
    <x v="0"/>
    <s v="Equipment created with the number 43615981"/>
    <d v="1899-12-30T00:04:16"/>
    <s v="update script for dispaly list"/>
  </r>
  <r>
    <s v="Maintenance"/>
    <s v="MBM Maint.Plan and Serv.Orders management"/>
    <x v="0"/>
    <x v="1"/>
    <s v=" ; FreeService Contract : 41586281  ; "/>
    <d v="1899-12-30T00:10:48"/>
    <s v="Defect 124 raised"/>
  </r>
  <r>
    <s v="Maintenance"/>
    <s v="Create Planned Serv. Order Y06"/>
    <x v="0"/>
    <x v="0"/>
    <s v="Service contract 41586384 has been saved"/>
    <d v="1899-12-30T00:02:58"/>
    <m/>
  </r>
  <r>
    <s v="Maintenance"/>
    <s v="Planned Service Repairs - billable _In Progress DIP profile issue"/>
    <x v="0"/>
    <x v="0"/>
    <s v="Order saved with number 679385064"/>
    <d v="1899-12-30T00:02:58"/>
    <m/>
  </r>
  <r>
    <s v="Maintenance"/>
    <s v="Cancel Sales Lead Process"/>
    <x v="0"/>
    <x v="0"/>
    <s v="Equipment created with the number 43615627"/>
    <d v="1899-12-30T00:02:47"/>
    <m/>
  </r>
  <r>
    <s v="Maintenance"/>
    <s v="Create Sales Lead Process"/>
    <x v="0"/>
    <x v="0"/>
    <s v="Equipment created with the number 43615627"/>
    <d v="1899-12-30T00:02:47"/>
    <m/>
  </r>
  <r>
    <s v="Maintenance"/>
    <s v="EDB -Spare Sales Stock"/>
    <x v="0"/>
    <x v="0"/>
    <m/>
    <m/>
    <m/>
  </r>
  <r>
    <s v="Maintenance"/>
    <s v="CAT2 Timesheets Entry"/>
    <x v="1"/>
    <x v="0"/>
    <s v="reprt dispalyed"/>
    <d v="1899-12-30T00:01:38"/>
    <m/>
  </r>
  <r>
    <s v="Source"/>
    <s v="01Purchasing for Service Repair (PSR Comprehensive Repair)"/>
    <x v="0"/>
    <x v="0"/>
    <s v="5108324130 -doc num"/>
    <s v="00:04:09"/>
    <m/>
  </r>
  <r>
    <s v="Source"/>
    <s v="Corporate material"/>
    <x v="0"/>
    <x v="0"/>
    <s v="FL Order : 6499647  ;  ;  ; Standard PO  : 4524071379 ; Material document : 5000071556  ; Material document : 5000071557  ; Material document : 5000071558 "/>
    <d v="1899-12-30T00:05:41"/>
    <m/>
  </r>
  <r>
    <s v="Source"/>
    <s v="Fixed Asset purchasing without PR"/>
    <x v="0"/>
    <x v="0"/>
    <s v="Material document 5000071606 posted"/>
    <s v="00:03:09"/>
    <s v="need anaysis me9f (only one line item dispalyed)"/>
  </r>
  <r>
    <s v="Source"/>
    <s v="LOCAL Material"/>
    <x v="0"/>
    <x v="0"/>
    <s v="FL Order : 6499648  ;  ;  ; Standard PO  : 4524071478 ; Material document : 5000071559  ; Material document : 5000071600  ; Material document : 5000071601 "/>
    <d v="1899-12-30T00:06:22"/>
    <m/>
  </r>
  <r>
    <s v="Source"/>
    <s v="NPR purchasing without PR"/>
    <x v="0"/>
    <x v="0"/>
    <s v="Material document 5000071603 posted"/>
    <s v="00:02:40"/>
    <s v="valuation price not displaying"/>
  </r>
  <r>
    <s v="Source"/>
    <s v="NPR with PR"/>
    <x v="0"/>
    <x v="1"/>
    <s v="Purchase requisition number : 0181807910  ; Standard PO  : 4524071533 ; Material document : 5000071603 "/>
    <d v="1899-12-30T00:00:38"/>
    <s v="Defect 126 raised,valuation price col mising in me51n,raise defect"/>
  </r>
  <r>
    <s v="Source"/>
    <s v="GI Cost centre"/>
    <x v="0"/>
    <x v="0"/>
    <s v="Material document : 4900000905 "/>
    <d v="1899-12-30T00:00:12"/>
    <m/>
  </r>
  <r>
    <s v="Source"/>
    <s v="Stock Transfer - Complete"/>
    <x v="0"/>
    <x v="0"/>
    <s v="materail doc posted"/>
    <d v="1899-12-30T00:01:02"/>
    <m/>
  </r>
  <r>
    <s v="FICO"/>
    <s v="Incoming invoices without PO manual payment"/>
    <x v="0"/>
    <x v="0"/>
    <s v="Document 19000012 was posted "/>
    <d v="1899-12-30T00:03:11"/>
    <m/>
  </r>
  <r>
    <s v="FICO"/>
    <s v="Vendor - Automatic clearing"/>
    <x v="0"/>
    <x v="0"/>
    <s v="Document 19000013"/>
    <d v="1899-12-30T00:01:15"/>
    <m/>
  </r>
  <r>
    <s v="FICO"/>
    <s v="Vendor- Reporting"/>
    <x v="0"/>
    <x v="0"/>
    <s v="report generated"/>
    <d v="1899-12-30T00:09:02"/>
    <m/>
  </r>
  <r>
    <s v="FICO"/>
    <s v="Outgoing invoice - Credit Memo - Manual Clearing"/>
    <x v="0"/>
    <x v="0"/>
    <s v="Document 200000024 was posted"/>
    <d v="1899-12-30T00:05:55"/>
    <m/>
  </r>
  <r>
    <s v="FICO"/>
    <s v="Outgoing Invoice Direct Debit"/>
    <x v="0"/>
    <x v="0"/>
    <s v="Document 200000021"/>
    <d v="1899-12-30T00:01:45"/>
    <m/>
  </r>
  <r>
    <s v="FICO"/>
    <s v="Outgoing Invoice-Manual payment"/>
    <x v="0"/>
    <x v="0"/>
    <s v="Document 200000026 was posted"/>
    <d v="1899-12-30T00:01:41"/>
    <m/>
  </r>
  <r>
    <s v="FICO"/>
    <s v="Partial Down Payment - Dunning - Correspondence"/>
    <x v="0"/>
    <x v="0"/>
    <s v="Document 200000023 was posted"/>
    <s v="00:02:40"/>
    <m/>
  </r>
  <r>
    <s v="FICO"/>
    <s v="Perform Reporting"/>
    <x v="0"/>
    <x v="0"/>
    <m/>
    <d v="1899-12-30T00:11:43"/>
    <m/>
  </r>
  <r>
    <s v="FICO"/>
    <s v="Process Accounts Receivable - Outgoing Invoice_Direct Debit"/>
    <x v="0"/>
    <x v="0"/>
    <s v="Customer 0013343139"/>
    <d v="1899-12-30T00:00:45"/>
    <m/>
  </r>
  <r>
    <s v="FICO"/>
    <s v="[1] Acquire fixed asset-invoice posted from FI"/>
    <x v="0"/>
    <x v="0"/>
    <s v="Document 8000248 was posted in company "/>
    <d v="1899-12-30T00:01:45"/>
    <m/>
  </r>
  <r>
    <s v="FICO"/>
    <s v="Fixed Asset Reporting"/>
    <x v="0"/>
    <x v="0"/>
    <s v="report generated"/>
    <d v="1899-12-30T00:00:16"/>
    <m/>
  </r>
  <r>
    <s v="FICO"/>
    <s v="Periodic depreciation"/>
    <x v="0"/>
    <x v="0"/>
    <s v="report dispalyed"/>
    <d v="1899-12-30T00:01:15"/>
    <m/>
  </r>
  <r>
    <s v="FICO"/>
    <s v="Periodic posting"/>
    <x v="0"/>
    <x v="0"/>
    <s v="report generated"/>
    <d v="1899-12-30T00:00:10"/>
    <m/>
  </r>
  <r>
    <s v="FICO"/>
    <s v="Retire asset with revenue"/>
    <x v="0"/>
    <x v="0"/>
    <s v="Document 200000024"/>
    <d v="1899-12-30T00:01:15"/>
    <m/>
  </r>
  <r>
    <s v="FICO"/>
    <s v="Retire asset without revenue(scrap)"/>
    <x v="0"/>
    <x v="0"/>
    <s v="Document 19000009 was posted"/>
    <d v="1899-12-30T00:01:20"/>
    <m/>
  </r>
  <r>
    <s v="FICO"/>
    <s v="Transfer fixed asset"/>
    <x v="0"/>
    <x v="0"/>
    <s v="The asset 30000000125 0 is created"/>
    <d v="1899-12-30T00:01:20"/>
    <m/>
  </r>
  <r>
    <s v="FICO"/>
    <s v="Unplanned Depreciation_Correct"/>
    <x v="0"/>
    <x v="0"/>
    <s v="report generated"/>
    <d v="1899-12-30T00:00:45"/>
    <m/>
  </r>
  <r>
    <s v="FICO"/>
    <s v="09.01 Run assessment cycle"/>
    <x v="0"/>
    <x v="0"/>
    <s v="report displayed for cycle :19AZ03"/>
    <d v="1899-12-30T00:01:41"/>
    <m/>
  </r>
  <r>
    <s v="FICO"/>
    <s v="09.02 Repost cost from cost center to cost center"/>
    <x v="0"/>
    <x v="0"/>
    <s v="Document is  under number : 4211183387"/>
    <d v="1899-12-30T00:00:06"/>
    <m/>
  </r>
  <r>
    <s v="FICO"/>
    <s v="09.03 Repost cost from WBS to network"/>
    <x v="0"/>
    <x v="0"/>
    <s v="Document is  under number : 4211183388"/>
    <d v="1899-12-30T00:00:10"/>
    <m/>
  </r>
  <r>
    <s v="FICO"/>
    <s v="09.04 Perform activity allocation"/>
    <x v="0"/>
    <x v="0"/>
    <s v="Document is  under number : 3315627714"/>
    <d v="1899-12-30T00:00:05"/>
    <m/>
  </r>
  <r>
    <s v="FICO"/>
    <s v="10.01 Perform CO-CCA Reporting"/>
    <x v="0"/>
    <x v="0"/>
    <s v="report generated"/>
    <d v="1899-12-30T01:21:46"/>
    <m/>
  </r>
  <r>
    <s v="FICO"/>
    <s v="11.Perform CO-PCA Reporting"/>
    <x v="0"/>
    <x v="0"/>
    <s v="report generated"/>
    <d v="1899-12-30T00:04:14"/>
    <m/>
  </r>
  <r>
    <s v="FICO"/>
    <s v="8.1.Perform GL posting"/>
    <x v="0"/>
    <x v="0"/>
    <s v="Document 99900000"/>
    <d v="1899-12-30T00:01:45"/>
    <m/>
  </r>
  <r>
    <s v="FICO"/>
    <s v="12.01 BS and PL Statement"/>
    <x v="0"/>
    <x v="0"/>
    <s v="report generated"/>
    <d v="1899-12-30T00:00:04"/>
    <m/>
  </r>
  <r>
    <s v="FICO"/>
    <s v="12.02 Tax on Sales and Purchases"/>
    <x v="0"/>
    <x v="0"/>
    <s v="report dispalyed"/>
    <d v="1899-12-30T00:00:14"/>
    <m/>
  </r>
  <r>
    <s v="FICO"/>
    <s v="07.01 Billing run"/>
    <x v="0"/>
    <x v="0"/>
    <s v="report generated"/>
    <d v="1899-12-30T00:00:04"/>
    <m/>
  </r>
  <r>
    <s v="FICO"/>
    <s v="07.02 Execute recurring entries"/>
    <x v="0"/>
    <x v="0"/>
    <s v="Session SAPF120 was created"/>
    <d v="1899-12-30T00:00:41"/>
    <m/>
  </r>
  <r>
    <s v="FICO"/>
    <s v="07.03 FI invoices to Kone companies-covering in AcctReci"/>
    <x v="0"/>
    <x v="0"/>
    <s v="Document : 200000020 was  in company code 279"/>
    <d v="1899-12-30T00:00:27"/>
    <m/>
  </r>
  <r>
    <s v="FICO"/>
    <s v="07.04 Run RUSH extracts (COMPLETED)"/>
    <x v="0"/>
    <x v="0"/>
    <s v="report generated"/>
    <d v="1899-12-30T00:55:07"/>
    <m/>
  </r>
  <r>
    <s v="FICO"/>
    <s v="07.05 Check RUSH data (COMPLETED)"/>
    <x v="0"/>
    <x v="0"/>
    <s v="report dispalyed"/>
    <d v="1899-12-30T00:00:03"/>
    <m/>
  </r>
  <r>
    <s v="FICO"/>
    <s v="07.06 Run RA for Projects"/>
    <x v="0"/>
    <x v="0"/>
    <s v="report generated"/>
    <d v="1899-12-30T00:00:36"/>
    <m/>
  </r>
  <r>
    <s v="FICO"/>
    <s v="07.07 Settle Result Analysis for Projects"/>
    <x v="0"/>
    <x v="0"/>
    <s v="report dispalyed"/>
    <d v="1899-12-30T00:47:54"/>
    <m/>
  </r>
  <r>
    <s v="FICO"/>
    <s v="07.08 Update Special Purpose Ledger Planning(Data is not maintained)"/>
    <x v="0"/>
    <x v="0"/>
    <s v="report generated"/>
    <d v="1899-12-30T00:00:14"/>
    <m/>
  </r>
  <r>
    <s v="FICO"/>
    <s v="07.18.Business Area re-adjustment"/>
    <x v="0"/>
    <x v="0"/>
    <s v="Doc 10000007 posted"/>
    <d v="1899-12-30T00:03:11"/>
    <m/>
  </r>
  <r>
    <s v="FICO"/>
    <s v="14 Provisions and non-recurring accrual..Covering in AR AP"/>
    <x v="0"/>
    <x v="0"/>
    <s v="Document : 4000001 was  in company code 279"/>
    <d v="1899-12-30T00:00:06"/>
    <m/>
  </r>
  <r>
    <s v="FICO"/>
    <s v="16. Run overhead surcharges on WBS"/>
    <x v="0"/>
    <x v="0"/>
    <s v="report generated"/>
    <d v="1899-12-30T00:10:28"/>
    <m/>
  </r>
  <r>
    <s v="FICO"/>
    <s v="17 Run process costing"/>
    <x v="0"/>
    <x v="0"/>
    <s v="report dispalyed"/>
    <d v="1899-12-30T00:00:46"/>
    <m/>
  </r>
  <r>
    <s v="FICO"/>
    <s v="19 Foreign Currency valuation"/>
    <x v="0"/>
    <x v="0"/>
    <s v="report generated"/>
    <d v="1899-12-30T00:00:02"/>
    <m/>
  </r>
  <r>
    <s v="FICO"/>
    <s v="7.12. Create Provisions For LIFS"/>
    <x v="0"/>
    <x v="0"/>
    <s v="Document : 1000006 was  in company code 279"/>
    <d v="1899-12-30T00:00:27"/>
    <m/>
  </r>
  <r>
    <s v="FICO"/>
    <s v="7.13.Run periodising"/>
    <x v="0"/>
    <x v="0"/>
    <s v="report dispalyed"/>
    <d v="1899-12-30T00:03:20"/>
    <m/>
  </r>
  <r>
    <s v="FICO"/>
    <s v="7.20. Clear dummy Profit center"/>
    <x v="0"/>
    <x v="0"/>
    <s v="report dispalyed"/>
    <d v="1899-12-30T00:01:01"/>
    <m/>
  </r>
  <r>
    <s v="FICO"/>
    <s v="7.21 Update Special Purpose Ledger Planning"/>
    <x v="0"/>
    <x v="0"/>
    <s v="Changed planning data posted to ledger K1"/>
    <d v="1899-12-30T00:00:46"/>
    <m/>
  </r>
  <r>
    <s v="FICO"/>
    <s v="7.22. Settle Service Orders"/>
    <x v="0"/>
    <x v="0"/>
    <s v="report dispalyed"/>
    <d v="1899-12-30T00:00:46"/>
    <m/>
  </r>
  <r>
    <s v="FICO"/>
    <s v="7.23 Reverse accruals"/>
    <x v="0"/>
    <x v="0"/>
    <s v="doc dispalyed:4000000"/>
    <d v="1899-12-30T00:00:46"/>
    <m/>
  </r>
  <r>
    <s v="FICO"/>
    <s v="7.24. Automatic clearing and regrouping"/>
    <x v="0"/>
    <x v="0"/>
    <s v="report dispalyed"/>
    <d v="1899-12-30T00:00:36"/>
    <m/>
  </r>
  <r>
    <s v="FICO"/>
    <s v="7.25. AR by business area for corporate reporting...Background"/>
    <x v="0"/>
    <x v="0"/>
    <s v="ZFI_R_USFR5AR dispalyed"/>
    <d v="1899-12-30T00:00:46"/>
    <m/>
  </r>
  <r>
    <s v="FICO"/>
    <s v="7.26 AP for corporate reporting"/>
    <x v="0"/>
    <x v="0"/>
    <s v="Report dispalyed"/>
    <d v="1899-12-30T00:00:46"/>
    <m/>
  </r>
  <r>
    <s v="FICO"/>
    <s v="7.27 . Download results &amp; balance sheet"/>
    <x v="0"/>
    <x v="0"/>
    <s v="File  downloaded with 268 records"/>
    <m/>
    <m/>
  </r>
  <r>
    <s v="FICO"/>
    <s v="05 Reconcile Bank Account Balances"/>
    <x v="0"/>
    <x v="0"/>
    <s v="Report dispalyed"/>
    <d v="1899-12-30T00:00:22"/>
    <m/>
  </r>
  <r>
    <s v="FICO"/>
    <s v="10 Clear Outgoing Payments Bank Subaccounts"/>
    <x v="0"/>
    <x v="0"/>
    <s v="Document : 1000005 was  in company code 279 ;  ; Document : 1000007 was  in company code 279 ; Document : 820000012 was  in company code 279"/>
    <d v="1899-12-30T00:00:38"/>
    <m/>
  </r>
  <r>
    <s v="FICO"/>
    <s v="Cash Management and Liquidity forecast"/>
    <x v="0"/>
    <x v="0"/>
    <s v="report generated"/>
    <d v="1899-12-30T00:00:22"/>
    <m/>
  </r>
  <r>
    <s v="FICO"/>
    <s v="Enter mannual bank statement"/>
    <x v="0"/>
    <x v="0"/>
    <s v="report generated"/>
    <d v="1899-12-30T00:00:22"/>
    <m/>
  </r>
  <r>
    <s v="FICO"/>
    <s v="Liquidity forecast Report"/>
    <x v="0"/>
    <x v="0"/>
    <s v="report dispalyed"/>
    <d v="1899-12-30T00:00:38"/>
    <m/>
  </r>
  <r>
    <s v="FICO"/>
    <s v="Maintain Banks"/>
    <x v="0"/>
    <x v="0"/>
    <s v="Bank AE 64582080 was created"/>
    <d v="1899-12-30T00:00:48"/>
    <m/>
  </r>
  <r>
    <s v="FICO"/>
    <s v="Post process bank statements"/>
    <x v="0"/>
    <x v="0"/>
    <s v="report dispalyed"/>
    <d v="1899-12-30T00:00:38"/>
    <m/>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MM"/>
    <s v="ME51N - Create a request for a stock item"/>
    <x v="0"/>
    <x v="0"/>
    <s v="Purchase requisition number : 0181807897 "/>
    <d v="1899-12-30T00:00:15"/>
    <m/>
  </r>
  <r>
    <s v="MM"/>
    <s v="ME21N - Create P/O for a Stock item"/>
    <x v="0"/>
    <x v="0"/>
    <s v="Standard PO  : 4524071377"/>
    <d v="1899-12-30T00:00:15"/>
    <m/>
  </r>
  <r>
    <s v="MM"/>
    <s v="MIGO_GR - Goods receipt P/O for a stocked item"/>
    <x v="0"/>
    <x v="0"/>
    <s v="Standard PO  : 4524071377"/>
    <d v="1899-12-30T00:00:15"/>
    <m/>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Maintenance"/>
    <s v="01 Create-Invoice-Cancel of contract"/>
    <x v="0"/>
    <x v="0"/>
    <s v="Equipment  with the number : 43615658 ; Service contract : 41586287  ; Document : 227002911  ; Document : 7660921 "/>
    <d v="1899-12-30T00:05:36"/>
    <m/>
  </r>
  <r>
    <s v="Maintenance"/>
    <s v="03 Create-Periodize-First Contract YWVF"/>
    <x v="0"/>
    <x v="0"/>
    <s v="Equipment  with the number : 43615661 ; FreeService Contract : 41586288 "/>
    <d v="1899-12-30T00:04:09"/>
    <m/>
  </r>
  <r>
    <s v="Maintenance"/>
    <s v="09 Cancel callout process whit contract"/>
    <x v="0"/>
    <x v="0"/>
    <s v="Equipment  with the number : 43615663 ; Service contract : 41586289"/>
    <d v="1899-12-30T00:05:26"/>
    <m/>
  </r>
  <r>
    <s v="Maintenance"/>
    <s v="10 Cancel callout process without contract"/>
    <x v="0"/>
    <x v="0"/>
    <s v="Equipment  with the number : 43615867 ;  ; "/>
    <d v="1899-12-30T00:05:00"/>
    <m/>
  </r>
  <r>
    <m/>
    <m/>
    <x v="1"/>
    <x v="1"/>
    <m/>
    <m/>
    <m/>
  </r>
  <r>
    <m/>
    <m/>
    <x v="1"/>
    <x v="1"/>
    <m/>
    <m/>
    <m/>
  </r>
  <r>
    <m/>
    <m/>
    <x v="1"/>
    <x v="1"/>
    <m/>
    <m/>
    <m/>
  </r>
  <r>
    <m/>
    <m/>
    <x v="1"/>
    <x v="1"/>
    <m/>
    <m/>
    <m/>
  </r>
  <r>
    <m/>
    <m/>
    <x v="1"/>
    <x v="1"/>
    <m/>
    <m/>
    <m/>
  </r>
  <r>
    <m/>
    <m/>
    <x v="1"/>
    <x v="1"/>
    <m/>
    <m/>
    <m/>
  </r>
  <r>
    <m/>
    <m/>
    <x v="1"/>
    <x v="1"/>
    <m/>
    <m/>
    <m/>
  </r>
  <r>
    <m/>
    <m/>
    <x v="1"/>
    <x v="1"/>
    <m/>
    <m/>
    <m/>
  </r>
  <r>
    <m/>
    <m/>
    <x v="1"/>
    <x v="1"/>
    <m/>
    <m/>
    <m/>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Maintenance"/>
    <s v="01 Create-Invoice-Cancel of contract"/>
    <x v="0"/>
    <x v="0"/>
    <s v="Equipment  with the number : 43615862 ; Service contract : 41586334  ; Document : 227153031  ; Document : 7660925 "/>
    <d v="1899-12-30T00:07:13"/>
    <m/>
  </r>
  <r>
    <s v="Maintenance"/>
    <s v="09 Cancel callout process whit contract"/>
    <x v="0"/>
    <x v="0"/>
    <s v="Equipment  with the number : 43615866 ; Service contract : 41586339  ;  ; "/>
    <d v="1899-12-30T00:06:24"/>
    <m/>
  </r>
  <r>
    <s v="Maintenance"/>
    <s v="10 Cancel callout process without contract"/>
    <x v="0"/>
    <x v="0"/>
    <s v="Equipment  with the number : 43615869"/>
    <d v="1899-12-30T00:04:03"/>
    <m/>
  </r>
  <r>
    <m/>
    <m/>
    <x v="1"/>
    <x v="1"/>
    <m/>
    <m/>
    <m/>
  </r>
  <r>
    <m/>
    <m/>
    <x v="1"/>
    <x v="1"/>
    <m/>
    <m/>
    <m/>
  </r>
  <r>
    <m/>
    <m/>
    <x v="1"/>
    <x v="1"/>
    <m/>
    <m/>
    <m/>
  </r>
  <r>
    <m/>
    <m/>
    <x v="1"/>
    <x v="1"/>
    <m/>
    <m/>
    <m/>
  </r>
  <r>
    <m/>
    <m/>
    <x v="1"/>
    <x v="1"/>
    <m/>
    <m/>
    <m/>
  </r>
  <r>
    <m/>
    <m/>
    <x v="1"/>
    <x v="1"/>
    <m/>
    <m/>
    <m/>
  </r>
  <r>
    <m/>
    <m/>
    <x v="1"/>
    <x v="1"/>
    <m/>
    <m/>
    <m/>
  </r>
  <r>
    <m/>
    <m/>
    <x v="1"/>
    <x v="1"/>
    <m/>
    <m/>
    <m/>
  </r>
  <r>
    <m/>
    <m/>
    <x v="1"/>
    <x v="1"/>
    <m/>
    <m/>
    <m/>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Maintenance"/>
    <s v="01 Create-Invoice-Cancel of contract"/>
    <x v="0"/>
    <x v="0"/>
    <s v="Equipment  with the number : 43615645 ; Service contract : 41586277  ; Document : 224064504  ; Document : 7660920 "/>
    <d v="1899-12-30T00:05:05"/>
    <m/>
  </r>
  <r>
    <s v="Maintenance"/>
    <s v="03 Create-Periodize-First Contract YWVF"/>
    <x v="0"/>
    <x v="0"/>
    <s v="Equipment  with the number : 43615648 ; FreeService Contract : 41586280 "/>
    <d v="1899-12-30T00:04:46"/>
    <m/>
  </r>
  <r>
    <s v="Maintenance"/>
    <s v="09 Cancel callout process whit contract"/>
    <x v="0"/>
    <x v="0"/>
    <s v="Equipment  with the number : 43615651 ; Service contract : 41586282  ;  ; "/>
    <d v="1899-12-30T00:05:56"/>
    <m/>
  </r>
  <r>
    <s v="Maintenance"/>
    <s v="09 Planned Service Repairs with Contract"/>
    <x v="0"/>
    <x v="0"/>
    <s v="Equipment  with the number : 43616125 ; Service contract : 41586428  ; Order: 9AFI33266;Debit Memo:210171982;Document: 224007865"/>
    <d v="1899-12-30T00:08:31"/>
    <m/>
  </r>
  <r>
    <s v="Maintenance"/>
    <s v="10 Cancel callout process without contract"/>
    <x v="0"/>
    <x v="0"/>
    <s v="Equipment  with the number : 43615660 ;  ; "/>
    <d v="1899-12-30T00:03:45"/>
    <m/>
  </r>
  <r>
    <s v="Maintenance"/>
    <s v="13 Unplanned SerRep with and without Contract"/>
    <x v="0"/>
    <x v="0"/>
    <s v="Equipment  with the number : 43615662 ; Equipment  with the number : 43615664 ; Service contract : 41586290  ;  ;  ;  ;  ; Deb.Memo Req.f.Ctrct : 210171929  ; Deb.Memo Req.f.Ctrct : 210171929  ; Document : 224007864 "/>
    <d v="1899-12-30T00:11:09"/>
    <m/>
  </r>
  <r>
    <m/>
    <m/>
    <x v="1"/>
    <x v="1"/>
    <m/>
    <m/>
    <m/>
  </r>
  <r>
    <m/>
    <m/>
    <x v="1"/>
    <x v="1"/>
    <m/>
    <m/>
    <m/>
  </r>
  <r>
    <m/>
    <m/>
    <x v="1"/>
    <x v="1"/>
    <m/>
    <m/>
    <m/>
  </r>
  <r>
    <m/>
    <m/>
    <x v="1"/>
    <x v="1"/>
    <m/>
    <m/>
    <m/>
  </r>
  <r>
    <m/>
    <m/>
    <x v="1"/>
    <x v="1"/>
    <m/>
    <m/>
    <m/>
  </r>
  <r>
    <m/>
    <m/>
    <x v="1"/>
    <x v="1"/>
    <m/>
    <m/>
    <m/>
  </r>
  <r>
    <m/>
    <m/>
    <x v="1"/>
    <x v="1"/>
    <m/>
    <m/>
    <m/>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n v="169"/>
    <s v="Adding US_PROJECT_V1 to sales order wipes out existing product line 10"/>
    <x v="0"/>
    <x v="0"/>
    <s v="Z03"/>
    <s v="Delivery"/>
    <s v="VA02"/>
    <s v="USA"/>
    <s v="Not Known"/>
    <d v="2019-02-08T00:00:00"/>
    <s v="Tom Berens"/>
    <s v="Bhaskararao Bathini"/>
  </r>
  <r>
    <n v="168"/>
    <s v="Invoice 104869770 - no archive of the invoice in SAP"/>
    <x v="0"/>
    <x v="1"/>
    <s v="Z03"/>
    <s v="KIS"/>
    <s v="VF03"/>
    <s v="Germany"/>
    <s v="Not Known"/>
    <d v="2019-02-08T00:00:00"/>
    <s v="Dirk Kemmesies"/>
    <s v="JianJun Cui"/>
  </r>
  <r>
    <n v="167"/>
    <s v="YTRF / CC 220: VA02 Document 10078824 saved (no accounting document generated), Billing Document is generated, but not posted to the customer account."/>
    <x v="0"/>
    <x v="1"/>
    <s v="Z03"/>
    <s v="FICO"/>
    <s v="VA02"/>
    <s v="Germany"/>
    <s v="Not Known"/>
    <d v="2019-02-08T00:00:00"/>
    <s v="Dirk Kemmesies"/>
    <s v="Babu Pachipulusu"/>
  </r>
  <r>
    <n v="166"/>
    <s v="YL2 / CC 220: Invoice Text not printed on the cancellation, Cancel 102186680. Idoc is missing or wrong?"/>
    <x v="0"/>
    <x v="1"/>
    <s v="Z03"/>
    <s v="KIS"/>
    <s v="VF31"/>
    <s v="Germany"/>
    <s v="Not Known"/>
    <d v="2019-02-08T00:00:00"/>
    <s v="Dirk Kemmesies"/>
    <s v="ayushi garg"/>
  </r>
  <r>
    <n v="165"/>
    <s v="NEB / CC 320: For KDS Invoices / credits / cancellations: no invoice document are created at Opus Capita."/>
    <x v="0"/>
    <x v="1"/>
    <s v="Z03"/>
    <s v="KIS"/>
    <s v="VF31"/>
    <s v="Germany"/>
    <s v="Not Known"/>
    <d v="2019-02-08T00:00:00"/>
    <s v="Dirk Kemmesies"/>
    <s v="Babu Pachipulusu"/>
  </r>
  <r>
    <n v="164"/>
    <s v="YL2 / CC 320: For KDS Invoices / credits / cancellations: no invoice document is created at Opus Capita."/>
    <x v="0"/>
    <x v="1"/>
    <s v="Z03"/>
    <s v="KIS"/>
    <s v="VF31"/>
    <s v="Germany"/>
    <s v="Not Known"/>
    <d v="2019-02-08T00:00:00"/>
    <s v="Dirk Kemmesies"/>
    <s v="Babu Pachipulusu"/>
  </r>
  <r>
    <n v="163"/>
    <s v="Transaction FB-08 is erratic, sometimes doesn't funtoin"/>
    <x v="0"/>
    <x v="2"/>
    <s v="Z03"/>
    <s v="FICO"/>
    <s v="FB-08"/>
    <s v="United Kingdom"/>
    <s v="Not Known"/>
    <d v="2019-02-08T00:00:00"/>
    <s v="Barry Riches"/>
    <s v="Babu Pachipulusu"/>
  </r>
  <r>
    <n v="162"/>
    <s v="Reverse billing function doesn't always perform correctly"/>
    <x v="0"/>
    <x v="2"/>
    <s v="Z03"/>
    <s v="FICO"/>
    <s v="VF11"/>
    <s v="United Kingdom"/>
    <s v="Not Known"/>
    <d v="2019-02-08T00:00:00"/>
    <s v="Barry Riches"/>
    <s v="Babu Pachipulusu"/>
  </r>
  <r>
    <n v="161"/>
    <s v="350324044"/>
    <x v="0"/>
    <x v="2"/>
    <s v="Z03"/>
    <s v="Delivery"/>
    <s v="VA02"/>
    <s v="Finland, SOF"/>
    <s v="Yes"/>
    <d v="2019-02-07T00:00:00"/>
    <s v="Tero Salmela"/>
    <s v="pattan Khan"/>
  </r>
  <r>
    <n v="160"/>
    <s v="Adding new item/material in YPRJ document deletes other material"/>
    <x v="0"/>
    <x v="1"/>
    <s v="Z03"/>
    <s v="Delivery"/>
    <s v="VA22"/>
    <s v="Finland, SOF"/>
    <s v="Not Known"/>
    <d v="2019-02-07T00:00:00"/>
    <s v="Tero Salmela"/>
    <s v="Bhaskararao Bathini"/>
  </r>
  <r>
    <n v="159"/>
    <s v="Unable to transfer MOD tender from KTOC to SAP"/>
    <x v="0"/>
    <x v="0"/>
    <s v="Z03"/>
    <s v="Delivery"/>
    <s v="KTOC"/>
    <s v="GB"/>
    <s v="Not Known"/>
    <d v="2019-02-07T00:00:00"/>
    <s v="Barry Riches"/>
    <s v="Bhaskararao Bathini"/>
  </r>
  <r>
    <n v="158"/>
    <s v="Unable to issue FRB lift units to the factory"/>
    <x v="0"/>
    <x v="0"/>
    <s v="Z03"/>
    <s v="Delivery"/>
    <m/>
    <s v="GB"/>
    <s v="Not Known"/>
    <d v="2019-02-07T00:00:00"/>
    <s v="Barry Riches"/>
    <s v="Bhaskararao Bathini"/>
  </r>
  <r>
    <n v="157"/>
    <s v="Unit value did not transfer from KTOC to SAP"/>
    <x v="1"/>
    <x v="2"/>
    <s v="Z03"/>
    <s v="Delivery"/>
    <s v="YPMDS"/>
    <s v="GB"/>
    <s v="Not Known"/>
    <d v="2019-02-07T00:00:00"/>
    <s v="Barry Riches"/>
    <s v="Samrat Bachhav"/>
  </r>
  <r>
    <n v="156"/>
    <s v="Ship to Party - updating to new address or changing ship to party number"/>
    <x v="1"/>
    <x v="0"/>
    <s v="Z03"/>
    <s v="Delivery"/>
    <s v="VA02"/>
    <s v="GB"/>
    <s v="Not Known"/>
    <d v="2019-02-07T00:00:00"/>
    <s v="Barry Riches"/>
    <s v="Saideep Bondili"/>
  </r>
  <r>
    <n v="155"/>
    <s v="It is not possible to create a variation in existing NEB orders."/>
    <x v="0"/>
    <x v="1"/>
    <s v="Z03"/>
    <s v="Delivery"/>
    <s v="VA02"/>
    <s v="Germany"/>
    <s v="Not Known"/>
    <d v="2019-02-07T00:00:00"/>
    <s v="Dirk Kemmesies"/>
    <s v="Bhaskararao Bathini"/>
  </r>
  <r>
    <n v="154"/>
    <s v="It is not possible to change the ship-to-address on header area and on item area."/>
    <x v="0"/>
    <x v="1"/>
    <s v="Z03"/>
    <s v="Delivery"/>
    <s v="VA02"/>
    <s v="Germany"/>
    <s v="Not Known"/>
    <d v="2019-02-07T00:00:00"/>
    <s v="Dirk Kemmesies"/>
    <s v="Saideep Bondili"/>
  </r>
  <r>
    <n v="153"/>
    <s v="Z785 is not working for partial shipments with old dates"/>
    <x v="0"/>
    <x v="1"/>
    <s v="Z03"/>
    <s v="FICO"/>
    <s v="Z785"/>
    <s v="Finland, SOF"/>
    <s v="Not Known"/>
    <d v="2019-02-07T00:00:00"/>
    <s v="Tero Salmela"/>
    <s v="Saideep Bondili"/>
  </r>
  <r>
    <n v="152"/>
    <s v="No goods receipt possible for purchase order 4524072231"/>
    <x v="0"/>
    <x v="3"/>
    <s v="Z03"/>
    <s v="FICO"/>
    <s v="MIGO"/>
    <s v="Germany"/>
    <s v="No"/>
    <d v="2019-02-06T00:00:00"/>
    <s v="Vollipi Poornamrutha"/>
    <s v="Priya Peela"/>
  </r>
  <r>
    <n v="151"/>
    <s v="The accounting document has not yet been created in Vf03 Tcode"/>
    <x v="0"/>
    <x v="0"/>
    <s v="Z03"/>
    <s v="FICO"/>
    <m/>
    <s v="Germany"/>
    <s v="No"/>
    <d v="2019-02-06T00:00:00"/>
    <s v="Vollipi Poornamrutha"/>
    <s v="Babu Pachipulusu"/>
  </r>
  <r>
    <n v="150"/>
    <s v="ABAON-Cost center CA1/KAI6508 blocked against direct postings on 03.02.2019."/>
    <x v="0"/>
    <x v="2"/>
    <s v="Z03"/>
    <s v="FICO"/>
    <s v="ABAON"/>
    <s v="Italy FL"/>
    <s v="Not Known"/>
    <d v="2019-02-06T00:00:00"/>
    <s v="Akash Chokshi"/>
    <s v="Lahari Kolla"/>
  </r>
  <r>
    <n v="149"/>
    <s v="MIRO-Different invoicing party FSL_023 planned in purchase order 4524071913"/>
    <x v="0"/>
    <x v="2"/>
    <s v="Z03"/>
    <s v="Sourcing"/>
    <s v="MIRO"/>
    <s v="France"/>
    <s v="Not Known"/>
    <d v="2019-02-06T00:00:00"/>
    <s v="Akash Chokshi"/>
    <s v="Priya Peela"/>
  </r>
  <r>
    <n v="148"/>
    <s v="F-92_G/L account  in tax code A1 not found"/>
    <x v="0"/>
    <x v="2"/>
    <s v="Z03"/>
    <s v="FICO"/>
    <s v="F-92"/>
    <s v="France"/>
    <s v="Not Known"/>
    <d v="2019-02-06T00:00:00"/>
    <s v="Akash Chokshi"/>
    <s v="Babu Pachipulusu"/>
  </r>
  <r>
    <n v="147"/>
    <s v="VA01_getting sales district empty after entering data"/>
    <x v="2"/>
    <x v="2"/>
    <s v="Z03"/>
    <s v="Sourcing"/>
    <s v="VA01"/>
    <s v="France"/>
    <s v="Not Known"/>
    <d v="2019-02-06T00:00:00"/>
    <s v="Akash Chokshi"/>
    <s v="Veera Atmuri"/>
  </r>
  <r>
    <n v="146"/>
    <s v="MIRO_Account 113007 has been set as not relevant for tax"/>
    <x v="2"/>
    <x v="2"/>
    <s v="Z03"/>
    <s v="Sourcing"/>
    <s v="MIRO"/>
    <s v="France"/>
    <s v="Not Known"/>
    <d v="2019-02-06T00:00:00"/>
    <s v="Akash Chokshi"/>
    <s v="Lahari Kolla"/>
  </r>
  <r>
    <n v="145"/>
    <s v="FF7B_unable to find row with value B4"/>
    <x v="2"/>
    <x v="2"/>
    <s v="Z03"/>
    <s v="FICO"/>
    <s v="FF7B"/>
    <s v="New Zealand"/>
    <s v="Not Known"/>
    <d v="2019-02-06T00:00:00"/>
    <s v="Akash Chokshi"/>
    <s v="Lahari Kolla"/>
  </r>
  <r>
    <n v="144"/>
    <s v="VL70_Partner function 01 not defined"/>
    <x v="3"/>
    <x v="2"/>
    <s v="Z03"/>
    <s v="Maintenance"/>
    <s v="VL70"/>
    <s v="Australia"/>
    <s v="Not Known"/>
    <d v="2019-02-06T00:00:00"/>
    <s v="Akash Chokshi"/>
    <s v="Bhaskararao Bathini"/>
  </r>
  <r>
    <n v="143"/>
    <s v="Service order is not assigned to a sales order or a contract"/>
    <x v="0"/>
    <x v="0"/>
    <s v="Z03"/>
    <s v="Maintenance"/>
    <m/>
    <s v="Sweden"/>
    <s v="No"/>
    <d v="2019-02-06T00:00:00"/>
    <s v="Vollipi Poornamrutha"/>
    <s v="Anubhav Ramachandran"/>
  </r>
  <r>
    <n v="142"/>
    <s v="data not consistent for Planning plant in IE01 tcode"/>
    <x v="0"/>
    <x v="0"/>
    <s v="Z03"/>
    <s v="Maintenance"/>
    <m/>
    <s v="Sweden"/>
    <s v="No"/>
    <d v="2019-02-06T00:00:00"/>
    <s v="Vollipi Poornamrutha"/>
    <s v="Anubhav Ramachandran"/>
  </r>
  <r>
    <n v="141"/>
    <s v="A master record for KHM2530/25000 exists only in 2018"/>
    <x v="0"/>
    <x v="3"/>
    <s v="Z03"/>
    <s v="FICO"/>
    <m/>
    <s v="Sweden"/>
    <s v="No"/>
    <d v="2019-02-06T00:00:00"/>
    <s v="Vollipi Poornamrutha"/>
    <s v="Babu Pachipulusu"/>
  </r>
  <r>
    <n v="140"/>
    <s v="A master record for KHM2100/10030 exists only in 2018 in KB21N"/>
    <x v="0"/>
    <x v="3"/>
    <s v="Z03"/>
    <s v="FICO"/>
    <m/>
    <s v="Sweden"/>
    <s v="No"/>
    <d v="2019-02-06T00:00:00"/>
    <s v="Vollipi Poornamrutha"/>
    <s v="Babu Pachipulusu"/>
  </r>
  <r>
    <n v="139"/>
    <s v="Account 240070 KHM is blocked for posting in FBS1"/>
    <x v="0"/>
    <x v="3"/>
    <s v="Z03"/>
    <s v="FICO"/>
    <m/>
    <s v="Sweden"/>
    <s v="No"/>
    <d v="2019-02-06T00:00:00"/>
    <s v="Vollipi Poornamrutha"/>
    <s v="Babu Pachipulusu"/>
  </r>
  <r>
    <n v="138"/>
    <s v="unable to post GR for PO&quot;4524072912&quot; in MIGO"/>
    <x v="0"/>
    <x v="3"/>
    <s v="Z03"/>
    <s v="FICO"/>
    <m/>
    <s v="Italy Sl"/>
    <s v="No"/>
    <d v="2019-02-06T00:00:00"/>
    <s v="Vollipi Poornamrutha"/>
    <s v="Priya Peela"/>
  </r>
  <r>
    <n v="137"/>
    <s v="Printer not defined for program &quot;ZFFOIT_B&quot; &amp; variant&quot;RI.BA. 206&quot;"/>
    <x v="0"/>
    <x v="3"/>
    <s v="Z03"/>
    <s v="FICO"/>
    <m/>
    <s v="Italy Sl"/>
    <s v="No"/>
    <d v="2019-02-06T00:00:00"/>
    <s v="Vollipi Poornamrutha"/>
    <s v="Lahari Kolla"/>
  </r>
  <r>
    <n v="136"/>
    <s v="Asset retirement document not getting saved  in F-92 tcode"/>
    <x v="0"/>
    <x v="3"/>
    <s v="Z03"/>
    <s v="FICO"/>
    <m/>
    <s v="Italy Sl"/>
    <s v="No"/>
    <d v="2019-02-06T00:00:00"/>
    <s v="Vollipi Poornamrutha"/>
    <s v="Lahari Kolla"/>
  </r>
  <r>
    <n v="135"/>
    <s v="No sales order is assigned to the order"/>
    <x v="0"/>
    <x v="2"/>
    <s v="Z03"/>
    <s v="Maintenance"/>
    <m/>
    <s v="Turkey"/>
    <s v="No"/>
    <d v="2019-02-06T00:00:00"/>
    <s v="Vollipi Poornamrutha"/>
    <s v="Saideep Bondili"/>
  </r>
  <r>
    <n v="134"/>
    <s v="No Data records found in F110 Tcode"/>
    <x v="0"/>
    <x v="3"/>
    <s v="Z03"/>
    <s v="FICO"/>
    <m/>
    <s v="Turkey"/>
    <s v="No"/>
    <d v="2019-02-06T00:00:00"/>
    <s v="Vollipi Poornamrutha"/>
    <s v="Babu Pachipulusu"/>
  </r>
  <r>
    <n v="133"/>
    <s v="Create a number interval for local documents - tcode &quot;7KE1&quot;"/>
    <x v="0"/>
    <x v="3"/>
    <s v="Z03"/>
    <s v="FICO"/>
    <s v="7KE1"/>
    <s v="Sweden"/>
    <s v="No"/>
    <d v="2019-02-06T00:00:00"/>
    <s v="Vollipi Poornamrutha"/>
    <s v="Babu Pachipulusu"/>
  </r>
  <r>
    <n v="132"/>
    <s v="IW41_A master record for 1006020/111000 exists only in 2018"/>
    <x v="0"/>
    <x v="2"/>
    <s v="Z03"/>
    <s v="Maintenance"/>
    <s v="IW41"/>
    <s v="USA FL,France"/>
    <s v="Not Known"/>
    <d v="2019-02-06T00:00:00"/>
    <s v="Akash Chokshi"/>
    <s v="Veera Atmuri"/>
  </r>
  <r>
    <n v="131"/>
    <s v="YPMDS_Network not getting released_Purchasing data incomplete for material IN_ESC_ELK_PO"/>
    <x v="0"/>
    <x v="2"/>
    <s v="Z03"/>
    <s v="Delivery"/>
    <s v="YPMDS"/>
    <s v="India FL"/>
    <s v="Not Known"/>
    <d v="2019-02-06T00:00:00"/>
    <s v="Pujitha Govardhan"/>
    <s v="pattan Khan"/>
  </r>
  <r>
    <n v="130"/>
    <s v="MIRO_An error occurred when the system tried to issue a document number for object RE_BELEG in number range 67 in fiscal year 2019."/>
    <x v="0"/>
    <x v="2"/>
    <s v="Z03"/>
    <s v="FICO"/>
    <s v="MIRO"/>
    <s v="USA FL"/>
    <s v="Not Known"/>
    <d v="2019-02-06T00:00:00"/>
    <s v="Akash Chokshi"/>
    <s v="Babu Pachipulusu"/>
  </r>
  <r>
    <n v="129"/>
    <s v="VF31&quot;output from billing is not generated automatically"/>
    <x v="0"/>
    <x v="0"/>
    <s v="Z03"/>
    <s v="Delivery"/>
    <m/>
    <s v="Turkey"/>
    <s v="No"/>
    <d v="2019-02-06T00:00:00"/>
    <s v="Vollipi Poornamrutha"/>
    <s v="Saideep Bondili"/>
  </r>
  <r>
    <n v="128"/>
    <s v="KB21N_System status CLSD is active(ORD 282R00000010)"/>
    <x v="0"/>
    <x v="3"/>
    <s v="Z03"/>
    <s v="FICO"/>
    <s v="KB21N"/>
    <s v="India FL"/>
    <s v="Not Known"/>
    <d v="2019-02-05T00:00:00"/>
    <s v="Pujitha Govardhan"/>
    <s v="Babu Pachipulusu"/>
  </r>
  <r>
    <n v="127"/>
    <s v="CAT2_No price could be determined for internal activity 10270 282AABL"/>
    <x v="0"/>
    <x v="3"/>
    <s v="Z03"/>
    <s v="Delivery"/>
    <s v="CAT2"/>
    <s v="India FL"/>
    <s v="Not Known"/>
    <d v="2019-02-05T00:00:00"/>
    <s v="Pujitha Govardhan"/>
    <s v="Samrat Bachhav"/>
  </r>
  <r>
    <n v="126"/>
    <s v="ME51N_Val.price column absent from grid view"/>
    <x v="0"/>
    <x v="2"/>
    <s v="Z03"/>
    <s v="Sourcing"/>
    <s v="ME51N"/>
    <s v="Italy FL,UAE"/>
    <s v="Not Known"/>
    <d v="2019-02-05T00:00:00"/>
    <s v="Akash Chokshi"/>
    <s v="Priya Peela"/>
  </r>
  <r>
    <n v="125"/>
    <s v="XD01_Unable to create ship to party"/>
    <x v="0"/>
    <x v="1"/>
    <s v="Z03"/>
    <s v="Maintenance"/>
    <s v="XD01"/>
    <s v="Australia"/>
    <s v="Not Known"/>
    <d v="2019-02-05T00:00:00"/>
    <s v="Akash Chokshi"/>
    <s v="Anna Fu"/>
  </r>
  <r>
    <n v="124"/>
    <s v="ABAP error in tcode ZI05"/>
    <x v="0"/>
    <x v="1"/>
    <s v="Z03"/>
    <s v="Maintenance"/>
    <s v="ZI05"/>
    <s v="UAE"/>
    <s v="Not Known"/>
    <d v="2019-02-04T00:00:00"/>
    <s v="Vollipi Poornamrutha"/>
    <s v="Veera Atmuri"/>
  </r>
  <r>
    <n v="123"/>
    <s v="ZVDMR_get error &quot;Error when creating invocie for doc.210171936&quot;"/>
    <x v="0"/>
    <x v="0"/>
    <s v="Z03"/>
    <s v="FICO"/>
    <s v="ZVDMR"/>
    <s v="Germany"/>
    <s v="Not Known"/>
    <d v="2019-02-03T00:00:00"/>
    <s v="Flora Su"/>
    <s v="Saideep Bondili"/>
  </r>
  <r>
    <n v="122"/>
    <s v="KSU5_Cycel 220V5 starting date 01.01.2019 has not been created"/>
    <x v="0"/>
    <x v="0"/>
    <s v="Z03"/>
    <s v="FICO"/>
    <m/>
    <s v="Germany"/>
    <s v="Not Known"/>
    <d v="2019-02-03T00:00:00"/>
    <s v="Flora Su"/>
    <s v="Babu Pachipulusu"/>
  </r>
  <r>
    <n v="121"/>
    <s v="ZF_P_ASK_01_Cannot find PDL type for output device LP01"/>
    <x v="0"/>
    <x v="0"/>
    <s v="Z03"/>
    <s v="FICO"/>
    <s v="ZF_P_ASK_01"/>
    <s v="Russia"/>
    <s v="Not Known"/>
    <d v="2019-02-03T00:00:00"/>
    <s v="Flora Su"/>
    <s v="Babu Pachipulusu"/>
  </r>
  <r>
    <n v="120"/>
    <s v="ZSDL_ABAP Runtime Error"/>
    <x v="0"/>
    <x v="2"/>
    <s v="Z03"/>
    <s v="FICO"/>
    <s v="ZSDL"/>
    <s v="Finland SL"/>
    <s v="Not Known"/>
    <d v="2019-02-02T00:00:00"/>
    <s v="Pujitha Govardhan"/>
    <s v="Anna Fu"/>
  </r>
  <r>
    <n v="119"/>
    <s v="Confirm MS3 failed because of network is locked"/>
    <x v="2"/>
    <x v="1"/>
    <s v="Z03"/>
    <s v="Delivery"/>
    <s v="YMC"/>
    <s v="Israel"/>
    <s v="Not Known"/>
    <d v="2019-02-02T00:00:00"/>
    <s v="Flora Su"/>
    <s v="Samrat Bachhav"/>
  </r>
  <r>
    <n v="118"/>
    <s v="MS 3 confirmation failed because of 2D is not confirmed after 1 day"/>
    <x v="0"/>
    <x v="1"/>
    <s v="Z03"/>
    <s v="Delivery"/>
    <s v="YMC"/>
    <s v="Turkey"/>
    <s v="Not Known"/>
    <d v="2019-02-02T00:00:00"/>
    <s v="Flora Su"/>
    <s v="Samrat Bachhav"/>
  </r>
  <r>
    <n v="117"/>
    <s v="Change network 3C date get information &quot;Network can not be saved,FL duration is less than SL suration&quot;when save"/>
    <x v="2"/>
    <x v="1"/>
    <s v="Z03"/>
    <s v="Delivery"/>
    <s v="CN22"/>
    <s v="Belgium"/>
    <s v="Not Known"/>
    <d v="2019-02-02T00:00:00"/>
    <s v="Flora Su"/>
    <s v="Samrat Bachhav"/>
  </r>
  <r>
    <n v="116"/>
    <s v="Error: DBSQL_NO_MORE_CONNECTION"/>
    <x v="0"/>
    <x v="1"/>
    <s v="Z03"/>
    <s v="Delivery"/>
    <s v="VL02N"/>
    <s v="China"/>
    <s v="Not Known"/>
    <d v="2019-02-01T00:00:00"/>
    <s v="Flora Su"/>
    <s v="Abhinav Singla"/>
  </r>
  <r>
    <n v="97"/>
    <s v="MD04_“Status E0008 is not active for Sales Order F304657816 Item 000020 for Pl.Order 107131612”"/>
    <x v="3"/>
    <x v="3"/>
    <s v="Z03"/>
    <s v="Sourcing"/>
    <s v="MD04"/>
    <s v="Italy Sl"/>
    <s v="Not Known"/>
    <d v="2018-10-10T00:00:00"/>
    <s v="Arvind Kumar"/>
    <s v="Saurav Kumar"/>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r>
    <m/>
    <m/>
    <x v="4"/>
    <x v="4"/>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
  <r>
    <n v="127"/>
    <s v="CAT2_No price could be determined for internal activity 10270 282AABL"/>
    <s v="Closed"/>
    <s v="Minor"/>
    <s v="Z03"/>
    <x v="0"/>
    <s v="CAT2"/>
    <x v="0"/>
    <s v="Not Known"/>
    <x v="0"/>
    <s v="Pujitha Govardhan"/>
    <s v="Samrat Bachhav"/>
  </r>
  <r>
    <n v="126"/>
    <s v="ME51N_Val.price column absent from grid view"/>
    <s v="Open"/>
    <s v="Moderate"/>
    <s v="Z03"/>
    <x v="1"/>
    <m/>
    <x v="1"/>
    <s v="Not Known"/>
    <x v="0"/>
    <s v="Akash Chokshi"/>
    <s v="Priya Peela"/>
  </r>
  <r>
    <n v="125"/>
    <s v="XD01_Unable to create ship to party"/>
    <s v="Open"/>
    <s v="Critical"/>
    <s v="Z03"/>
    <x v="2"/>
    <s v="XD01"/>
    <x v="2"/>
    <s v="Not Known"/>
    <x v="0"/>
    <s v="Akash Chokshi"/>
    <s v="Anna Fu"/>
  </r>
  <r>
    <n v="124"/>
    <s v="ABAP error in tcode ZI05"/>
    <s v="Open"/>
    <s v="Critical"/>
    <s v="Z03"/>
    <x v="2"/>
    <s v="ZI05"/>
    <x v="3"/>
    <s v="Not Known"/>
    <x v="1"/>
    <s v="Vollipi Poornamrutha"/>
    <s v="Veera Atmuri"/>
  </r>
  <r>
    <n v="123"/>
    <s v="ZVDMR_get error &quot;Error when creating invocie for doc.210171936&quot;"/>
    <s v="Resolved"/>
    <s v="Major"/>
    <s v="Z03"/>
    <x v="3"/>
    <s v="ZVDMR"/>
    <x v="4"/>
    <s v="Not Known"/>
    <x v="2"/>
    <s v="Flora Su"/>
    <s v="Saideep Bondili"/>
  </r>
  <r>
    <n v="122"/>
    <s v="KSU5_Cycel 220V5 starting date 01.01.2019 has not been created"/>
    <s v="Resolved"/>
    <s v="Major"/>
    <s v="Z03"/>
    <x v="3"/>
    <m/>
    <x v="4"/>
    <s v="Not Known"/>
    <x v="2"/>
    <s v="Flora Su"/>
    <s v="Babu Pachipulusu"/>
  </r>
  <r>
    <n v="121"/>
    <s v="ZF_P_ASK_01_Cannot find PDL type for output device LP01"/>
    <s v="Open"/>
    <s v="Major"/>
    <s v="Z03"/>
    <x v="3"/>
    <s v="ZF_P_ASK_01"/>
    <x v="5"/>
    <s v="Not Known"/>
    <x v="2"/>
    <s v="Flora Su"/>
    <s v="Abhinav Singla"/>
  </r>
  <r>
    <n v="120"/>
    <s v="ZSDL_ABAP Runtime Error"/>
    <s v="Open"/>
    <s v="Moderate"/>
    <s v="Z03"/>
    <x v="3"/>
    <s v="ZSDL"/>
    <x v="6"/>
    <s v="Not Known"/>
    <x v="3"/>
    <s v="Pujitha Govardhan"/>
    <s v="Anna Fu"/>
  </r>
  <r>
    <n v="119"/>
    <s v="Confirm MS3 failed because of network is locked"/>
    <s v="Open"/>
    <s v="Critical"/>
    <s v="Z03"/>
    <x v="0"/>
    <s v="YMC"/>
    <x v="7"/>
    <s v="Not Known"/>
    <x v="3"/>
    <s v="Flora Su"/>
    <s v="Samrat Bachhav"/>
  </r>
  <r>
    <n v="118"/>
    <s v="MS 3 confirmation failed because of 2D is not confirmed after 1 day"/>
    <s v="Open"/>
    <s v="Critical"/>
    <s v="Z03"/>
    <x v="0"/>
    <s v="YMC"/>
    <x v="8"/>
    <s v="Not Known"/>
    <x v="3"/>
    <s v="Flora Su"/>
    <s v="Samrat Bachhav"/>
  </r>
  <r>
    <n v="117"/>
    <s v="Change network 3C date get information &quot;Network can not be saved,FL duration is less than SL suration&quot;when save"/>
    <s v="Open"/>
    <s v="Critical"/>
    <s v="Z03"/>
    <x v="0"/>
    <s v="CN22"/>
    <x v="9"/>
    <s v="Not Known"/>
    <x v="3"/>
    <s v="Flora Su"/>
    <s v="Samrat Bachhav"/>
  </r>
  <r>
    <n v="116"/>
    <s v="Error: DBSQL_NO_MORE_CONNECTION"/>
    <s v="Closed"/>
    <s v="Critical"/>
    <s v="Z03"/>
    <x v="0"/>
    <s v="VL02N"/>
    <x v="10"/>
    <s v="Not Known"/>
    <x v="4"/>
    <s v="Flora Su"/>
    <s v="Abhinav Singla"/>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r>
    <m/>
    <m/>
    <m/>
    <m/>
    <m/>
    <x v="4"/>
    <m/>
    <x v="11"/>
    <m/>
    <x v="5"/>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OM"/>
    <s v="AU_MOD"/>
    <x v="0"/>
    <x v="0"/>
    <m/>
    <m/>
    <s v="Defect : YPMDS ABAP error"/>
  </r>
  <r>
    <s v="MM"/>
    <s v="MM MRP KAM"/>
    <x v="0"/>
    <x v="1"/>
    <m/>
    <d v="1899-12-30T00:04:03"/>
    <m/>
  </r>
  <r>
    <s v="MM"/>
    <s v="MM Physical Inventory"/>
    <x v="0"/>
    <x v="1"/>
    <s v="Physical inventory document : 100000170  ;  ; Physical inventory document : 100000172 "/>
    <d v="1899-12-30T00:01:27"/>
    <m/>
  </r>
  <r>
    <s v="MM"/>
    <s v="MM Stock Management  Procurement KAM"/>
    <x v="0"/>
    <x v="0"/>
    <m/>
    <m/>
    <s v="MB1A-Deficit of SL Unrestricted-use 1 PC : AU332B-4067 201 1100"/>
  </r>
  <r>
    <s v="MM"/>
    <s v="MM Stock Transfer  SLoc"/>
    <x v="0"/>
    <x v="0"/>
    <m/>
    <m/>
    <s v="MB1A-Deficit of SL Unrestricted-use 1 PC : AU332B-4067 201 1101"/>
  </r>
  <r>
    <s v="Maintenance"/>
    <s v="SEB  Cancel  Maintenance Plan  and Contract"/>
    <x v="0"/>
    <x v="0"/>
    <m/>
    <m/>
    <s v="Defect 125 raised"/>
  </r>
  <r>
    <s v="Maintenance"/>
    <s v="SEB  Change Location"/>
    <x v="0"/>
    <x v="0"/>
    <m/>
    <m/>
    <s v="Defect 125 raised"/>
  </r>
  <r>
    <s v="Maintenance"/>
    <s v="SEB  Comprehensive Repairs with Contract"/>
    <x v="0"/>
    <x v="0"/>
    <m/>
    <m/>
    <s v="Defect 125 raised"/>
  </r>
  <r>
    <s v="Maintenance"/>
    <s v="SEB  Comprehensive Repairs without Contract"/>
    <x v="0"/>
    <x v="0"/>
    <m/>
    <m/>
    <s v="Defect 125 raised"/>
  </r>
  <r>
    <s v="Maintenance"/>
    <s v="SEB  Service Maintenance"/>
    <x v="0"/>
    <x v="0"/>
    <m/>
    <m/>
    <s v="Defect 125 raised"/>
  </r>
  <r>
    <s v="Maintenance"/>
    <s v="SEB  Spare Part Order"/>
    <x v="0"/>
    <x v="0"/>
    <m/>
    <m/>
    <s v="VL70-Error while processing &quot;Output from picking&quot; -&quot;Partner Function 01 not defined&quot;"/>
  </r>
  <r>
    <s v="Maintenance"/>
    <s v="SEB  Tender for a Contract and Process Service Contract"/>
    <x v="0"/>
    <x v="0"/>
    <m/>
    <m/>
    <s v="Defect 125 raised"/>
  </r>
  <r>
    <s v="Maintenance"/>
    <s v="Contract report"/>
    <x v="0"/>
    <x v="1"/>
    <m/>
    <d v="1899-12-30T00:11:18"/>
    <m/>
  </r>
  <r>
    <s v="Maintenance"/>
    <s v="SEB  Warranty Process"/>
    <x v="0"/>
    <x v="0"/>
    <m/>
    <m/>
    <s v="Defect 125 raised"/>
  </r>
  <r>
    <s v="Maintenance"/>
    <s v="SEB Change Contract"/>
    <x v="0"/>
    <x v="0"/>
    <m/>
    <m/>
    <s v="Defect 125 raised"/>
  </r>
  <r>
    <s v="Maintenance"/>
    <s v="SEB Manage Material"/>
    <x v="0"/>
    <x v="1"/>
    <m/>
    <d v="1899-12-30T00:00:36"/>
    <m/>
  </r>
  <r>
    <s v="Maintenance"/>
    <s v="SEB Master data"/>
    <x v="0"/>
    <x v="0"/>
    <m/>
    <m/>
    <s v="Defect 125 raised"/>
  </r>
  <r>
    <s v="FICO"/>
    <s v="Customer master data"/>
    <x v="0"/>
    <x v="1"/>
    <s v="Customer : 0013343144 has been  for company code 201 sales area 201  01 04"/>
    <d v="1899-12-30T00:01:50"/>
    <m/>
  </r>
  <r>
    <s v="FICO"/>
    <s v="V5 Automatic Clear customer open items"/>
    <x v="0"/>
    <x v="1"/>
    <s v="Customer : 0013343145 has been  for company code 201 sales area 201  01 04 ; Document : 2000017 was  in company code 201 ; Document : 14000003 was  in company code 201"/>
    <d v="1899-12-30T00:01:59"/>
    <m/>
  </r>
  <r>
    <s v="FICO"/>
    <s v="V5 Automatic payment Customer"/>
    <x v="0"/>
    <x v="1"/>
    <s v="Customer : 0013343151 has been  for company code 201 sales area 201  01 04 ; Document : 2000018 was  in company code 201"/>
    <d v="1899-12-30T00:04:07"/>
    <m/>
  </r>
  <r>
    <s v="FICO"/>
    <s v="V5 Clear customer open item F_32"/>
    <x v="0"/>
    <x v="1"/>
    <s v="Customer : 0013343143 has been  for company code 201 sales area 201  01 04 ; Document : 2000016 was  in company code 201 ; Document : 14000002 was  in company code 201 ; "/>
    <d v="1899-12-30T00:01:51"/>
    <m/>
  </r>
  <r>
    <s v="FICO"/>
    <s v="V5 Dunning"/>
    <x v="0"/>
    <x v="1"/>
    <s v="Customer : 0013343152 has been  for company code 282 sales area 201  01 04"/>
    <d v="1899-12-30T00:01:50"/>
    <m/>
  </r>
  <r>
    <s v="FICO"/>
    <s v="GR_IR Clearing"/>
    <x v="0"/>
    <x v="1"/>
    <s v="Standard PO  : 4524071891 ; Material document : 5000071652  ; Document no. : 5108324172  (Blocked for payment) ; "/>
    <d v="1899-12-30T00:00:53"/>
    <m/>
  </r>
  <r>
    <s v="FICO"/>
    <s v="V5  Cheque Maintenance"/>
    <x v="0"/>
    <x v="1"/>
    <m/>
    <d v="1899-12-30T00:00:13"/>
    <m/>
  </r>
  <r>
    <s v="FICO"/>
    <s v="V5 Automatic clear vendor open items"/>
    <x v="0"/>
    <x v="1"/>
    <s v="Vendor : 0072065012 has been  for company code 201 purchasing organization 201 ; Document : 41000010 was  in company code 201 ; Document : 15000006 was  in company code 201"/>
    <d v="1899-12-30T00:01:27"/>
    <m/>
  </r>
  <r>
    <s v="FICO"/>
    <s v="V5 Automatic payment run"/>
    <x v="0"/>
    <x v="0"/>
    <m/>
    <m/>
    <s v="F110-changes of sensitive fields not confirmed"/>
  </r>
  <r>
    <s v="FICO"/>
    <s v="V5 Enter    Park  and Block  vendor Invoice_"/>
    <x v="0"/>
    <x v="1"/>
    <s v="Vendor : 0072065014 has been  for company code 201 purchasing organization 201 ; Document : 41000012 was  in company code 201 ; "/>
    <d v="1899-12-30T00:01:25"/>
    <m/>
  </r>
  <r>
    <s v="FICO"/>
    <s v="V5 Manual clearing vendor open items"/>
    <x v="0"/>
    <x v="1"/>
    <s v="Vendor : 0072065015 has been  for company code 201 purchasing organization 201 ; Document : 41000014 was  in company code 201 ; Document : 15000007 was  in company code 201"/>
    <d v="1899-12-30T00:01:22"/>
    <m/>
  </r>
  <r>
    <s v="FICO"/>
    <s v="V5 Vendor invoice without PO"/>
    <x v="0"/>
    <x v="1"/>
    <s v="Vendor : 0072065016 has been  for company code 201 purchasing organization 201 ; Document : 41000015 was  in company code 201 ; Document : 15000008 was  in company code 201"/>
    <d v="1899-12-30T00:01:29"/>
    <m/>
  </r>
  <r>
    <s v="FICO"/>
    <s v="Vendor Master Data"/>
    <x v="0"/>
    <x v="1"/>
    <s v="Vendor : 0072064980 has been  for company code 201 purchasing organization 201"/>
    <d v="1899-12-30T00:01:27"/>
    <m/>
  </r>
  <r>
    <s v="FICO"/>
    <s v="Vendor Reporting"/>
    <x v="0"/>
    <x v="1"/>
    <m/>
    <d v="1899-12-30T00:06:56"/>
    <m/>
  </r>
  <r>
    <s v="FICO"/>
    <s v="V5 Cash position and liquidity forecast"/>
    <x v="0"/>
    <x v="1"/>
    <m/>
    <d v="1899-12-30T00:00:09"/>
    <m/>
  </r>
  <r>
    <s v="FICO"/>
    <s v="V5 Electronic Banking"/>
    <x v="0"/>
    <x v="1"/>
    <m/>
    <d v="1899-12-30T00:00:59"/>
    <m/>
  </r>
  <r>
    <s v="FICO"/>
    <s v="V5 Maintain Cost Center"/>
    <x v="0"/>
    <x v="1"/>
    <m/>
    <d v="1899-12-30T00:00:40"/>
    <m/>
  </r>
  <r>
    <s v="FICO"/>
    <s v="Fixed Assets Master Data"/>
    <x v="0"/>
    <x v="1"/>
    <s v="Vendor : 0072065017 has been  for company code 201 purchasing organization 201 ; Assets : 70000000403 0 to 70000000404 0 have been  ; Assets : 70000000403 0 to 70000000404 0 have been  ; Document : 8000841 was  in company code 201 ; Asset transaction  with document no. : 201 0015000009 ; Assets : 70000000405 0 to 70000000406 0 have been  ; Assets : 70000000405 0 to 70000000406 0 have been  ; Document : 8000842 was  in company code 201 ; Asset transaction  with document no. : 201 0015000010 ; Assets : 70000000407 0 to 70000000408 0 have been  ; Assets : 70000000407 0 to 70000000408 0 have been  ; Document : 8000843 was  in company code 201 ; Assets : 70000000409 0 to 70000000410 0 have been  ; Assets : 70000000409 0 to 70000000410 0 have been  ; Customer : 0013343095 has been  for company code 201 sales area 201  01 01 ; Document : 8000844 was  in company code 201 ; Document : 2000020 was  in company code 201 ; Assets : 70000000411 0 to 70000000412 0 have been  ; Assets : 70000000411 0 to 70000000412 0 have been  ; "/>
    <d v="1899-12-30T00:06:19"/>
    <m/>
  </r>
  <r>
    <s v="FICO"/>
    <s v="V5  General posting and post and clearing"/>
    <x v="0"/>
    <x v="0"/>
    <m/>
    <m/>
    <s v="FB03-Enter line items first of all or choose open items"/>
  </r>
  <r>
    <s v="FICO"/>
    <s v="Month End 2"/>
    <x v="0"/>
    <x v="1"/>
    <s v="FL NEB Budget Tender : 4043065  ; "/>
    <d v="1899-12-30T00:01:48"/>
    <m/>
  </r>
  <r>
    <m/>
    <m/>
    <x v="1"/>
    <x v="2"/>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s v="TRB"/>
    <s v="TS_E2E01_FRB_Create FRB order"/>
    <x v="0"/>
    <x v="0"/>
    <s v="Order: 341302004"/>
    <m/>
    <m/>
  </r>
  <r>
    <s v="TRB"/>
    <s v="TS_E2E02_FRB_Confirm 0 and check 0B"/>
    <x v="0"/>
    <x v="0"/>
    <s v="No data had to be created"/>
    <m/>
    <m/>
  </r>
  <r>
    <s v="TRB"/>
    <s v="TS_E2E03_FRB_Account Receivable"/>
    <x v="0"/>
    <x v="0"/>
    <m/>
    <m/>
    <m/>
  </r>
  <r>
    <s v="TRB"/>
    <s v="TS_E2E04_FRB_Confirm 0B, 1C, 1D, second handshake"/>
    <x v="0"/>
    <x v="0"/>
    <s v="SL Order: 350323888"/>
    <m/>
    <m/>
  </r>
  <r>
    <s v="TRB"/>
    <s v="TS_E2E05_FRB__China FL Sch and confirm network A process"/>
    <x v="0"/>
    <x v="0"/>
    <s v="No data had to be created"/>
    <m/>
    <m/>
  </r>
  <r>
    <s v="TRB"/>
    <s v="TS_E2E06_FRB_Account Receivable AER"/>
    <x v="0"/>
    <x v="0"/>
    <m/>
    <m/>
    <m/>
  </r>
  <r>
    <s v="TRB"/>
    <s v="TS_E2E01_Create MOD order"/>
    <x v="0"/>
    <x v="0"/>
    <s v="TRB FL Tender 330483678 has been saved_x000a_341302017"/>
    <m/>
    <s v="defect116"/>
  </r>
  <r>
    <s v="TRB"/>
    <s v="TS_E2E01_Create EBULI order"/>
    <x v="0"/>
    <x v="0"/>
    <n v="341302002"/>
    <m/>
    <m/>
  </r>
  <r>
    <s v="TRB"/>
    <s v="TS_E2E02_EBULI_Confirm 0 and check 0B"/>
    <x v="0"/>
    <x v="0"/>
    <m/>
    <m/>
    <m/>
  </r>
  <r>
    <s v="TRB"/>
    <s v="TS_E2E03_EBULI_Account Receivable"/>
    <x v="0"/>
    <x v="0"/>
    <m/>
    <m/>
    <m/>
  </r>
  <r>
    <s v="TRB"/>
    <s v="TS_E2E04_EBULI_Confirm 0B, 1C, 1D, second handshake"/>
    <x v="0"/>
    <x v="0"/>
    <m/>
    <m/>
    <m/>
  </r>
  <r>
    <s v="TRB"/>
    <s v="TS_E2E05_EBULI__China FL Sch and confirm network A process"/>
    <x v="0"/>
    <x v="0"/>
    <m/>
    <m/>
    <m/>
  </r>
  <r>
    <s v="TRB"/>
    <s v="TS_E2E06_EBULI_Account Receivable AER"/>
    <x v="0"/>
    <x v="0"/>
    <m/>
    <m/>
    <m/>
  </r>
  <r>
    <s v="TRB\Repair"/>
    <s v="TS_E2E01_Create Repair Order"/>
    <x v="0"/>
    <x v="0"/>
    <s v="TRB FL Order 341302015 has been saved_x000a_322147441"/>
    <m/>
    <s v="defect116"/>
  </r>
  <r>
    <s v="TRB\Repair"/>
    <s v="TS_E2E02_Create PO(Non-material code)"/>
    <x v="0"/>
    <x v="0"/>
    <s v="322147441_x000a_Standard PO created under the number 4524071268_x000a_Document 5000071520 posted"/>
    <m/>
    <s v="defect116"/>
  </r>
  <r>
    <s v="TRB\Repair"/>
    <s v="TS_E2E03_ teco service order"/>
    <x v="0"/>
    <x v="0"/>
    <s v="Order saved with number 322147441"/>
    <m/>
    <s v="defect116"/>
  </r>
  <r>
    <s v="TRB\Repair"/>
    <s v="TC_Sales_Process Service order"/>
    <x v="0"/>
    <x v="0"/>
    <n v="341302024"/>
    <m/>
    <s v="defect116"/>
  </r>
  <r>
    <s v="Source"/>
    <s v="Stock Transfer"/>
    <x v="1"/>
    <x v="0"/>
    <s v="Material document : 4900000701  ; Material document : 4900000701 "/>
    <d v="1899-12-30T00:00:46"/>
    <m/>
  </r>
  <r>
    <s v="Source"/>
    <s v="Stock purchasing with GSS"/>
    <x v="1"/>
    <x v="0"/>
    <s v="Standard PO  : 4524070626"/>
    <d v="1899-12-30T00:00:41"/>
    <m/>
  </r>
  <r>
    <s v="Source"/>
    <s v="Stock purchasing with External Supplier"/>
    <x v="1"/>
    <x v="0"/>
    <s v="Standard PO  : 4524070650 ; Material document : 5000071076  ; Document no. : 5108324034 "/>
    <d v="1899-12-30T00:00:37"/>
    <m/>
  </r>
  <r>
    <s v="Source"/>
    <s v="Source List"/>
    <x v="1"/>
    <x v="0"/>
    <s v="No data had to be created"/>
    <d v="1899-12-30T00:00:04"/>
    <m/>
  </r>
  <r>
    <s v="Source"/>
    <s v="Purchasing to Cost Center"/>
    <x v="1"/>
    <x v="0"/>
    <s v="Standard PO  : 4524070653 ;  ; Material document : 5000071077  ; Document no. : 5108324035 "/>
    <d v="1899-12-30T00:00:45"/>
    <m/>
  </r>
  <r>
    <s v="Source"/>
    <s v="Purchasing for Severic Order (Local Material)"/>
    <x v="1"/>
    <x v="0"/>
    <s v="Equipment  with the number : 43615377 ;  ;  ; Standard PO  : 4524070680 ; Material document : 5000071079  ; Document no. : 5108324037 "/>
    <d v="1899-12-30T00:03:16"/>
    <m/>
  </r>
  <r>
    <s v="Source"/>
    <s v="Purchasing for Severic Order (Corp Material)"/>
    <x v="1"/>
    <x v="0"/>
    <s v="Equipment  with the number : 43615386 ;  ;  ; Standard PO  : 4524070689 ; Material document : 5000071121  ; Document no. : 5108324039 "/>
    <d v="1899-12-30T00:02:31"/>
    <m/>
  </r>
  <r>
    <s v="Source"/>
    <s v="Purchasing for Order Management - Subcontracting-Installation"/>
    <x v="1"/>
    <x v="0"/>
    <s v=" ; Standard PO  : 4524070647 ; Material document : 5000071075 "/>
    <d v="1899-12-30T00:05:55"/>
    <m/>
  </r>
  <r>
    <s v="Source"/>
    <s v="Purchasing for Order Management -- Corporate material"/>
    <x v="1"/>
    <x v="0"/>
    <s v="Equipment  with the number : 43615373 ; "/>
    <d v="1899-12-30T00:01:37"/>
    <m/>
  </r>
  <r>
    <s v="Source"/>
    <s v="Material Master Data"/>
    <x v="1"/>
    <x v="0"/>
    <s v="No data had to be created"/>
    <d v="1899-12-30T00:00:09"/>
    <m/>
  </r>
  <r>
    <s v="Source"/>
    <s v="GI to Network without reservation reversal"/>
    <x v="1"/>
    <x v="0"/>
    <s v="Material document : 4900000703 "/>
    <d v="1899-12-30T00:00:14"/>
    <m/>
  </r>
  <r>
    <s v="Source"/>
    <s v="GI to Network without reservation"/>
    <x v="1"/>
    <x v="0"/>
    <s v="Material document : 4900000702 "/>
    <d v="1899-12-30T00:00:14"/>
    <m/>
  </r>
  <r>
    <s v="Source"/>
    <s v="GI to Cost centre"/>
    <x v="1"/>
    <x v="0"/>
    <s v="Material document : 4900000704 "/>
    <d v="1899-12-30T00:00:13"/>
    <m/>
  </r>
  <r>
    <s v="Source"/>
    <s v="GI service order reservation reversal"/>
    <x v="1"/>
    <x v="0"/>
    <s v="Equipment  with the number : 43615372 ;  ;  ; Material document : 4900000707  ; Material document : 4900000708  ; Material document : 4900000709  ; "/>
    <d v="1899-12-30T00:02:04"/>
    <m/>
  </r>
  <r>
    <s v="Source"/>
    <s v="GI Reservation for Service Order"/>
    <x v="1"/>
    <x v="0"/>
    <s v="Equipment  with the number : 43615371 ;  ;  ; Material document : 4900000706 "/>
    <d v="1899-12-30T00:01:37"/>
    <m/>
  </r>
  <r>
    <s v="Source"/>
    <s v="GI cost centre reversal"/>
    <x v="1"/>
    <x v="0"/>
    <s v="Material document : 4900000705 "/>
    <d v="1899-12-30T00:00:13"/>
    <m/>
  </r>
  <r>
    <s v="Source"/>
    <s v="Fixed Asset purchasing"/>
    <x v="1"/>
    <x v="0"/>
    <s v="The asset : 60000013467 0 is  ; Standard PO  : 4524070673 ; Material document : 5000071078  ; Document no. : 5108324036 "/>
    <d v="1899-12-30T00:01:15"/>
    <m/>
  </r>
  <r>
    <s v="Source"/>
    <s v="Extend Material to Storage Location"/>
    <x v="1"/>
    <x v="0"/>
    <s v="No data had to be created"/>
    <d v="1899-12-30T00:00:05"/>
    <m/>
  </r>
  <r>
    <s v="Source"/>
    <s v="Delete a Vendor Master"/>
    <x v="1"/>
    <x v="0"/>
    <s v="No data had to be created"/>
    <d v="1899-12-30T00:00:04"/>
    <m/>
  </r>
  <r>
    <s v="Source"/>
    <s v="Block a Vendor Master"/>
    <x v="1"/>
    <x v="0"/>
    <s v="No data had to be created"/>
    <d v="1899-12-30T00:00:06"/>
    <m/>
  </r>
  <r>
    <s v="SEB-KC3"/>
    <s v="TC_Export MBM list"/>
    <x v="0"/>
    <x v="0"/>
    <s v="No data had to be created"/>
    <m/>
    <m/>
  </r>
  <r>
    <s v="SEB-KC3"/>
    <s v="TC_Create WorkCenter"/>
    <x v="0"/>
    <x v="0"/>
    <s v="Work Center:KCCAB657"/>
    <m/>
    <m/>
  </r>
  <r>
    <s v="SEB-KC3"/>
    <s v="TC_Create MBM service order"/>
    <x v="0"/>
    <x v="0"/>
    <s v="Maintenance plan: 6676371"/>
    <m/>
    <m/>
  </r>
  <r>
    <s v="SEB-KC3"/>
    <s v="TC_Change WC"/>
    <x v="0"/>
    <x v="0"/>
    <s v="Work Center:KCCAB657"/>
    <m/>
    <m/>
  </r>
  <r>
    <s v="SEB-KC3"/>
    <s v="TC_Change equipment WC &amp; PG"/>
    <x v="0"/>
    <x v="0"/>
    <s v="Equipment 30580634 changed"/>
    <m/>
    <m/>
  </r>
  <r>
    <s v="SEB-KC3"/>
    <s v="Escalator Equipment Profile &amp; Maintenance Plan"/>
    <x v="0"/>
    <x v="0"/>
    <s v="Maitenance plan:8596577"/>
    <m/>
    <m/>
  </r>
  <r>
    <s v="SEB-KC3"/>
    <s v="Elevator Equipment Profile &amp; Maintenance Plan"/>
    <x v="0"/>
    <x v="0"/>
    <s v="Maitenance plan:6759495"/>
    <m/>
    <m/>
  </r>
  <r>
    <s v="SEB &gt; VA OR"/>
    <s v="Create Quotation No."/>
    <x v="0"/>
    <x v="0"/>
    <s v="SEB FL Repair Order : 341301990 "/>
    <d v="1899-12-30T00:01:35"/>
    <m/>
  </r>
  <r>
    <s v="SEB &gt; VA OR"/>
    <s v="change price"/>
    <x v="0"/>
    <x v="0"/>
    <s v="SEB FL Repair Order : 340777163 "/>
    <d v="1899-12-30T00:00:35"/>
    <m/>
  </r>
  <r>
    <s v="SEB &gt; VA contract"/>
    <s v="create YWVF contract"/>
    <x v="0"/>
    <x v="0"/>
    <s v="FreeService Contract : 63197432 "/>
    <d v="1899-12-30T00:00:26"/>
    <m/>
  </r>
  <r>
    <s v="SEB &gt; VA contract"/>
    <s v="create YWV contract"/>
    <x v="0"/>
    <x v="0"/>
    <s v="Service contract : 63197431 "/>
    <d v="1899-12-30T00:00:50"/>
    <m/>
  </r>
  <r>
    <s v="SEB &gt; VA contract"/>
    <s v="create Functional Location"/>
    <x v="0"/>
    <x v="0"/>
    <s v="Functional location : 33394214 "/>
    <d v="1899-12-30T00:00:10"/>
    <m/>
  </r>
  <r>
    <s v="SEB &gt; VA contract"/>
    <s v="create equipment"/>
    <x v="0"/>
    <x v="0"/>
    <s v="Equipment: 43615402"/>
    <d v="1899-12-30T00:00:10"/>
    <m/>
  </r>
  <r>
    <s v="SEB &gt; SP Mgmt"/>
    <s v="stock transfer"/>
    <x v="0"/>
    <x v="0"/>
    <s v="Document : 4900000721 "/>
    <d v="1899-12-30T00:00:10"/>
    <m/>
  </r>
  <r>
    <s v="SEB &gt; SP Mgmt"/>
    <s v="SP billing"/>
    <x v="0"/>
    <x v="0"/>
    <s v="Document : 192098641 "/>
    <d v="1899-12-30T00:00:14"/>
    <m/>
  </r>
  <r>
    <s v="SEB &gt; SP Mgmt"/>
    <s v="FL QFB"/>
    <x v="0"/>
    <x v="0"/>
    <s v="No data had to be created"/>
    <d v="1899-12-30T00:01:20"/>
    <m/>
  </r>
  <r>
    <s v="SEB &gt; SP Mgmt"/>
    <s v="create ysm1 service order and GI"/>
    <x v="0"/>
    <x v="0"/>
    <s v=" ; Document : 4900000722 "/>
    <d v="1899-12-30T00:00:45"/>
    <m/>
  </r>
  <r>
    <s v="SEB &gt; SP Mgmt"/>
    <s v="create PO(GSS)"/>
    <x v="0"/>
    <x v="0"/>
    <s v="Standard PO  : 4524070821"/>
    <d v="1899-12-30T00:00:21"/>
    <m/>
  </r>
  <r>
    <s v="SEB &gt; SP Mgmt"/>
    <s v="Create PO and GR(Non-GSS)"/>
    <x v="0"/>
    <x v="0"/>
    <s v=" ; Standard PO  : 4524070823 ; Document : 5000070993 "/>
    <d v="1899-12-30T00:00:59"/>
    <m/>
  </r>
  <r>
    <s v="PO"/>
    <s v="PO Report"/>
    <x v="0"/>
    <x v="0"/>
    <s v="No data had to be reported"/>
    <d v="1899-12-30T00:00:43"/>
    <m/>
  </r>
  <r>
    <s v="PO"/>
    <s v="open po report"/>
    <x v="0"/>
    <x v="0"/>
    <s v="No data had to be reported"/>
    <d v="1899-12-30T00:00:27"/>
    <m/>
  </r>
  <r>
    <s v="PO"/>
    <s v="look up network"/>
    <x v="0"/>
    <x v="0"/>
    <s v="No data had to be reported"/>
    <d v="1899-12-30T00:00:29"/>
    <m/>
  </r>
  <r>
    <s v="PO"/>
    <s v="ibeam and shaftlighting report"/>
    <x v="0"/>
    <x v="0"/>
    <s v="No data had to be reported"/>
    <d v="1899-12-30T00:01:13"/>
    <m/>
  </r>
  <r>
    <s v="PO"/>
    <s v="find vender name"/>
    <x v="0"/>
    <x v="0"/>
    <s v="No data had to be reported"/>
    <d v="1899-12-30T00:00:27"/>
    <m/>
  </r>
  <r>
    <s v="Elevator/NMINI A"/>
    <s v="TC_Create PO And Manual Pay"/>
    <x v="0"/>
    <x v="0"/>
    <s v="Standard PO created under the number 4524071777_x000a_Material document 5000071592 posted_x000a_Document no. 5108324143 created"/>
    <m/>
    <s v="defect 116"/>
  </r>
  <r>
    <s v="PO"/>
    <s v="Batch PO creation"/>
    <x v="0"/>
    <x v="0"/>
    <s v="PO: 4524070695"/>
    <d v="1899-12-30T00:00:32"/>
    <m/>
  </r>
  <r>
    <s v="PO"/>
    <s v="5 Create PO"/>
    <x v="0"/>
    <x v="0"/>
    <s v="Standard PO  : 4524070694"/>
    <d v="1899-12-30T00:01:44"/>
    <m/>
  </r>
  <r>
    <s v="NEB"/>
    <s v="Update Milestone 4 Date"/>
    <x v="0"/>
    <x v="0"/>
    <s v="Network 71246648 was changed"/>
    <m/>
    <s v="defect 116"/>
  </r>
  <r>
    <s v="NEB"/>
    <s v="Create PO"/>
    <x v="0"/>
    <x v="0"/>
    <s v="PO: 4524071165"/>
    <d v="1899-12-30T00:00:40"/>
    <m/>
  </r>
  <r>
    <s v="NEB"/>
    <s v="Confirm network"/>
    <x v="0"/>
    <x v="0"/>
    <s v="No data had to be created"/>
    <d v="1899-12-30T00:00:21"/>
    <m/>
  </r>
  <r>
    <s v="Maintanence"/>
    <s v="10 Pack Serv Repair - A B and C"/>
    <x v="1"/>
    <x v="0"/>
    <s v="Functional location : 33583069-5  ; Equipment  with the number : 43615355 ; Service contract : 63197429  ; SEB FL Repair Order : 341301985  ; Material document : 5000071072  ; Material document : 5000071073  ; Document no. : 5108324031  ; Document no. : 5108324032  ; Document : 192098640 "/>
    <d v="1899-12-30T00:10:20"/>
    <m/>
  </r>
  <r>
    <s v="Maintanence"/>
    <s v="09 Planned Service Repairs with Contract"/>
    <x v="1"/>
    <x v="0"/>
    <s v="Functional location : 33478791-2  ; Equipment  with the number : 43615354 ; Service contract : 63197428  ;  ; Document : 4900000700  ; Standard PO  : 4524070588 ; Material document : 5000071071 "/>
    <d v="1899-12-30T00:07:17"/>
    <m/>
  </r>
  <r>
    <s v="Maintanence"/>
    <s v="08 Cancel callouts"/>
    <x v="1"/>
    <x v="0"/>
    <s v="Functional location : 33767000-0  ; Equipment  with the number : 43615353 ; Service contract : 63197427  ; "/>
    <d v="1899-12-30T00:03:25"/>
    <m/>
  </r>
  <r>
    <s v="Maintanence"/>
    <s v="07 Callouts Management with Contract Process"/>
    <x v="1"/>
    <x v="0"/>
    <s v="Functional location : 33335861-4  ; Equipment  with the number : 43615350 ; Service contract : 63197426  ; "/>
    <d v="1899-12-30T00:03:39"/>
    <m/>
  </r>
  <r>
    <s v="Maintanence"/>
    <s v="06 CAllouts management without Contract Proc"/>
    <x v="1"/>
    <x v="0"/>
    <s v="Functional location : 33574241-5  ; Equipment  with the number : 43615349 ; "/>
    <d v="1899-12-30T00:02:12"/>
    <m/>
  </r>
  <r>
    <s v="Maintanence"/>
    <s v="05 MBM Maint Plan and Serv Orders"/>
    <x v="1"/>
    <x v="1"/>
    <m/>
    <m/>
    <s v="deferred defect 59"/>
  </r>
  <r>
    <s v="Maintanence"/>
    <s v="04 Create-Invoice-Cancel of Contract"/>
    <x v="1"/>
    <x v="0"/>
    <s v="Functional location : 521703  ; Equipment  with the number : 43615348 ;  ; Service contract : 63197425  ; Document : 194211952  ; MC Cr.Memo Reqst RR : 123441954  ; MC Cr.Memo Reqst RR : 123441954  ; Document : 7660918 "/>
    <d v="1899-12-30T00:06:08"/>
    <m/>
  </r>
  <r>
    <s v="Maintanence"/>
    <s v="03 Create-Periodize-First Contract YWVF"/>
    <x v="1"/>
    <x v="0"/>
    <s v="Functional location : 564643  ; Equipment  with the number : 43615346 ;  ; Service contract : 63197424  ; Document : 194211951 "/>
    <d v="1899-12-30T00:02:37"/>
    <m/>
  </r>
  <r>
    <s v="Maintanence"/>
    <s v="02 Create-Suspend-Rebill of contract item"/>
    <x v="1"/>
    <x v="0"/>
    <s v="Functional location : 244013  ; Equipment  with the number : 43615345 ;  ; Service contract : 63197423  ; Document : 194211950  ; Document : 920043199  ; Service contract : 63197423 "/>
    <d v="1899-12-30T00:03:02"/>
    <m/>
  </r>
  <r>
    <s v="Maintanence"/>
    <s v="01 Create Invoice Cancel of contracts"/>
    <x v="1"/>
    <x v="0"/>
    <s v="Functional location : 659723  ; Equipment  with the number : 43615344 ;  ; Service contract : 63197422  ; Service contract : 63197422  ; Document : 194211949  ; Document : 920043198  ; MC Cr.Memo Reqst RR : 123441953  ; Service contract : 63197422 "/>
    <d v="1899-12-30T00:04:52"/>
    <m/>
  </r>
  <r>
    <s v="Fulfill"/>
    <s v="KCC NEB"/>
    <x v="2"/>
    <x v="1"/>
    <m/>
    <m/>
    <m/>
  </r>
  <r>
    <s v="Fulfill"/>
    <s v="KCC MOD"/>
    <x v="1"/>
    <x v="0"/>
    <s v="TRB FL Tender : 330483676  ; TRB FL Order : 341301998  ; Document : 910562541  ; Document : 910562542 "/>
    <d v="1899-12-30T00:09:52"/>
    <m/>
  </r>
  <r>
    <s v="Fulfill"/>
    <s v="KCC FRB"/>
    <x v="2"/>
    <x v="1"/>
    <m/>
    <m/>
    <m/>
  </r>
  <r>
    <s v="Fulfill"/>
    <s v="KCC Escalator"/>
    <x v="1"/>
    <x v="0"/>
    <s v="FL NEB Tender : 4043059  ; FL Order : 6499614  ; Document : 910562538  ; Document : 140000005  ;  ; Document : 910562539  ; Document : 140000006  ; Document : 860150615 "/>
    <d v="1899-12-30T00:08:45"/>
    <m/>
  </r>
  <r>
    <s v="Fulfill"/>
    <s v="KCC CN_EM A Process"/>
    <x v="2"/>
    <x v="1"/>
    <s v="TRB FL Tender : 330483676  ; TRB FL Order : 341301998  ; Document : 910562541  ; Document : 910562542 "/>
    <d v="1899-12-30T00:09:52"/>
    <m/>
  </r>
  <r>
    <s v="Elevator/NMINI A"/>
    <s v="TC_Create PO And Auto Pay"/>
    <x v="0"/>
    <x v="0"/>
    <s v="Standard PO created under the number 4524071790_x000a_Material document 5000071587 posted_x000a_Details have been saved for the run on 02.02.19 KCC88_x000a_Proposal run has been scheduled_x000a_Payment proposal has been created_x000a_Payment run has been scheduled"/>
    <m/>
    <m/>
  </r>
  <r>
    <s v="FICO/VA controling"/>
    <s v="ZVCLIST"/>
    <x v="0"/>
    <x v="0"/>
    <s v="No data had to be created"/>
    <d v="1899-12-30T00:00:06"/>
    <m/>
  </r>
  <r>
    <s v="FICO/VA controling"/>
    <s v="ZV04"/>
    <x v="0"/>
    <x v="0"/>
    <s v="No data had to be created"/>
    <d v="1899-12-30T00:00:07"/>
    <m/>
  </r>
  <r>
    <s v="FICO/VA controling"/>
    <s v="VF11"/>
    <x v="0"/>
    <x v="0"/>
    <s v="Document : 860150616 "/>
    <d v="1899-12-30T00:00:15"/>
    <m/>
  </r>
  <r>
    <s v="FICO/VA controling"/>
    <s v="SART_Display reports"/>
    <x v="0"/>
    <x v="0"/>
    <s v="No data had to be created"/>
    <d v="1899-12-30T00:01:41"/>
    <m/>
  </r>
  <r>
    <s v="FICO/VA controling"/>
    <s v="MB51 and MB52"/>
    <x v="0"/>
    <x v="0"/>
    <s v="No data had to be created"/>
    <d v="1899-12-30T00:02:08"/>
    <m/>
  </r>
  <r>
    <s v="FICO/VA controling"/>
    <s v="KOB1"/>
    <x v="0"/>
    <x v="0"/>
    <s v="No data had to be created"/>
    <d v="1899-12-30T00:18:58"/>
    <m/>
  </r>
  <r>
    <s v="FICO/VA controling"/>
    <s v="IW75"/>
    <x v="0"/>
    <x v="0"/>
    <s v="No data had to be created"/>
    <d v="1899-12-30T00:00:20"/>
    <m/>
  </r>
  <r>
    <s v="FICO/VA controling"/>
    <s v="IW73"/>
    <x v="0"/>
    <x v="0"/>
    <s v="No data had to be created"/>
    <d v="1899-12-30T00:00:18"/>
    <m/>
  </r>
  <r>
    <s v="FICO/VA controling"/>
    <s v="CNS47 "/>
    <x v="0"/>
    <x v="0"/>
    <s v="No data had to be created"/>
    <d v="1899-12-30T00:00:52"/>
    <m/>
  </r>
  <r>
    <s v="FICO/VA controling"/>
    <s v="CJ74"/>
    <x v="0"/>
    <x v="0"/>
    <s v="No data had to be created"/>
    <d v="1899-12-30T00:00:14"/>
    <m/>
  </r>
  <r>
    <s v="FICO/SL GL"/>
    <s v="upload Asset"/>
    <x v="0"/>
    <x v="0"/>
    <s v="No data had to be created "/>
    <d v="1899-12-30T00:00:27"/>
    <m/>
  </r>
  <r>
    <s v="FICO/SL GL"/>
    <s v="TC05_Unplanned depreciation"/>
    <x v="0"/>
    <x v="2"/>
    <m/>
    <m/>
    <s v="mail sent to Amy"/>
  </r>
  <r>
    <s v="FICO/SL GL"/>
    <s v="TC04_Banance Display"/>
    <x v="0"/>
    <x v="0"/>
    <s v="No data had to be created"/>
    <m/>
    <m/>
  </r>
  <r>
    <s v="FICO/SL GL"/>
    <s v="TC03_Asset history sheet"/>
    <x v="0"/>
    <x v="0"/>
    <s v="No data had to be created"/>
    <m/>
    <m/>
  </r>
  <r>
    <s v="FICO/SL GL"/>
    <s v="TC02_Post depreciation"/>
    <x v="0"/>
    <x v="0"/>
    <s v="No data had to be created"/>
    <m/>
    <m/>
  </r>
  <r>
    <s v="FICO/SL GL"/>
    <s v="TC01_Asset process"/>
    <x v="0"/>
    <x v="0"/>
    <s v="Asset:30000000955,Document: 190000050"/>
    <m/>
    <m/>
  </r>
  <r>
    <s v="FICO/SL GL"/>
    <s v="F.19"/>
    <x v="0"/>
    <x v="0"/>
    <s v="No data had to be created "/>
    <d v="1899-12-30T00:01:44"/>
    <m/>
  </r>
  <r>
    <s v="FICO/SL GL"/>
    <s v="F.05"/>
    <x v="0"/>
    <x v="0"/>
    <s v="No data had to be created "/>
    <d v="1899-12-30T00:01:54"/>
    <m/>
  </r>
  <r>
    <s v="FICO/SL GL"/>
    <s v="Download Accounting Documents"/>
    <x v="0"/>
    <x v="0"/>
    <s v="No data had to be created "/>
    <d v="1899-12-30T00:08:56"/>
    <m/>
  </r>
  <r>
    <s v="FICO/SL GL"/>
    <s v="Display Report"/>
    <x v="0"/>
    <x v="0"/>
    <s v="No data had to be created "/>
    <d v="1899-12-30T00:00:09"/>
    <m/>
  </r>
  <r>
    <s v="FICO/SL GL"/>
    <s v="Create Profit center"/>
    <x v="0"/>
    <x v="0"/>
    <s v="No data had to be created "/>
    <d v="1899-12-30T00:00:48"/>
    <m/>
  </r>
  <r>
    <s v="FICO/SL GL"/>
    <s v="Create internal order"/>
    <x v="0"/>
    <x v="0"/>
    <s v="Order was  with number KC : 1278"/>
    <d v="1899-12-30T00:00:14"/>
    <m/>
  </r>
  <r>
    <s v="FICO/SL GL"/>
    <s v="Create Bank and Employee"/>
    <x v="0"/>
    <x v="0"/>
    <s v="Bank CN RC : 61331 was "/>
    <d v="1899-12-30T00:00:37"/>
    <m/>
  </r>
  <r>
    <s v="FICO/SL GL"/>
    <s v="Cost center"/>
    <x v="0"/>
    <x v="0"/>
    <s v="No data had to be created "/>
    <d v="1899-12-30T00:00:31"/>
    <m/>
  </r>
  <r>
    <s v="FICO/SL GL"/>
    <s v="Clearing 28"/>
    <x v="0"/>
    <x v="0"/>
    <s v="No data had to be created "/>
    <d v="1899-12-30T00:01:10"/>
    <m/>
  </r>
  <r>
    <s v="FICO/SL GL"/>
    <s v="Chang Business Place"/>
    <x v="0"/>
    <x v="2"/>
    <m/>
    <m/>
    <s v="mail sent to Amy"/>
  </r>
  <r>
    <s v="FICO/Sales"/>
    <s v="Sales_ZV_CN_POC"/>
    <x v="0"/>
    <x v="2"/>
    <m/>
    <m/>
    <s v="mail sent to Amy"/>
  </r>
  <r>
    <s v="FICO/Sales"/>
    <s v="Sales_ZF_SEB_01_QUERY"/>
    <x v="0"/>
    <x v="0"/>
    <s v="No data had to be created"/>
    <d v="1899-12-30T00:02:03"/>
    <m/>
  </r>
  <r>
    <s v="FICO/Sales"/>
    <s v="Sales_Z_CA_LSMW_REL TECW"/>
    <x v="0"/>
    <x v="0"/>
    <s v="No data had to be created"/>
    <d v="1899-12-30T00:08:44"/>
    <m/>
  </r>
  <r>
    <s v="FICO/Sales"/>
    <s v="Sales_Z_CA_LSMW_M3C TECW"/>
    <x v="0"/>
    <x v="0"/>
    <s v="No data had to be created"/>
    <d v="1899-12-30T00:00:23"/>
    <m/>
  </r>
  <r>
    <s v="FICO/Sales"/>
    <s v="Sales_REL TECW then KKAJ and CJ8G"/>
    <x v="0"/>
    <x v="0"/>
    <s v="No data had to be created"/>
    <d v="1899-12-30T01:21:41"/>
    <m/>
  </r>
  <r>
    <s v="FICO/Sales"/>
    <s v="Sales_for service order"/>
    <x v="0"/>
    <x v="1"/>
    <m/>
    <m/>
    <s v="this case in TS_Process service order"/>
  </r>
  <r>
    <s v="FICO/Sales"/>
    <s v="Sales_CN47"/>
    <x v="0"/>
    <x v="0"/>
    <s v="No data had to be created"/>
    <d v="1899-12-30T00:00:23"/>
    <m/>
  </r>
  <r>
    <s v="FICO/Sales"/>
    <s v="Sales_ ZV_QDL"/>
    <x v="0"/>
    <x v="0"/>
    <s v="No data had to be created"/>
    <d v="1899-12-30T00:00:27"/>
    <m/>
  </r>
  <r>
    <s v="FICO/Sales"/>
    <s v="Confirm Labor"/>
    <x v="0"/>
    <x v="1"/>
    <m/>
    <m/>
    <s v="this case include in TC_Confirm Labor and KSBB"/>
  </r>
  <r>
    <s v="FICO/RA"/>
    <s v="RA_ZFJEA"/>
    <x v="0"/>
    <x v="0"/>
    <s v="No data had to be created"/>
    <d v="1899-12-30T00:00:31"/>
    <m/>
  </r>
  <r>
    <s v="FICO/RA"/>
    <s v="RA_KSBB"/>
    <x v="0"/>
    <x v="0"/>
    <s v="No data had to be created"/>
    <d v="1899-12-30T00:14:00"/>
    <m/>
  </r>
  <r>
    <s v="FICO/RA"/>
    <s v="RA_KKAJ_Actual Results Analysis: WBS Elem"/>
    <x v="0"/>
    <x v="0"/>
    <s v="No data had to be created"/>
    <d v="1899-12-30T00:00:54"/>
    <m/>
  </r>
  <r>
    <s v="FICO/RA"/>
    <s v="RA_GD00"/>
    <x v="0"/>
    <x v="0"/>
    <s v="No data had to be created"/>
    <d v="1899-12-30T00:03:03"/>
    <m/>
  </r>
  <r>
    <s v="FICO/RA"/>
    <s v="RA_FS10N"/>
    <x v="0"/>
    <x v="0"/>
    <s v="No data had to be created"/>
    <d v="1899-12-30T00:03:47"/>
    <m/>
  </r>
  <r>
    <s v="FICO/RA"/>
    <s v="RA_CN47"/>
    <x v="0"/>
    <x v="0"/>
    <s v="No data had to be created"/>
    <d v="1899-12-30T00:00:21"/>
    <m/>
  </r>
  <r>
    <s v="FICO/RA"/>
    <s v="RA_CN43N_Overview WBS"/>
    <x v="0"/>
    <x v="2"/>
    <m/>
    <m/>
    <s v="mail sent to Amy"/>
  </r>
  <r>
    <s v="FICO/OR"/>
    <s v="OR_Overview WBS"/>
    <x v="0"/>
    <x v="0"/>
    <s v="No data had to be created"/>
    <d v="1899-12-30T00:00:03"/>
    <m/>
  </r>
  <r>
    <s v="FICO/OR"/>
    <s v="OR_Output table"/>
    <x v="0"/>
    <x v="2"/>
    <m/>
    <m/>
    <s v="mail sent to Amy"/>
  </r>
  <r>
    <s v="FICO/OR"/>
    <s v="OR_LSMW"/>
    <x v="0"/>
    <x v="2"/>
    <m/>
    <m/>
    <s v="mail sent to Amy"/>
  </r>
  <r>
    <s v="FICO/OR"/>
    <s v="OR_Execute Report Group"/>
    <x v="0"/>
    <x v="0"/>
    <s v="No data had to be created"/>
    <d v="1899-12-30T00:00:27"/>
    <m/>
  </r>
  <r>
    <s v="FICO/OR"/>
    <s v="OR_Change Network"/>
    <x v="0"/>
    <x v="2"/>
    <m/>
    <m/>
    <s v="mail sent to Amy"/>
  </r>
  <r>
    <s v="Elevator/NMINI A"/>
    <s v="TC_Sales_Confirm Labor and KSBB"/>
    <x v="0"/>
    <x v="1"/>
    <m/>
    <m/>
    <s v="Check data can be used"/>
  </r>
  <r>
    <s v="Elevator/NMINI A"/>
    <s v="TC_Check unexpected"/>
    <x v="0"/>
    <x v="1"/>
    <m/>
    <m/>
    <s v="Check data can be used"/>
  </r>
  <r>
    <s v="Elevator/NMINI A"/>
    <s v="TC_Check pl lab cost"/>
    <x v="0"/>
    <x v="1"/>
    <s v="VA03"/>
    <m/>
    <s v="Check data can be used"/>
  </r>
  <r>
    <s v="FICO/FL GL"/>
    <s v="ZKCC Upload and print"/>
    <x v="0"/>
    <x v="0"/>
    <s v="Document : 10000014 "/>
    <d v="1899-12-30T00:01:17"/>
    <m/>
  </r>
  <r>
    <s v="FICO/FL GL"/>
    <s v="Download"/>
    <x v="0"/>
    <x v="0"/>
    <s v="No data had to be created"/>
    <d v="1899-12-30T00:00:14"/>
    <m/>
  </r>
  <r>
    <s v="FICO/FL GL"/>
    <s v="Document creation and deletion"/>
    <x v="0"/>
    <x v="0"/>
    <s v="Document : 10000012  ; Document : 10000013  ; Document : 101000009 "/>
    <d v="1899-12-30T00:00:31"/>
    <m/>
  </r>
  <r>
    <s v="FICO/FL GL"/>
    <s v="Display Report"/>
    <x v="0"/>
    <x v="0"/>
    <s v="No data had to be created"/>
    <d v="1899-12-30T00:00:46"/>
    <m/>
  </r>
  <r>
    <s v="FICO/FL GL"/>
    <s v="Check Account"/>
    <x v="0"/>
    <x v="0"/>
    <s v="No data had to be created"/>
    <d v="1899-12-30T00:00:41"/>
    <m/>
  </r>
  <r>
    <s v="FICO/Credit control"/>
    <s v="Display Credit Reports"/>
    <x v="0"/>
    <x v="0"/>
    <s v="No data had to be created"/>
    <d v="1899-12-30T00:36:30"/>
    <m/>
  </r>
  <r>
    <s v="FICO"/>
    <s v="Vendor - Automatic clearing"/>
    <x v="1"/>
    <x v="0"/>
    <s v="Clearing document:170000005"/>
    <m/>
    <m/>
  </r>
  <r>
    <s v="FICO"/>
    <s v="Unplanned depreciation run"/>
    <x v="1"/>
    <x v="0"/>
    <s v="No data had to be created"/>
    <d v="1899-12-30T00:02:12"/>
    <m/>
  </r>
  <r>
    <s v="FICO"/>
    <s v="Settle Result Analysis for Projects"/>
    <x v="1"/>
    <x v="0"/>
    <s v="No data had to be created"/>
    <m/>
    <m/>
  </r>
  <r>
    <s v="FICO"/>
    <s v="Run assessment cycle"/>
    <x v="1"/>
    <x v="0"/>
    <s v="No data had to be created"/>
    <m/>
    <m/>
  </r>
  <r>
    <s v="FICO"/>
    <s v="Retire asset without revenue"/>
    <x v="1"/>
    <x v="0"/>
    <s v="Document: 190000049"/>
    <m/>
    <m/>
  </r>
  <r>
    <s v="FICO"/>
    <s v="Repost cost from cost center to cost center"/>
    <x v="1"/>
    <x v="0"/>
    <s v="Document: 4211182420"/>
    <m/>
    <m/>
  </r>
  <r>
    <s v="FICO"/>
    <s v="Periodic depreciation"/>
    <x v="1"/>
    <x v="0"/>
    <s v="No data had to be created"/>
    <d v="1899-12-30T00:02:56"/>
    <m/>
  </r>
  <r>
    <s v="FICO"/>
    <s v="Perform Reporting"/>
    <x v="1"/>
    <x v="0"/>
    <s v="Customer: 0013343016;Document: 20000121"/>
    <d v="1899-12-30T00:07:52"/>
    <m/>
  </r>
  <r>
    <s v="FICO"/>
    <s v="Perform CO-PCA reporting"/>
    <x v="1"/>
    <x v="0"/>
    <s v="No data had to be created"/>
    <d v="1899-12-30T00:22:16"/>
    <m/>
  </r>
  <r>
    <s v="FICO"/>
    <s v="Perform activity allocation"/>
    <x v="1"/>
    <x v="0"/>
    <s v="No data had to be created"/>
    <m/>
    <m/>
  </r>
  <r>
    <s v="FICO"/>
    <s v="Partial Down Payment Dunning Correspondence"/>
    <x v="1"/>
    <x v="0"/>
    <s v="Document 20000122"/>
    <d v="1899-12-30T00:06:30"/>
    <m/>
  </r>
  <r>
    <s v="FICO"/>
    <s v="Outgoing Invoice Manual payment"/>
    <x v="1"/>
    <x v="0"/>
    <s v="Document: 20000099"/>
    <m/>
    <m/>
  </r>
  <r>
    <s v="FICO"/>
    <s v="Outgoing invoice - Credit Memo - Manual Clearing"/>
    <x v="1"/>
    <x v="0"/>
    <s v="Customer:0013342998;Document:  160000018"/>
    <m/>
    <m/>
  </r>
  <r>
    <s v="FICO"/>
    <s v="Incoming invoices PO manual payment paying with F110"/>
    <x v="1"/>
    <x v="0"/>
    <s v="Document: 190000052"/>
    <m/>
    <m/>
  </r>
  <r>
    <s v="FICO"/>
    <s v="Incoming invoices PO manual payment"/>
    <x v="1"/>
    <x v="0"/>
    <s v="Document: 150000002"/>
    <m/>
    <m/>
  </r>
  <r>
    <s v="FICO"/>
    <s v="Foreign Currency valuation"/>
    <x v="1"/>
    <x v="0"/>
    <s v="No data had to be created"/>
    <m/>
    <m/>
  </r>
  <r>
    <s v="FICO"/>
    <s v="Fixed asset reporting"/>
    <x v="1"/>
    <x v="0"/>
    <s v="No data had to be created"/>
    <d v="1899-12-30T00:03:34"/>
    <m/>
  </r>
  <r>
    <s v="FICO"/>
    <s v="Download results and balance sheet"/>
    <x v="1"/>
    <x v="0"/>
    <s v="No data had to be created"/>
    <m/>
    <m/>
  </r>
  <r>
    <s v="FICO"/>
    <s v="Download"/>
    <x v="1"/>
    <x v="0"/>
    <s v="No data had to be created"/>
    <m/>
    <m/>
  </r>
  <r>
    <s v="FICO"/>
    <s v="Depreciation"/>
    <x v="1"/>
    <x v="0"/>
    <s v="No data had to be created"/>
    <m/>
    <m/>
  </r>
  <r>
    <s v="FICO"/>
    <s v="Automatic clearing and regrouping"/>
    <x v="1"/>
    <x v="0"/>
    <s v="No data had to be created"/>
    <d v="1899-12-30T00:06:17"/>
    <m/>
  </r>
  <r>
    <s v="FICO"/>
    <s v="AP for corporate reporting"/>
    <x v="1"/>
    <x v="0"/>
    <s v="No data had to be created"/>
    <m/>
    <m/>
  </r>
  <r>
    <s v="FICO"/>
    <s v="Acquire fixed asset"/>
    <x v="1"/>
    <x v="0"/>
    <s v="Document: 190000055"/>
    <m/>
    <m/>
  </r>
  <r>
    <s v="FICO"/>
    <s v="1 Intra-corporate Accounts"/>
    <x v="1"/>
    <x v="0"/>
    <s v="No data had to be created"/>
    <m/>
    <m/>
  </r>
  <r>
    <s v="FICO"/>
    <s v="03 Billing run"/>
    <x v="1"/>
    <x v="0"/>
    <s v="No data had to be created"/>
    <m/>
    <m/>
  </r>
  <r>
    <s v="FICO"/>
    <s v="02 Transfer fixed asset_Completed"/>
    <x v="1"/>
    <x v="0"/>
    <s v="Document: 190000054"/>
    <m/>
    <m/>
  </r>
  <r>
    <s v="Feedback"/>
    <s v="Feedback"/>
    <x v="0"/>
    <x v="0"/>
    <s v="Feedback: 305258512"/>
    <d v="1899-12-30T00:02:43"/>
    <m/>
  </r>
  <r>
    <s v="China Full Chain"/>
    <s v="TS_E2E01_NMINI A_China FL CSC_DSC"/>
    <x v="0"/>
    <x v="0"/>
    <n v="6499616"/>
    <m/>
    <m/>
  </r>
  <r>
    <s v="China Full Chain"/>
    <s v="TS_E2E02_NMINI A_China FL Account Receivable"/>
    <x v="0"/>
    <x v="0"/>
    <m/>
    <m/>
    <m/>
  </r>
  <r>
    <s v="China Full Chain"/>
    <s v="TS_E2E03_NMINI A_China FL Order Configration-A process,Nmini with payment"/>
    <x v="0"/>
    <x v="0"/>
    <m/>
    <m/>
    <m/>
  </r>
  <r>
    <s v="China Full Chain"/>
    <s v="TS_E2E04_NMINI A_China FL Account Receivable A CER"/>
    <x v="0"/>
    <x v="0"/>
    <m/>
    <m/>
    <m/>
  </r>
  <r>
    <s v="China Full Chain"/>
    <s v="TS_E2E05_NMINI A_China FL Sch and confirm network"/>
    <x v="0"/>
    <x v="0"/>
    <m/>
    <m/>
    <m/>
  </r>
  <r>
    <s v="China Full Chain"/>
    <s v="TS_E2E06_NMINI A_China FL RA Checking"/>
    <x v="0"/>
    <x v="0"/>
    <m/>
    <m/>
    <m/>
  </r>
  <r>
    <s v="China Full Chain"/>
    <s v="TC_E2E01_EMONO C_China FL CSC_DSC"/>
    <x v="0"/>
    <x v="0"/>
    <n v="6499610"/>
    <m/>
    <m/>
  </r>
  <r>
    <s v="China Full Chain"/>
    <s v="TC_E2E02_EMONO C_China FL verify without payment"/>
    <x v="0"/>
    <x v="0"/>
    <m/>
    <m/>
    <m/>
  </r>
  <r>
    <s v="China Full Chain"/>
    <s v="TC_E2E03_EMONO C_China FL Account Receivable"/>
    <x v="0"/>
    <x v="0"/>
    <m/>
    <m/>
    <m/>
  </r>
  <r>
    <s v="China Full Chain"/>
    <s v="TC_E2E04_EMONO C_China FL  Order Configratioon with payment"/>
    <x v="0"/>
    <x v="0"/>
    <m/>
    <m/>
    <m/>
  </r>
  <r>
    <s v="China Full Chain"/>
    <s v="TC_E2E05_EMONO C_China FL Order handling C process"/>
    <x v="0"/>
    <x v="0"/>
    <m/>
    <m/>
    <m/>
  </r>
  <r>
    <s v="China Full Chain"/>
    <s v="TC_E2E06_EMONO C_China FL Sch and confirm network"/>
    <x v="0"/>
    <x v="0"/>
    <m/>
    <m/>
    <m/>
  </r>
  <r>
    <s v="China Full Chain"/>
    <s v="TC_E2E07_EMONO C_China FL Account Receivable CER"/>
    <x v="0"/>
    <x v="0"/>
    <m/>
    <m/>
    <m/>
  </r>
  <r>
    <m/>
    <m/>
    <x v="3"/>
    <x v="3"/>
    <m/>
    <m/>
    <m/>
  </r>
  <r>
    <m/>
    <m/>
    <x v="3"/>
    <x v="3"/>
    <m/>
    <m/>
    <m/>
  </r>
  <r>
    <m/>
    <m/>
    <x v="4"/>
    <x v="4"/>
    <m/>
    <m/>
    <m/>
  </r>
  <r>
    <m/>
    <m/>
    <x v="3"/>
    <x v="3"/>
    <s v=" "/>
    <m/>
    <m/>
  </r>
  <r>
    <m/>
    <m/>
    <x v="3"/>
    <x v="3"/>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s v="OM"/>
    <s v="1- ELK A process export"/>
    <x v="0"/>
    <x v="0"/>
    <s v="SL Order : 1136834676  ; SL Order : 1136834676  ; Document : 910562533 "/>
    <d v="1899-12-30T00:12:56"/>
    <m/>
  </r>
  <r>
    <s v="OM"/>
    <s v="2- ELK C process"/>
    <x v="0"/>
    <x v="0"/>
    <s v="GSL Project Document : 1132576977  ; GSL Project Document : 1132576977  ; SL Order : 1136834677  ; SL Order : 1136834677  ; Document : 910562534 "/>
    <d v="1899-12-30T00:10:00"/>
    <m/>
  </r>
  <r>
    <s v="OM"/>
    <s v="3- ELK component process"/>
    <x v="0"/>
    <x v="0"/>
    <s v="SL Order : 1136834678  ; SL Order : 1136834678  ; SL Order : 1136834678  ; Document : 910562535 "/>
    <d v="1899-12-30T00:08:55"/>
    <m/>
  </r>
  <r>
    <s v="OM"/>
    <s v="ESC A Process KM_TM - Domestic"/>
    <x v="0"/>
    <x v="0"/>
    <s v="SL Order 36090999 has been saved_x000a_Document 910562562 has been saved"/>
    <m/>
    <s v="defect 116"/>
  </r>
  <r>
    <s v="OM"/>
    <s v="ESC A Process KM_TM - Export"/>
    <x v="0"/>
    <x v="0"/>
    <s v="SL Order : 36090986  ; SL Order : 36090986  ; Document : 910562536 "/>
    <d v="1899-12-30T00:14:04"/>
    <m/>
  </r>
  <r>
    <s v="Logistics"/>
    <s v="1.1 Order Creation"/>
    <x v="0"/>
    <x v="1"/>
    <m/>
    <m/>
    <s v="Scripts need update run MRP for all items"/>
  </r>
  <r>
    <s v="Logistics"/>
    <s v="1.2 Non-production related purchasing without PR"/>
    <x v="0"/>
    <x v="0"/>
    <s v="Standard PO  : 4524070820 ; Material document : 5000070992  ; Document : 170000004 "/>
    <d v="1899-12-30T00:00:42"/>
    <m/>
  </r>
  <r>
    <s v="Logistics"/>
    <s v="2.1 Material Master"/>
    <x v="0"/>
    <x v="0"/>
    <s v=" ; Vendor : 0072064872 has been  for purchasing organization KCC4 ; Purchasing info record : 5313625069 KCC4  KCCJ "/>
    <d v="1899-12-30T00:01:18"/>
    <m/>
  </r>
  <r>
    <s v="PP"/>
    <s v="BOM_Creation_All Plants (7 plants;7*3=21)"/>
    <x v="0"/>
    <x v="2"/>
    <m/>
    <m/>
    <s v="Need clarification / KT to understand flow and to update test script. "/>
  </r>
  <r>
    <s v="PP"/>
    <s v="Feedback Process-KCC5,KCC6,KCC7 (3*6=18)"/>
    <x v="0"/>
    <x v="2"/>
    <m/>
    <m/>
    <s v="Need clarification / KT to understand flow and to update test script. "/>
  </r>
  <r>
    <s v="PP"/>
    <s v="Production process-KCC5,KCC6,KCC7 (3*10=30)"/>
    <x v="0"/>
    <x v="2"/>
    <m/>
    <m/>
    <s v="Need clarification / KT to understand flow and to update test script. "/>
  </r>
  <r>
    <s v="PP"/>
    <s v="Production process-KCC5,KCC6,KCC7 (3*1=3)"/>
    <x v="0"/>
    <x v="2"/>
    <m/>
    <m/>
    <s v="Need clarification / KT to understand flow and to update test script. "/>
  </r>
  <r>
    <s v="PP"/>
    <s v="PO deletion-KCC5,KCC6,KCC7 (3*1=3)"/>
    <x v="0"/>
    <x v="2"/>
    <m/>
    <m/>
    <s v="Need clarification / KT to understand flow and to update test script. "/>
  </r>
  <r>
    <s v="FICO"/>
    <s v="02 S_ALR_87013336 profit center for working capital"/>
    <x v="0"/>
    <x v="0"/>
    <s v="No data had to be created"/>
    <d v="1899-12-30T00:00:40"/>
    <m/>
  </r>
  <r>
    <s v="FICO"/>
    <s v="04 GR55 Trading partner  breakdown Kone company"/>
    <x v="0"/>
    <x v="0"/>
    <s v="No data had to be created"/>
    <d v="1899-12-30T00:00:24"/>
    <m/>
  </r>
  <r>
    <s v="FICO"/>
    <s v="01 KSU5 Execute assessment cycle"/>
    <x v="0"/>
    <x v="0"/>
    <s v="No data had to be created"/>
    <d v="1899-12-30T00:00:42"/>
    <m/>
  </r>
  <r>
    <s v="FICO"/>
    <s v="02 KSV5 Execute distribution cycle"/>
    <x v="0"/>
    <x v="0"/>
    <s v="No data had to be created"/>
    <d v="1899-12-30T00:01:01"/>
    <m/>
  </r>
  <r>
    <s v="FICO"/>
    <s v="03 KB11N from cost center to cost center"/>
    <x v="0"/>
    <x v="0"/>
    <s v="Document is  under number : 4211181855"/>
    <d v="1899-12-30T00:00:19"/>
    <m/>
  </r>
  <r>
    <s v="FICO"/>
    <s v="05 KB21N Perform activity allocation"/>
    <x v="0"/>
    <x v="0"/>
    <s v="Document is  under number : 3315627216"/>
    <d v="1899-12-30T00:00:19"/>
    <m/>
  </r>
  <r>
    <s v="ECU"/>
    <s v="01 TB adjusted by KB11N"/>
    <x v="0"/>
    <x v="2"/>
    <m/>
    <m/>
    <m/>
  </r>
  <r>
    <s v="ECU"/>
    <s v="02 Prepare Result file and Result vs. Plan follow-up file"/>
    <x v="0"/>
    <x v="0"/>
    <s v="No data had to be created"/>
    <d v="1899-12-30T00:00:24"/>
    <m/>
  </r>
  <r>
    <s v="ECU"/>
    <s v="03 Calculate WIP for Production order"/>
    <x v="0"/>
    <x v="0"/>
    <s v="No data had to be created"/>
    <d v="1899-12-30T00:00:34"/>
    <m/>
  </r>
  <r>
    <s v="ECU"/>
    <s v="04 Settle Production Order"/>
    <x v="0"/>
    <x v="0"/>
    <s v="No data had to be created"/>
    <d v="1899-12-30T00:00:30"/>
    <m/>
  </r>
  <r>
    <s v="ECU"/>
    <s v="05 Elimination of internal margin in WIP"/>
    <x v="0"/>
    <x v="0"/>
    <s v="No data had to be created"/>
    <d v="1899-12-30T02:27:15"/>
    <m/>
  </r>
  <r>
    <s v="ECU"/>
    <s v="06 Run Stock and Sales order stock values"/>
    <x v="0"/>
    <x v="0"/>
    <s v="No data had to be created"/>
    <d v="1899-12-30T00:01:42"/>
    <m/>
  </r>
  <r>
    <s v="ECU"/>
    <s v="07 Post Transfer Price error in PCA"/>
    <x v="0"/>
    <x v="0"/>
    <s v="No data had to be created"/>
    <d v="1899-12-30T00:00:19"/>
    <m/>
  </r>
  <r>
    <s v="ESU"/>
    <s v="01 Prepare latest sales order report"/>
    <x v="0"/>
    <x v="0"/>
    <s v="No data had to be created"/>
    <d v="1899-12-30T00:00:32"/>
    <m/>
  </r>
  <r>
    <s v="ESU"/>
    <s v="03 Result Analysis"/>
    <x v="0"/>
    <x v="0"/>
    <s v="No data had to be created"/>
    <d v="1899-12-30T00:00:33"/>
    <m/>
  </r>
  <r>
    <s v="ESU"/>
    <s v="04 Settlement"/>
    <x v="0"/>
    <x v="0"/>
    <s v="No data had to be created"/>
    <d v="1899-12-30T00:00:21"/>
    <m/>
  </r>
  <r>
    <s v="ESU"/>
    <s v="05 Transfer Material stock to PCA"/>
    <x v="0"/>
    <x v="0"/>
    <s v="No data had to be created"/>
    <d v="1899-12-30T00:00:35"/>
    <m/>
  </r>
  <r>
    <s v="ESU"/>
    <s v="06 Inventory report"/>
    <x v="0"/>
    <x v="0"/>
    <s v="No data had to be created"/>
    <d v="1899-12-30T00:00:11"/>
    <m/>
  </r>
  <r>
    <s v="ESU"/>
    <s v="07 Sales Order BOM"/>
    <x v="0"/>
    <x v="0"/>
    <s v="No data had to be created"/>
    <d v="1899-12-30T00:00:10"/>
    <m/>
  </r>
  <r>
    <s v="ESU"/>
    <s v="08 Cost center assessment"/>
    <x v="0"/>
    <x v="0"/>
    <s v="No data had to be created"/>
    <d v="1899-12-30T00:00:37"/>
    <m/>
  </r>
  <r>
    <s v="ESU"/>
    <s v="11 Transfer Material stock to PCA"/>
    <x v="0"/>
    <x v="0"/>
    <s v="No data had to be created"/>
    <d v="1899-12-30T00:00:19"/>
    <m/>
  </r>
  <r>
    <s v="KTI"/>
    <s v="01 TB adjusted by KB11N"/>
    <x v="0"/>
    <x v="2"/>
    <m/>
    <m/>
    <m/>
  </r>
  <r>
    <s v="KTI"/>
    <s v="02 Order book report"/>
    <x v="0"/>
    <x v="0"/>
    <s v="No data had to be created"/>
    <d v="1899-12-30T00:00:29"/>
    <m/>
  </r>
  <r>
    <s v="KTI"/>
    <s v="02 Prepare Result file and Result vs. Plan follow-up file"/>
    <x v="0"/>
    <x v="0"/>
    <s v="No data had to be created"/>
    <d v="1899-12-30T00:00:11"/>
    <m/>
  </r>
  <r>
    <s v="KTI"/>
    <s v="03 Calculate WIP for Production order"/>
    <x v="0"/>
    <x v="0"/>
    <s v="No data had to be created"/>
    <d v="1899-12-30T00:00:31"/>
    <m/>
  </r>
  <r>
    <s v="KTI"/>
    <s v="04 Settle Production Order"/>
    <x v="0"/>
    <x v="0"/>
    <s v="No data had to be created"/>
    <d v="1899-12-30T00:00:31"/>
    <m/>
  </r>
  <r>
    <s v="KTI"/>
    <s v="05 Elimination of internal margin in WIP"/>
    <x v="0"/>
    <x v="0"/>
    <s v="No data had to be created"/>
    <d v="1899-12-30T01:18:06"/>
    <m/>
  </r>
  <r>
    <s v="KTI"/>
    <s v="06 Run Stock and Sales order stock values"/>
    <x v="0"/>
    <x v="0"/>
    <s v="No data had to be created"/>
    <d v="1899-12-30T00:00:23"/>
    <m/>
  </r>
  <r>
    <s v="KTI"/>
    <s v="07 Prepare latest sales order report"/>
    <x v="0"/>
    <x v="0"/>
    <s v="No data had to be created"/>
    <d v="1899-12-30T00:00:46"/>
    <m/>
  </r>
  <r>
    <s v="KTI"/>
    <s v="08 Overhead calculation"/>
    <x v="0"/>
    <x v="0"/>
    <s v="No data had to be created"/>
    <d v="1899-12-30T00:00:29"/>
    <m/>
  </r>
  <r>
    <s v="KTI"/>
    <s v="09 Result Analysis"/>
    <x v="0"/>
    <x v="0"/>
    <s v="No data had to be created"/>
    <d v="1899-12-30T00:00:38"/>
    <m/>
  </r>
  <r>
    <s v="KTI"/>
    <s v="10 Settlement"/>
    <x v="0"/>
    <x v="0"/>
    <s v="No data had to be created"/>
    <d v="1899-12-30T00:00:20"/>
    <m/>
  </r>
  <r>
    <s v="KTI"/>
    <s v="11 Transfer Material stock to PCA"/>
    <x v="0"/>
    <x v="0"/>
    <s v="No data had to be created"/>
    <d v="1899-12-30T00:00:15"/>
    <m/>
  </r>
  <r>
    <s v="KTI"/>
    <s v="12 Post Transfer Price error in PCA"/>
    <x v="0"/>
    <x v="0"/>
    <s v="No data had to be created"/>
    <d v="1899-12-30T00:00:17"/>
    <m/>
  </r>
  <r>
    <s v="KTI"/>
    <s v="14 Sales Order BOM"/>
    <x v="0"/>
    <x v="0"/>
    <s v="No data had to be created"/>
    <d v="1899-12-30T00:00:07"/>
    <m/>
  </r>
  <r>
    <s v="KTI"/>
    <s v="15 Cost center assessment"/>
    <x v="0"/>
    <x v="0"/>
    <s v="No data had to be created"/>
    <d v="1899-12-30T00:00:33"/>
    <m/>
  </r>
  <r>
    <s v="Elevator/Volume"/>
    <s v="TS_E2E01_KTOC_NS_Number_Create for CHN"/>
    <x v="1"/>
    <x v="0"/>
    <s v="NS03017465"/>
    <m/>
    <m/>
  </r>
  <r>
    <s v="Elevator/Volume"/>
    <s v="TS_E2E01_KTOC_NS_Number_Create for Export"/>
    <x v="1"/>
    <x v="0"/>
    <s v="NS03017459"/>
    <m/>
    <m/>
  </r>
  <r>
    <s v="Elevator/Volume"/>
    <s v="TS_E2E02_OrderCreation_A Process Export"/>
    <x v="1"/>
    <x v="0"/>
    <n v="1136834708"/>
    <m/>
    <m/>
  </r>
  <r>
    <s v="Elevator/Volume"/>
    <s v="TS_E2E02_OrderCreation_A Process chn"/>
    <x v="1"/>
    <x v="0"/>
    <n v="1136834709"/>
    <m/>
    <m/>
  </r>
  <r>
    <s v="Elevator/Volume"/>
    <s v="TS_E2E03_ESU_PO_Process"/>
    <x v="1"/>
    <x v="0"/>
    <s v="4524071131_x000a_4524071130_x000a_4524071125_x000a_4524071135_x000a_4524071127_x000a_4524071127_x000a_4524071127_x000a_4524071129_x000a_4524071128_x000a_4524071126_x000a_4524071124_x000a_4524071124"/>
    <m/>
    <m/>
  </r>
  <r>
    <s v="Elevator/Volume"/>
    <s v="TS_E2E04_ECU_PO_Process_CCA"/>
    <x v="1"/>
    <x v="0"/>
    <s v="10229124_x000a_1116245185"/>
    <m/>
    <m/>
  </r>
  <r>
    <s v="Elevator/Volume"/>
    <s v="TS_E2E05_ECU_PO_Process_CEP"/>
    <x v="1"/>
    <x v="0"/>
    <s v="10229147_x000a_10228987_x000a_10229148_x000a_1116245186"/>
    <m/>
    <m/>
  </r>
  <r>
    <s v="Elevator/Volume"/>
    <s v="TS_E2E06_ECU_PO_Process_CMX"/>
    <x v="1"/>
    <x v="0"/>
    <s v="10229125_x000a_1116245187"/>
    <m/>
    <m/>
  </r>
  <r>
    <s v="Elevator/Volume"/>
    <s v="TS_E2E07_ESU_MM"/>
    <x v="1"/>
    <x v="0"/>
    <s v="688276236_x000a_688276236_x000a_688276237_x000a_688276238_x000a_688276239_x000a_688276239_x000a_688276239_x000a_688276240_x000a_688276241_x000a_688276242_x000a_688276243_x000a_688276244_x000a_"/>
    <m/>
    <m/>
  </r>
  <r>
    <s v="Elevator/Volume"/>
    <s v="TS_E2E08_Logistics_DP"/>
    <x v="1"/>
    <x v="0"/>
    <s v="1116245189_x000a_"/>
    <m/>
    <s v="defect 116"/>
  </r>
  <r>
    <s v="Elevator/Volume"/>
    <s v="TS_E2E09_ProformaInvoiceCreationForExport"/>
    <x v="1"/>
    <x v="0"/>
    <n v="173066755"/>
    <m/>
    <s v="defect 116"/>
  </r>
  <r>
    <s v="Elevator/Volume"/>
    <s v="TS_E2E10_AR_DailyARDownloadAndIssueInvoice"/>
    <x v="1"/>
    <x v="0"/>
    <n v="910562560"/>
    <m/>
    <s v="defect 116"/>
  </r>
  <r>
    <s v="Elevator/MP"/>
    <s v="TS_E2E01_OrderCreation_MajorProject"/>
    <x v="1"/>
    <x v="0"/>
    <m/>
    <m/>
    <m/>
  </r>
  <r>
    <s v="Elevator/Others"/>
    <s v="Feedback notification task"/>
    <x v="1"/>
    <x v="0"/>
    <s v="BU Qual.claim proc. F305258490 has been saved"/>
    <m/>
    <m/>
  </r>
  <r>
    <s v="Escalator"/>
    <s v="TC_ECOMOD_CHN_Full Chain"/>
    <x v="1"/>
    <x v="0"/>
    <s v="BU Standard order 36090987 has been saved"/>
    <m/>
    <m/>
  </r>
  <r>
    <s v="Escalator"/>
    <s v="TC_ECOMOD_Export_CreateSalesOrder_350"/>
    <x v="1"/>
    <x v="0"/>
    <s v="SBU Mod integ.order 350323847 has been saved"/>
    <m/>
    <m/>
  </r>
  <r>
    <s v="Escalator"/>
    <s v="TC_ECOMOD_Export_MM"/>
    <x v="1"/>
    <x v="0"/>
    <n v="4524070877"/>
    <m/>
    <m/>
  </r>
  <r>
    <s v="Escalator"/>
    <s v="TC_ECOMOD_Export_Delivery"/>
    <x v="1"/>
    <x v="0"/>
    <n v="1116245161"/>
    <m/>
    <m/>
  </r>
  <r>
    <s v="Escalator"/>
    <s v="TC_ECOMOD_Export_CreateSalesOrder_360"/>
    <x v="1"/>
    <x v="0"/>
    <s v="36090988_x000a_1116245161"/>
    <m/>
    <m/>
  </r>
  <r>
    <s v="Escalator"/>
    <s v="TC_ECOMOD_Export_Proforma invoice"/>
    <x v="1"/>
    <x v="0"/>
    <n v="173066745"/>
    <m/>
    <m/>
  </r>
  <r>
    <s v="Escalator"/>
    <s v="TC_ECOMOD_Export_FICO AR"/>
    <x v="1"/>
    <x v="0"/>
    <s v="60303845_x000a_160000020"/>
    <m/>
    <m/>
  </r>
  <r>
    <s v="Escalator"/>
    <s v="TC_Component_CHN_Create SL SO"/>
    <x v="1"/>
    <x v="0"/>
    <n v="36090992"/>
    <m/>
    <m/>
  </r>
  <r>
    <s v="Escalator"/>
    <s v="TC_Component_CHN_BOM Maintainence"/>
    <x v="1"/>
    <x v="0"/>
    <s v="Save BOM"/>
    <m/>
    <m/>
  </r>
  <r>
    <s v="Escalator"/>
    <s v="TC_Component_CHN_Run MRP"/>
    <x v="1"/>
    <x v="0"/>
    <s v="Run MRP"/>
    <m/>
    <m/>
  </r>
  <r>
    <s v="Escalator"/>
    <s v="TC_Component_CHN_KCC2-MM"/>
    <x v="1"/>
    <x v="0"/>
    <n v="4524070884"/>
    <m/>
    <m/>
  </r>
  <r>
    <s v="Escalator"/>
    <s v="TC_Component_CHN_GR to GI"/>
    <x v="1"/>
    <x v="0"/>
    <s v="10229120_x000a_10229121"/>
    <m/>
    <m/>
  </r>
  <r>
    <s v="Escalator"/>
    <s v="TC_Component_CHN_Logistic_GR to GI"/>
    <x v="1"/>
    <x v="0"/>
    <n v="1116245164"/>
    <m/>
    <m/>
  </r>
  <r>
    <s v="Escalator"/>
    <s v="TC_Component_CHN_FICO AR"/>
    <x v="1"/>
    <x v="0"/>
    <s v="60303848_x000a_160000023"/>
    <m/>
    <m/>
  </r>
  <r>
    <s v="Escalator"/>
    <s v="TC_Component_CHN_FICO Cost"/>
    <x v="1"/>
    <x v="0"/>
    <s v="settle done"/>
    <m/>
    <m/>
  </r>
  <r>
    <s v="Escalator"/>
    <s v="TC_Component_Export_Create FSL &amp; SL SO"/>
    <x v="1"/>
    <x v="0"/>
    <m/>
    <m/>
    <m/>
  </r>
  <r>
    <s v="Escalator"/>
    <s v="TC_Component_Export_BOM Maintainence"/>
    <x v="1"/>
    <x v="0"/>
    <m/>
    <m/>
    <m/>
  </r>
  <r>
    <s v="Escalator"/>
    <s v="TC_Component_Export_Run  MRP"/>
    <x v="1"/>
    <x v="0"/>
    <m/>
    <m/>
    <m/>
  </r>
  <r>
    <s v="Escalator"/>
    <s v="TC_Component_Export_KCC2-MM"/>
    <x v="1"/>
    <x v="0"/>
    <m/>
    <m/>
    <m/>
  </r>
  <r>
    <s v="Escalator"/>
    <s v="TC_Component_Export_GR to GI"/>
    <x v="1"/>
    <x v="0"/>
    <m/>
    <m/>
    <m/>
  </r>
  <r>
    <s v="Escalator"/>
    <s v="TC_Component_Export_Logistic_GR to GI"/>
    <x v="1"/>
    <x v="0"/>
    <m/>
    <m/>
    <m/>
  </r>
  <r>
    <s v="Escalator"/>
    <s v="TC_Component_Export_Proforma invoice"/>
    <x v="1"/>
    <x v="0"/>
    <m/>
    <m/>
    <m/>
  </r>
  <r>
    <s v="Escalator"/>
    <s v="TC_Component_Export_FICO AR"/>
    <x v="1"/>
    <x v="0"/>
    <m/>
    <m/>
    <m/>
  </r>
  <r>
    <s v="Escalator"/>
    <s v="TC_Component_Export_FICO Cost"/>
    <x v="1"/>
    <x v="0"/>
    <m/>
    <m/>
    <m/>
  </r>
  <r>
    <s v="Escalator"/>
    <s v="Feedback"/>
    <x v="1"/>
    <x v="0"/>
    <n v="305258491"/>
    <m/>
    <m/>
  </r>
  <r>
    <s v="Escalator"/>
    <s v="TC_E2E01_IPC Integration C CHN_FL_Create FL Order"/>
    <x v="1"/>
    <x v="0"/>
    <s v="FL order: 6499583"/>
    <m/>
    <m/>
  </r>
  <r>
    <s v="Escalator"/>
    <s v="TC_E2E02_IPC integration C CHN_Supply service_ Create SL order"/>
    <x v="1"/>
    <x v="0"/>
    <n v="36090984"/>
    <m/>
    <m/>
  </r>
  <r>
    <s v="Escalator"/>
    <s v="TC_E2E03_IPC integration C CHN_Engineering_Design add BOM"/>
    <x v="1"/>
    <x v="0"/>
    <m/>
    <m/>
    <m/>
  </r>
  <r>
    <s v="Escalator"/>
    <s v="TC_E2E04_IPC integration C CHN_Mater planning_WC Maintenance"/>
    <x v="1"/>
    <x v="0"/>
    <m/>
    <m/>
    <m/>
  </r>
  <r>
    <s v="Escalator"/>
    <s v="TC_E2E05_IPC integration C CHN_Sourcing_Confirm activity"/>
    <x v="1"/>
    <x v="0"/>
    <m/>
    <m/>
    <m/>
  </r>
  <r>
    <s v="Escalator"/>
    <s v="TC_E2E06_IPC integration C CHN_FL_FL confirm NRP"/>
    <x v="1"/>
    <x v="0"/>
    <m/>
    <m/>
    <m/>
  </r>
  <r>
    <s v="Escalator"/>
    <s v="TC_E2E07_IPC integration C CHN_Supply service_PR/PO"/>
    <x v="1"/>
    <x v="0"/>
    <m/>
    <m/>
    <m/>
  </r>
  <r>
    <s v="Escalator"/>
    <s v="TC_E2E08_IPC integration C CHN_KCC2-MM_PR  to PO"/>
    <x v="1"/>
    <x v="0"/>
    <m/>
    <m/>
    <m/>
  </r>
  <r>
    <s v="Escalator"/>
    <s v="TC_E2E09_IPC integration C CHN_ KCC6-WH_PR to PO_GR to GI"/>
    <x v="1"/>
    <x v="0"/>
    <m/>
    <m/>
    <m/>
  </r>
  <r>
    <s v="Escalator"/>
    <s v="TC_E2E10_IPC integration C CHN_ KCC2-WH_ GR to GI"/>
    <x v="1"/>
    <x v="0"/>
    <m/>
    <m/>
    <m/>
  </r>
  <r>
    <s v="Escalator"/>
    <s v="TC_E2E11_IPC integration C CHN_Logistic_GR to GI"/>
    <x v="1"/>
    <x v="0"/>
    <m/>
    <m/>
    <m/>
  </r>
  <r>
    <s v="Escalator"/>
    <s v="TC_E2E12_IPC integration C CHN_FICO - AR"/>
    <x v="1"/>
    <x v="0"/>
    <m/>
    <m/>
    <m/>
  </r>
  <r>
    <s v="Escalator"/>
    <s v="TC_E2E13_IPC integration C CHN_FICO Cost"/>
    <x v="1"/>
    <x v="0"/>
    <m/>
    <m/>
    <m/>
  </r>
  <r>
    <s v="Escalator"/>
    <s v="TC_E2E01_IPC Non-int C Export_Supply Service_Create FSL and FL PO"/>
    <x v="1"/>
    <x v="0"/>
    <n v="36090981"/>
    <m/>
    <m/>
  </r>
  <r>
    <s v="Escalator"/>
    <s v="TC_E2E02_IPC Non-int C Export_Engineering_Design and BOM"/>
    <x v="1"/>
    <x v="0"/>
    <m/>
    <m/>
    <m/>
  </r>
  <r>
    <s v="Escalator"/>
    <s v="TC_E2E03_IPC Non-int C Export_Mater planning_WC maintainence"/>
    <x v="1"/>
    <x v="0"/>
    <m/>
    <m/>
    <m/>
  </r>
  <r>
    <s v="Escalator"/>
    <s v="TC_E2E04_IPC Non-int C Export_Sourcing_Confirm activity"/>
    <x v="1"/>
    <x v="0"/>
    <m/>
    <m/>
    <m/>
  </r>
  <r>
    <s v="Escalator"/>
    <s v="TC_E2E05_IPC Non-int C Export_Supply Service_PR tp PO"/>
    <x v="1"/>
    <x v="0"/>
    <m/>
    <m/>
    <m/>
  </r>
  <r>
    <s v="Escalator"/>
    <s v="TC_E2E06_IPC Non-int C Export _KCC2-MM_PR to PO"/>
    <x v="1"/>
    <x v="0"/>
    <m/>
    <m/>
    <m/>
  </r>
  <r>
    <s v="Escalator"/>
    <s v="TC_E2E07_IPC Non-int C Export_ KCC6 MM WH_PR to PO_GR to GI"/>
    <x v="1"/>
    <x v="0"/>
    <m/>
    <m/>
    <m/>
  </r>
  <r>
    <s v="Escalator"/>
    <s v="TC_E2E08_IPC Non-int C Export_KCC2 WH_GR to GI"/>
    <x v="1"/>
    <x v="0"/>
    <m/>
    <m/>
    <m/>
  </r>
  <r>
    <s v="Escalator"/>
    <s v="TC_E2E09_IPC Non-int C Export_Logistic_GR to GI"/>
    <x v="1"/>
    <x v="0"/>
    <m/>
    <m/>
    <m/>
  </r>
  <r>
    <s v="Escalator"/>
    <s v="TC_E2E10_IPC Non-int C Export_Logistic_Proforma Invoice"/>
    <x v="1"/>
    <x v="0"/>
    <m/>
    <m/>
    <m/>
  </r>
  <r>
    <s v="Escalator"/>
    <s v="TC_E2E11_IPC Non-int C Export_FICO_AR"/>
    <x v="1"/>
    <x v="0"/>
    <m/>
    <m/>
    <m/>
  </r>
  <r>
    <s v="Escalator"/>
    <s v="TC_E2E12_IPC Non-int C Export_FICO Cost"/>
    <x v="1"/>
    <x v="0"/>
    <m/>
    <m/>
    <m/>
  </r>
  <r>
    <s v="Escalator"/>
    <s v="TC_E2E01_IPC Non-int A CHN_Create order"/>
    <x v="1"/>
    <x v="0"/>
    <n v="36090982"/>
    <m/>
    <m/>
  </r>
  <r>
    <s v="Escalator"/>
    <s v="TC_E2E02_IPC Non-int A CHN_Master planning"/>
    <x v="1"/>
    <x v="0"/>
    <m/>
    <m/>
    <m/>
  </r>
  <r>
    <s v="Escalator"/>
    <s v="TC_E2E03_IPC Non-int A CHN_Supply Service_PR to PO"/>
    <x v="1"/>
    <x v="0"/>
    <m/>
    <m/>
    <m/>
  </r>
  <r>
    <s v="Escalator"/>
    <s v="TC_E2E04_IPC Non-int A CHN_Supply Service_Confirm PO"/>
    <x v="1"/>
    <x v="0"/>
    <m/>
    <m/>
    <m/>
  </r>
  <r>
    <s v="Escalator"/>
    <s v="TC_E2E05_IPC Non-int A CHN_KCC2-MM_PR to PO"/>
    <x v="1"/>
    <x v="0"/>
    <m/>
    <m/>
    <m/>
  </r>
  <r>
    <s v="Escalator"/>
    <s v="TC_E2E06_IPC Non-int A CHN_KCC6 MM WH_PR to PO_GR to GI"/>
    <x v="1"/>
    <x v="0"/>
    <m/>
    <m/>
    <m/>
  </r>
  <r>
    <s v="Escalator"/>
    <s v="TC_E2E07_IPC Non-int A CHN_ KCC2 WH_GR to GI"/>
    <x v="1"/>
    <x v="0"/>
    <m/>
    <m/>
    <m/>
  </r>
  <r>
    <s v="Escalator"/>
    <s v="TC_E2E08_IPC Non-int A CHN_Logistic_GR to GI"/>
    <x v="1"/>
    <x v="0"/>
    <m/>
    <m/>
    <m/>
  </r>
  <r>
    <s v="Escalator"/>
    <s v="TC_E2E09_IPC Non-int A CHN_FICO_AR"/>
    <x v="1"/>
    <x v="0"/>
    <m/>
    <m/>
    <m/>
  </r>
  <r>
    <s v="Escalator"/>
    <s v="TC_E2E10_IPC Non-int A CHN_FICO Cost"/>
    <x v="1"/>
    <x v="0"/>
    <m/>
    <m/>
    <m/>
  </r>
  <r>
    <s v="Escalator"/>
    <s v="TC_E2E01_IPC Integration C Export_Supply Service_Create FL Order"/>
    <x v="1"/>
    <x v="0"/>
    <n v="6499582"/>
    <m/>
    <m/>
  </r>
  <r>
    <s v="Escalator"/>
    <s v="TC_E2E02_IPC Integration C Export_Supply Service_Create FSL and FL PO"/>
    <x v="1"/>
    <x v="0"/>
    <s v="350323788_x000a_36090983"/>
    <m/>
    <m/>
  </r>
  <r>
    <s v="Escalator"/>
    <s v="TC_E2E03_IPC Integration C Export_Mater planning_WC maintainence"/>
    <x v="1"/>
    <x v="0"/>
    <m/>
    <m/>
    <m/>
  </r>
  <r>
    <s v="Escalator"/>
    <s v="TC_E2E04_IPC Integration C Export_Engineering_Design and BOM"/>
    <x v="1"/>
    <x v="0"/>
    <m/>
    <m/>
    <m/>
  </r>
  <r>
    <s v="Escalator"/>
    <s v="TC_E2E05_IPC Integration C Export_Sourcing_Confirm activity"/>
    <x v="1"/>
    <x v="0"/>
    <m/>
    <m/>
    <m/>
  </r>
  <r>
    <s v="Escalator"/>
    <s v="TC_E2E06_IPC Integration C Export_FL_Confirm FL NRP"/>
    <x v="1"/>
    <x v="1"/>
    <s v="MS 3 confirm failed"/>
    <m/>
    <s v="defect119"/>
  </r>
  <r>
    <s v="Escalator"/>
    <s v="TC_E2E07_IPC Integration C Export_Supply Service_PR tp PO"/>
    <x v="1"/>
    <x v="0"/>
    <m/>
    <m/>
    <m/>
  </r>
  <r>
    <s v="Escalator"/>
    <s v="TC_E2E08_IPC Integration C Export _KCC2-MM_PR to PO"/>
    <x v="1"/>
    <x v="0"/>
    <m/>
    <m/>
    <m/>
  </r>
  <r>
    <s v="Escalator"/>
    <s v="TC_E2E09_IPC Integration C Export_ KCC6 MM WH_PR to PO_GR to PO"/>
    <x v="1"/>
    <x v="0"/>
    <s v="10229116_x000a_1116244785"/>
    <m/>
    <m/>
  </r>
  <r>
    <s v="Escalator"/>
    <s v="TC_E2E10_IPC Integration C Export_KCC2 WH_GR to GI"/>
    <x v="1"/>
    <x v="0"/>
    <m/>
    <m/>
    <m/>
  </r>
  <r>
    <s v="Escalator"/>
    <s v="TC_E2E11_IPC Integration C Export_Logistic_GR to GI"/>
    <x v="1"/>
    <x v="0"/>
    <m/>
    <m/>
    <m/>
  </r>
  <r>
    <s v="Escalator"/>
    <s v="TC_E2E12_IPC Integration C Export_Logistic_Proforma Invoice"/>
    <x v="1"/>
    <x v="0"/>
    <m/>
    <m/>
    <m/>
  </r>
  <r>
    <s v="Escalator"/>
    <s v="TC_E2E13_IPC Integration C Export_FICO_AR"/>
    <x v="1"/>
    <x v="0"/>
    <m/>
    <m/>
    <m/>
  </r>
  <r>
    <s v="Escalator"/>
    <s v="TC_E2E14_IPC Integration C Export_FICO Cost"/>
    <x v="1"/>
    <x v="0"/>
    <m/>
    <m/>
    <m/>
  </r>
  <r>
    <s v="Escalator"/>
    <s v="TC_E2E01_IPC Integration A Export_Supply Service_Create FL Order"/>
    <x v="1"/>
    <x v="0"/>
    <s v="FL order 6499628"/>
    <m/>
    <m/>
  </r>
  <r>
    <s v="Escalator"/>
    <s v="TC_E2E02_IPC Integration A Export_Supply Service_Create FSL and FL PO"/>
    <x v="1"/>
    <x v="0"/>
    <s v="FSL SO:350323891　SL SO 36090997"/>
    <m/>
    <m/>
  </r>
  <r>
    <s v="Escalator"/>
    <s v="TC_E2E03_IPC Integration A Export_FL_Confirm FL NRP"/>
    <x v="1"/>
    <x v="1"/>
    <m/>
    <m/>
    <s v="defect119"/>
  </r>
  <r>
    <s v="Escalator"/>
    <s v="TC_E2E04_IPC Integration A Export_Supply Service_PR tp PO"/>
    <x v="1"/>
    <x v="0"/>
    <m/>
    <m/>
    <m/>
  </r>
  <r>
    <s v="Escalator"/>
    <s v="TC_E2E05_IPC Integration A Export _KCC2-MM_PR to PO"/>
    <x v="1"/>
    <x v="0"/>
    <m/>
    <m/>
    <m/>
  </r>
  <r>
    <s v="Escalator"/>
    <s v="TC_E2E06_IPC Integration A Export_ KCC6 MM WH_PR to PO_GR to PO"/>
    <x v="1"/>
    <x v="0"/>
    <m/>
    <m/>
    <m/>
  </r>
  <r>
    <s v="Escalator"/>
    <s v="TC_E2E07_IPC Integration A Export_KCC2 WH_GR to GI"/>
    <x v="1"/>
    <x v="0"/>
    <m/>
    <m/>
    <m/>
  </r>
  <r>
    <s v="Escalator"/>
    <s v="TC_E2E08_IPC Integration A Export_Logistic_GR to GI"/>
    <x v="1"/>
    <x v="0"/>
    <m/>
    <m/>
    <m/>
  </r>
  <r>
    <s v="Escalator"/>
    <s v="TC_E2E09_IPC Integration A Export_Logistic_Proforma Invoice"/>
    <x v="1"/>
    <x v="0"/>
    <m/>
    <m/>
    <m/>
  </r>
  <r>
    <s v="Escalator"/>
    <s v="TC_E2E10_IPC Integration A Export_FICO_AR"/>
    <x v="1"/>
    <x v="0"/>
    <m/>
    <m/>
    <m/>
  </r>
  <r>
    <s v="Escalator"/>
    <s v="TC_E2E11_IPC Integration A Export_FICO Cost"/>
    <x v="1"/>
    <x v="0"/>
    <m/>
    <m/>
    <m/>
  </r>
  <r>
    <s v="Escalator"/>
    <s v="TC_E2E01_IPC Integration A CHN_Supply Service_Create FL Order"/>
    <x v="1"/>
    <x v="0"/>
    <s v="FL order 6499573"/>
    <m/>
    <m/>
  </r>
  <r>
    <s v="Escalator"/>
    <s v="TC_E2E02_IPC Integration A CHN_Supply Service_Create FSL and FL PO"/>
    <x v="1"/>
    <x v="0"/>
    <s v="SL SO 36090978"/>
    <m/>
    <m/>
  </r>
  <r>
    <s v="Escalator"/>
    <s v="TC_E2E03_IPC Integration A CHN_FL_Confirm FL NRP"/>
    <x v="1"/>
    <x v="0"/>
    <s v="MS 3 is confirmed"/>
    <m/>
    <m/>
  </r>
  <r>
    <s v="Escalator"/>
    <s v="TC_E2E04_IPC Integration A CHN_Supply Service_PR tp PO"/>
    <x v="1"/>
    <x v="0"/>
    <m/>
    <m/>
    <m/>
  </r>
  <r>
    <s v="Escalator"/>
    <s v="TC_E2E05_IPC Integration A CHN _KCC2-MM_PR to PO"/>
    <x v="1"/>
    <x v="0"/>
    <m/>
    <m/>
    <m/>
  </r>
  <r>
    <s v="Escalator"/>
    <s v="TC_E2E06_IPC Integration A CHN_ KCC6 MM WH_PR to PO_GR to PO"/>
    <x v="1"/>
    <x v="0"/>
    <m/>
    <m/>
    <m/>
  </r>
  <r>
    <s v="Escalator"/>
    <s v="TC_E2E07_IPC Integration A CHN_KCC2 WH_GR to GI"/>
    <x v="1"/>
    <x v="0"/>
    <m/>
    <m/>
    <m/>
  </r>
  <r>
    <s v="Escalator"/>
    <s v="TC_E2E08_IPC Integration A CHN_Logistic_GR to GI"/>
    <x v="1"/>
    <x v="0"/>
    <m/>
    <m/>
    <m/>
  </r>
  <r>
    <s v="Escalator"/>
    <s v="TC_E2E09_IPC Integration A CHN_FICO_AR"/>
    <x v="1"/>
    <x v="0"/>
    <m/>
    <m/>
    <m/>
  </r>
  <r>
    <s v="Escalator"/>
    <s v="TC_E2E010_IPC Integration A CHN_FICO Cost"/>
    <x v="1"/>
    <x v="0"/>
    <m/>
    <m/>
    <m/>
  </r>
  <r>
    <s v="Escalator"/>
    <s v="TC_E2E01_IPC Integration A Hattingen_Supply Service_Create FL Order"/>
    <x v="1"/>
    <x v="0"/>
    <n v="6499629"/>
    <m/>
    <m/>
  </r>
  <r>
    <s v="Escalator"/>
    <s v="TC_E2E02_IPC Integration A Hattingen_Supply Service_Create FSL and FL PO"/>
    <x v="1"/>
    <x v="0"/>
    <s v="350323895_x000a_36090998"/>
    <m/>
    <m/>
  </r>
  <r>
    <s v="Escalator"/>
    <s v="TC_E2E03_IPC Integration A Hattingen_FL_Confirm FL NRP"/>
    <x v="1"/>
    <x v="1"/>
    <m/>
    <m/>
    <s v="defect 117"/>
  </r>
  <r>
    <s v="Escalator"/>
    <s v="TC_E2E04_IPC Integration A Hattingen_Supply Service_PR tp PO"/>
    <x v="1"/>
    <x v="0"/>
    <m/>
    <m/>
    <m/>
  </r>
  <r>
    <s v="Escalator"/>
    <s v="TC_E2E05_IPC Integration A Hattingen _KCC2-MM_PR to PO"/>
    <x v="1"/>
    <x v="0"/>
    <m/>
    <m/>
    <m/>
  </r>
  <r>
    <s v="Escalator"/>
    <s v="TC_E2E06_IPC Integration A Hattingen_ KCC6 MM WH_PR to PO_GR to PO"/>
    <x v="1"/>
    <x v="0"/>
    <m/>
    <m/>
    <m/>
  </r>
  <r>
    <s v="Escalator"/>
    <s v="TC_E2E07_IPC Integration A Hattingen_KCC2 WH_GR to GI"/>
    <x v="1"/>
    <x v="0"/>
    <m/>
    <m/>
    <m/>
  </r>
  <r>
    <s v="Escalator"/>
    <s v="TC_E2E08_IPC Integration A Hattingen_Logistic_GR to GI"/>
    <x v="1"/>
    <x v="0"/>
    <m/>
    <m/>
    <m/>
  </r>
  <r>
    <s v="Escalator"/>
    <s v="TC_E2E09_IPC Integration A Hattingen_Logistic_Proforma Invoice"/>
    <x v="1"/>
    <x v="0"/>
    <m/>
    <m/>
    <m/>
  </r>
  <r>
    <s v="Escalator"/>
    <s v="TC_E2E10_IPC Integration A Hattingen_FICO_AR"/>
    <x v="1"/>
    <x v="0"/>
    <m/>
    <m/>
    <m/>
  </r>
  <r>
    <s v="Escalator"/>
    <s v="TC_E2E11_IPC Integration A Hattingen_FICO Cost"/>
    <x v="1"/>
    <x v="0"/>
    <m/>
    <m/>
    <m/>
  </r>
  <r>
    <s v="Escalator"/>
    <s v="TC_E2E01_KTOC Integration A Export_Supply Service_Create FL Order"/>
    <x v="1"/>
    <x v="0"/>
    <m/>
    <m/>
    <m/>
  </r>
  <r>
    <s v="Escalator"/>
    <s v="TC_E2E02_KTOC Integration A Export_Supply Service_Create FSL and FL PO"/>
    <x v="1"/>
    <x v="0"/>
    <m/>
    <m/>
    <m/>
  </r>
  <r>
    <s v="Escalator"/>
    <s v="TC_E2E03_KTOC Integration A Export_FL_Confirm FL NRP"/>
    <x v="1"/>
    <x v="0"/>
    <m/>
    <m/>
    <m/>
  </r>
  <r>
    <s v="Escalator"/>
    <s v="TC_E2E04_KTOC Integration A Export_Supply Service_PR tp PO"/>
    <x v="1"/>
    <x v="0"/>
    <m/>
    <m/>
    <m/>
  </r>
  <r>
    <s v="Escalator"/>
    <s v="TC_E2E05_KTOC Integration A Export _KCC2-MM_PR to PO"/>
    <x v="1"/>
    <x v="0"/>
    <m/>
    <m/>
    <m/>
  </r>
  <r>
    <s v="Escalator"/>
    <s v="TC_E2E06_KTOC Integration A Export_ KCC6 MM WH_PR to PO_GR to PO"/>
    <x v="1"/>
    <x v="0"/>
    <m/>
    <m/>
    <m/>
  </r>
  <r>
    <s v="Escalator"/>
    <s v="TC_E2E07_KTOC Integration A Export_KCC2 WH_GR to GI"/>
    <x v="1"/>
    <x v="0"/>
    <m/>
    <m/>
    <m/>
  </r>
  <r>
    <s v="Escalator"/>
    <s v="TC_E2E08_KTOC Integration A Export_Logistic_GR to GI"/>
    <x v="1"/>
    <x v="0"/>
    <m/>
    <m/>
    <m/>
  </r>
  <r>
    <s v="Escalator"/>
    <s v="TC_E2E09_KTOC Integration A Export_Logistic_Proforma Invoice"/>
    <x v="1"/>
    <x v="0"/>
    <m/>
    <m/>
    <m/>
  </r>
  <r>
    <s v="Escalator"/>
    <s v="TC_E2E10_KTOC Integration A Export_FICO_AR"/>
    <x v="1"/>
    <x v="0"/>
    <m/>
    <m/>
    <m/>
  </r>
  <r>
    <s v="Escalator"/>
    <s v="TC_E2E11_KTOC Integration A Export_FICO Cost"/>
    <x v="1"/>
    <x v="0"/>
    <m/>
    <m/>
    <m/>
  </r>
  <r>
    <s v="Escalator"/>
    <s v="TC_E2E01_KTOC Integration C Export_Supply Service_Create FL Order"/>
    <x v="1"/>
    <x v="0"/>
    <m/>
    <m/>
    <m/>
  </r>
  <r>
    <s v="Escalator"/>
    <s v="TC_E2E02_KTOC Integration C Export_Supply Service_Create FSL and FL PO"/>
    <x v="1"/>
    <x v="0"/>
    <m/>
    <m/>
    <m/>
  </r>
  <r>
    <s v="Escalator"/>
    <s v="TC_E2E04_KTOC Integration C Export_Engineering_Design and BOM"/>
    <x v="1"/>
    <x v="0"/>
    <m/>
    <m/>
    <m/>
  </r>
  <r>
    <s v="Escalator"/>
    <s v="TC_E2E03_KTOC Integration C Export_Mater planning_WC maintainence"/>
    <x v="1"/>
    <x v="0"/>
    <m/>
    <m/>
    <m/>
  </r>
  <r>
    <s v="Escalator"/>
    <s v="TC_E2E05_KTOC Integration C Export_Sourcing_Confirm activity"/>
    <x v="1"/>
    <x v="0"/>
    <m/>
    <m/>
    <m/>
  </r>
  <r>
    <s v="Escalator"/>
    <s v="TC_E2E06_KTOC Integration C Export_FL_Confirm FL NRP"/>
    <x v="1"/>
    <x v="1"/>
    <m/>
    <m/>
    <s v="defect118"/>
  </r>
  <r>
    <s v="Escalator"/>
    <s v="TC_E2E07_KTOC Integration C Export_Supply Service_PR tp PO"/>
    <x v="1"/>
    <x v="0"/>
    <m/>
    <m/>
    <m/>
  </r>
  <r>
    <s v="Escalator"/>
    <s v="TC_E2E08_KTOC Integration C Export _KCC2-MM_PR to PO"/>
    <x v="1"/>
    <x v="0"/>
    <m/>
    <m/>
    <m/>
  </r>
  <r>
    <s v="Escalator"/>
    <s v="TC_E2E09_KTOC Integration C Export_ KCC6 MM WH_PR to PO_GR to PO"/>
    <x v="1"/>
    <x v="0"/>
    <m/>
    <m/>
    <m/>
  </r>
  <r>
    <s v="Escalator"/>
    <s v="TC_E2E10_KTOC Integration C Export_KCC2 WH_GR to GI"/>
    <x v="1"/>
    <x v="0"/>
    <m/>
    <m/>
    <m/>
  </r>
  <r>
    <s v="Escalator"/>
    <s v="TC_E2E11_KTOC Integration C Export_Logistic_GR to GI"/>
    <x v="1"/>
    <x v="0"/>
    <m/>
    <m/>
    <m/>
  </r>
  <r>
    <s v="Escalator"/>
    <s v="TC_E2E12_KTOC Integration C Export_Logistic_Proforma Invoice"/>
    <x v="1"/>
    <x v="0"/>
    <m/>
    <m/>
    <m/>
  </r>
  <r>
    <s v="Escalator"/>
    <s v="TC_E2E13_KTOC Integration C Export_FICO_AR"/>
    <x v="1"/>
    <x v="0"/>
    <m/>
    <m/>
    <m/>
  </r>
  <r>
    <s v="Escalator"/>
    <s v="TC_E2E14_KTOC Integration C Export_FICO Cost"/>
    <x v="1"/>
    <x v="0"/>
    <m/>
    <m/>
    <m/>
  </r>
  <r>
    <s v="Elevator"/>
    <s v="TS_E2E08_EMONO C_China SL Run MRP"/>
    <x v="1"/>
    <x v="0"/>
    <s v="MRP run for all items"/>
    <m/>
    <m/>
  </r>
  <r>
    <s v="Elevator"/>
    <s v="TS_E2E09_EMONO C_China SL ESU PO process"/>
    <x v="1"/>
    <x v="0"/>
    <s v="4524071028_x000a_4524071029_x000a_4524071030_x000a_4524071031_x000a_4524071032_x000a_4524071033_x000a_4524071034_x000a_4524071035"/>
    <m/>
    <m/>
  </r>
  <r>
    <s v="Elevator"/>
    <s v="TS_E2E10_EMONO C_China SL ECU_PO_Process_CCA"/>
    <x v="1"/>
    <x v="0"/>
    <s v="Planned order 109030568 was converted into production order 10229165_x000a_1116245173"/>
    <m/>
    <m/>
  </r>
  <r>
    <s v="Elevator"/>
    <s v="TS_E2E11_EMONO C_China SL ECU_PO_Process_CEP"/>
    <x v="1"/>
    <x v="0"/>
    <s v="10229166; 10229167; 10229168_x000a_1116245175"/>
    <m/>
    <m/>
  </r>
  <r>
    <s v="Elevator"/>
    <s v="TS_E2E12_EMONO C_China SL ECU_PO_Process_CMX"/>
    <x v="1"/>
    <x v="0"/>
    <s v="10229169_x000a_1116245176"/>
    <m/>
    <m/>
  </r>
  <r>
    <s v="Elevator"/>
    <s v="TS_E2E13_EMONO C_China SL_ESU_MM"/>
    <x v="1"/>
    <x v="0"/>
    <s v="688276209_x000a_688276209_x000a_688276210_x000a_688276211_x000a_688276212_x000a_688276213_x000a_688276213_x000a_688276214_x000a_688276215_x000a_688276216_x000a_688276216_x000a_"/>
    <m/>
    <m/>
  </r>
  <r>
    <s v="Elevator"/>
    <s v="TS_E2E14_EMONO C_China SL_Logistics_DP"/>
    <x v="1"/>
    <x v="0"/>
    <n v="1116245181"/>
    <m/>
    <m/>
  </r>
  <r>
    <s v="Elevator"/>
    <s v="TS_E2E15_EMONO C_China SL_AR_DailyARDownloadAndIssueInvoice"/>
    <x v="1"/>
    <x v="0"/>
    <n v="910562553"/>
    <m/>
    <m/>
  </r>
  <r>
    <s v="Elevator"/>
    <s v="TS_E2E07_NMINI A_China SL Change status"/>
    <x v="1"/>
    <x v="0"/>
    <s v="Status changed"/>
    <m/>
    <m/>
  </r>
  <r>
    <s v="Elevator"/>
    <s v="TS_E2E08_NMINI A_China SL Run MRP"/>
    <x v="1"/>
    <x v="0"/>
    <s v="MRP run for all items"/>
    <m/>
    <m/>
  </r>
  <r>
    <s v="Elevator"/>
    <s v="TS_E2E09_NMINI A_China SL ESU PO process"/>
    <x v="1"/>
    <x v="0"/>
    <s v="&quot;4524071091_x000a_4524071102_x000a_4524071102_x000a_4524071094_x000a__x000a_4524071101_x000a_4524071101_x000a_4524071101_x000a_4524071101_x000a_4524071100_x000a_4524071097_x000a_4524071090_x000a_4524071090_x000a_4524071098_x000a_4524071095_x000a_4524071093_x000a_4524071099_x000a_4524071093_x000a_4524071096&quot; _x000a__x000a_"/>
    <m/>
    <m/>
  </r>
  <r>
    <s v="Elevator"/>
    <s v="TS_E2E10_NMINI A_China SL ECU_PO_Process_CCA"/>
    <x v="1"/>
    <x v="2"/>
    <m/>
    <m/>
    <s v="as the scenario is different this case skip"/>
  </r>
  <r>
    <s v="Elevator"/>
    <s v="TS_E2E11_NMINI A_China SL ECU_PO_Process_CEP"/>
    <x v="1"/>
    <x v="0"/>
    <n v="1116245182"/>
    <m/>
    <m/>
  </r>
  <r>
    <s v="Elevator"/>
    <s v="TS_E2E12_NMINI A_China SL ECU_PO_Process_CMX"/>
    <x v="1"/>
    <x v="0"/>
    <n v="1116245183"/>
    <m/>
    <m/>
  </r>
  <r>
    <s v="Elevator"/>
    <s v="TS_E2E13_NMINI A_China SL_ESU_MM"/>
    <x v="1"/>
    <x v="0"/>
    <s v="4524071102_x000a_4524071102_x000a_4524071094_x000a__x000a_4524071101_x000a_4524071101_x000a_4524071101_x000a_4524071101_x000a_4524071100_x000a_4524071097_x000a_4524071098_x000a_4524071095_x000a_4524071093_x000a_4524071099_x000a_4524071093_x000a_4524071096_x000a_"/>
    <m/>
    <m/>
  </r>
  <r>
    <s v="Elevator"/>
    <s v="TS_E2E14_NMINI A_China SL_Logistics_DP"/>
    <x v="1"/>
    <x v="0"/>
    <n v="1116245184"/>
    <m/>
    <m/>
  </r>
  <r>
    <s v="Elevator"/>
    <s v="TS_E2E15_NMINI A_China SL_AR_DailyARDownloadAndIssueInvoice"/>
    <x v="1"/>
    <x v="0"/>
    <s v="Document 910562559 has been saved"/>
    <m/>
    <m/>
  </r>
  <r>
    <m/>
    <m/>
    <x v="2"/>
    <x v="3"/>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Fulfill"/>
    <s v="Create Sales Order Escalator"/>
    <s v="Yes"/>
    <x v="0"/>
    <s v="Order: 6499914"/>
    <d v="1899-12-30T00:15:00"/>
    <m/>
  </r>
  <r>
    <s v="Fulfill"/>
    <s v="Create Sales order FRB"/>
    <s v="Yes"/>
    <x v="0"/>
    <s v="FL Order : 6499656  ;  ;  ; Document : 45025371  ; Document : 45025371  ; Standard PO  : 4524071854 ; Material document : 5000071589  ; Document : 45025372  ; Document : 8437415 "/>
    <d v="1899-12-30T00:13:02"/>
    <m/>
  </r>
  <r>
    <s v="Fulfill"/>
    <s v="Create sales order MOD"/>
    <s v="Yes"/>
    <x v="0"/>
    <s v="FL Order : 6499657  ;  ;  ; Document : 45025373  ;  ; Material document : 5000071630  ; Document : 45025374  ; Document : 8437416 "/>
    <d v="1899-12-30T00:12:34"/>
    <m/>
  </r>
  <r>
    <s v="Maintenance"/>
    <s v="01 Create-Invoice-Cancel of contract"/>
    <s v="Yes"/>
    <x v="0"/>
    <s v="Equipment  with the number : 43616033 ; Service contract : 41586405  ; Document : 115231141  ; Document : 8437419 "/>
    <d v="1899-12-30T00:05:21"/>
    <m/>
  </r>
  <r>
    <s v="Maintenance"/>
    <s v="03 Create-Periodize-First Contract YWVF"/>
    <s v="Yes"/>
    <x v="0"/>
    <s v="Equipment  with the number : 43615668 ; FreeService Contract : 41586292 "/>
    <d v="1899-12-30T00:29:16"/>
    <m/>
  </r>
  <r>
    <s v="Maintenance"/>
    <s v="04 Create-Invoice-Credit of Contract"/>
    <s v="Yes"/>
    <x v="0"/>
    <s v="Equipment  with the number : 43615669 ; Service contract : 41586293  ; Document : 115231140  ; SEB Credit Memo Req. : 123441964  ; Document : 8437414 "/>
    <d v="1899-12-30T00:05:35"/>
    <m/>
  </r>
  <r>
    <s v="Maintenance"/>
    <s v="05 MBM Maint.Plan and Serv.Orders"/>
    <s v="Yes"/>
    <x v="0"/>
    <s v="Equipment  with the number : 43616030 ; Service contract : 41586403  ;  ; Service contract : 41586404 "/>
    <d v="1899-12-30T00:05:57"/>
    <m/>
  </r>
  <r>
    <s v="Maintenance"/>
    <s v="06 Callout Management without Contract Process"/>
    <s v="Yes"/>
    <x v="0"/>
    <s v="Equipment  with the number : 43616025 ;  ;  ; SEB Debit Memo Req. : 210171974  ; SEB Debit Memo Req. : 210171974 "/>
    <d v="1899-12-30T00:06:48"/>
    <m/>
  </r>
  <r>
    <s v="Maintenance"/>
    <s v="07 Callouts Management with Contract Process"/>
    <s v="Yes"/>
    <x v="0"/>
    <s v="Equipment  with the number : 43616026 ; Service contract : 41586399  ;  ;  ;  ; Document is  under number : 4211227726"/>
    <d v="1899-12-30T00:09:19"/>
    <m/>
  </r>
  <r>
    <s v="Maintenance"/>
    <s v="08 Callout Management - missing sales price process"/>
    <s v="Yes"/>
    <x v="0"/>
    <s v="Equipment  with the number : 43616029 ; Service contract : 41586402  ;  ;  ; Document is  under number : 4211227727"/>
    <d v="1899-12-30T00:13:14"/>
    <m/>
  </r>
  <r>
    <s v="Maintenance"/>
    <s v="09 Cancel callout process whit contract"/>
    <s v="Yes"/>
    <x v="0"/>
    <s v="Equipment  with the number : 43616027 ; Service contract : 41586400  ;  ; "/>
    <d v="1899-12-30T00:06:37"/>
    <m/>
  </r>
  <r>
    <s v="Maintenance"/>
    <s v="09 Planned Service Repairs with Contract"/>
    <s v="Yes"/>
    <x v="0"/>
    <s v="Equipment  with the number : 43615605 ; Service contract : 41586257  ;  ; Deb.Memo Req.f.Ctrct : 210171923  ; Deb.Memo Req.f.Ctrct : 210171923  ; Document : 8437411 "/>
    <d v="1899-12-30T00:09:39"/>
    <m/>
  </r>
  <r>
    <s v="Maintenance"/>
    <s v="10 Cancel callout process without contract"/>
    <s v="Yes"/>
    <x v="0"/>
    <s v="Equipment  with the number : 43615606 ; "/>
    <d v="1899-12-30T00:03:15"/>
    <m/>
  </r>
  <r>
    <s v="Maintenance"/>
    <s v="10 Pack Serv Repair - A B and C"/>
    <s v="Yes"/>
    <x v="0"/>
    <s v="Equipment  with the number : 43615607 ; Service contract : 41586258  ; SEB FL Repair Order : 341302025 "/>
    <d v="1899-12-30T00:04:07"/>
    <m/>
  </r>
  <r>
    <s v="Maintenance"/>
    <s v="13 Unplanned SerRep with and without Contract"/>
    <s v="Yes"/>
    <x v="0"/>
    <s v="Equipment  with the number : 43615609 ; Equipment  with the number : 43615612 ; Service contract : 41586261  ; Deb.Memo Req.f.Ctrct : 210171925  ; Deb.Memo Req.f.Ctrct : 210171925  ; Document : 8437412 "/>
    <d v="1899-12-30T00:09:20"/>
    <m/>
  </r>
  <r>
    <s v="Source"/>
    <s v="2.08 Stock purchasing with GSS"/>
    <s v="Yes"/>
    <x v="0"/>
    <m/>
    <d v="1899-12-30T00:03:42"/>
    <m/>
  </r>
  <r>
    <s v="Source"/>
    <s v="2.10 NPR purchasing without PR"/>
    <s v="Yes"/>
    <x v="0"/>
    <s v="Vendor : 0072064915 has been  for company code 217 purchasing organization KNE ; Standard PO  : 4524071330 ; Material document : 5000071530  ; Document no. : 5108324121 "/>
    <d v="1899-12-30T00:02:33"/>
    <m/>
  </r>
  <r>
    <s v="Source"/>
    <s v="2.12 Fixed Asset purchasing without PR"/>
    <s v="Yes"/>
    <x v="0"/>
    <s v="The asset : 20000000126 0 is  ; The asset : 20000000126 0 is  ; Standard PO  : 4524071331 ; Material document : 5000071531  ; Document no. : 5108324122 "/>
    <d v="1899-12-30T00:02:04"/>
    <m/>
  </r>
  <r>
    <s v="Source"/>
    <s v="2.15 PO for SRM"/>
    <s v="Yes"/>
    <x v="0"/>
    <s v="Standard PO for SRM  : 4524071332 ; Standard PO for SRM  : 4524071332 ; Material document : 5000071532  ; Document no. : 5108324123 "/>
    <d v="1899-12-30T00:01:04"/>
    <m/>
  </r>
  <r>
    <s v="Source"/>
    <s v="2.3 Purchasing for Call Out with PR"/>
    <s v="Yes"/>
    <x v="0"/>
    <s v="Equipment  with the number : 43615588 ;  ; "/>
    <d v="1899-12-30T00:04:27"/>
    <m/>
  </r>
  <r>
    <s v="Source"/>
    <s v="2.4 Purchasing for Call Out without PR"/>
    <s v="Yes"/>
    <x v="0"/>
    <s v="Equipment  with the number : 43615592 ;  ;  ; Standard PO  : 4524071334 ; Material document : 5000071533  ; Document no. : 5108324124 "/>
    <d v="1899-12-30T00:05:08"/>
    <m/>
  </r>
  <r>
    <s v="Source"/>
    <s v="3.1 Stock Transfer"/>
    <s v="Yes"/>
    <x v="0"/>
    <s v="Material document : 4900000890  ; Material document : 4900000890 "/>
    <d v="1899-12-30T00:00:41"/>
    <m/>
  </r>
  <r>
    <s v="Source"/>
    <s v="3.7 Cancel GI to Cost centre"/>
    <s v="Yes"/>
    <x v="0"/>
    <s v="Material document : 4900000891 "/>
    <d v="1899-12-30T00:00:08"/>
    <m/>
  </r>
  <r>
    <s v="Source"/>
    <s v="3.7 GI to Cost centre"/>
    <s v="Yes"/>
    <x v="0"/>
    <s v="Material document : 4900000892 "/>
    <d v="1899-12-30T00:00:22"/>
    <m/>
  </r>
  <r>
    <s v="Source"/>
    <s v="3.7 GI to Network without reservation"/>
    <s v="Yes"/>
    <x v="0"/>
    <s v="FL Order : 6499641  ; FL Order : 6499641  ; Material document : 4900000893 "/>
    <d v="1899-12-30T00:01:12"/>
    <m/>
  </r>
  <r>
    <s v="Source"/>
    <s v="3.7 GI to Service Order without reservation"/>
    <s v="Yes"/>
    <x v="0"/>
    <s v="Equipment  with the number : 43615596 ;  ;  ; Material document : 4900000894 "/>
    <d v="1899-12-30T00:03:17"/>
    <m/>
  </r>
  <r>
    <s v="Source"/>
    <s v="3.7 Reverse GI to Network without reservation"/>
    <s v="Yes"/>
    <x v="0"/>
    <s v="FL Order : 6499642  ; FL Order : 6499642  ; Material document : 4900000895 "/>
    <d v="1899-12-30T00:00:50"/>
    <m/>
  </r>
  <r>
    <s v="Source"/>
    <s v="3.7 Reverse GI to Service Order without reservation"/>
    <s v="Yes"/>
    <x v="0"/>
    <s v="Equipment  with the number : 43615598 ;  ;  ; Material document : 4900000896 "/>
    <d v="1899-12-30T00:03:17"/>
    <m/>
  </r>
  <r>
    <s v="V5 / 216"/>
    <s v="01.01Process Accounts Receivable  Outgoing Invoice Direct Debit(216)"/>
    <s v="Yes"/>
    <x v="0"/>
    <s v="Customer : 0013343110 has been  for company code 216 ; Document : 2000005 was  in company code 216"/>
    <d v="1899-12-30T00:03:24"/>
    <m/>
  </r>
  <r>
    <s v="V5 / 216"/>
    <s v="01.02 Process Accounts Receivable - Outgoing Invoice Manual payment(216)"/>
    <s v="Yes"/>
    <x v="0"/>
    <s v="Customer : 0013343116 has been  for company code 216 ; Document : 2000006 was  in company code 216 ; Document : 14000001 was  in company code 216"/>
    <d v="1899-12-30T00:01:36"/>
    <m/>
  </r>
  <r>
    <s v="V5 / 216"/>
    <s v="01.03 Process Accounts Receivable Partial Down Payment Dunning Correspondence(216)"/>
    <s v="Yes"/>
    <x v="0"/>
    <s v="Customer : 0013343117 has been  for company code 216 ; Document : 2000007 was  in company code 216"/>
    <d v="1899-12-30T00:02:34"/>
    <m/>
  </r>
  <r>
    <s v="V5 / 216"/>
    <s v="01.04 Process Accounts Receivable Outgoing invoice - Credit Memo - Manual Clearing(216)"/>
    <s v="Yes"/>
    <x v="0"/>
    <s v="Customer : 0013343118 has been  for company code 216 ; Document : 2000008 was  in company code 216 ; Document : 12000010 was  in company code 216 ; Document : 16000001 was  in company code 216"/>
    <d v="1899-12-30T00:03:39"/>
    <m/>
  </r>
  <r>
    <s v="V5 / 216"/>
    <s v="01.05 Process Accounts Receivable  Perform Reporting(216)"/>
    <s v="Yes"/>
    <x v="0"/>
    <m/>
    <d v="1899-12-30T00:01:38"/>
    <m/>
  </r>
  <r>
    <s v="V5 / 216"/>
    <s v="02.03 Incoming invoices without PO manual payment(216)"/>
    <s v="Yes"/>
    <x v="0"/>
    <s v="Vendor : 0072064956 was  in company code 216 ; Document : 19000008 was  in company code 216 ; Document : 15000001 was  in company code 216"/>
    <d v="1899-12-30T00:02:27"/>
    <m/>
  </r>
  <r>
    <s v="V5 / 216"/>
    <s v="02.04 Vendor - Automatic clearing(216)"/>
    <s v="Yes"/>
    <x v="0"/>
    <s v="Vendor : 0072065004 was  in company code 216 ; Document : 19000011 was  in company code 216"/>
    <d v="1899-12-30T00:01:38"/>
    <m/>
  </r>
  <r>
    <s v="V5 / 216"/>
    <s v="02.05 Vendor- Reporting(216)"/>
    <s v="Yes"/>
    <x v="0"/>
    <m/>
    <d v="1899-12-30T00:03:26"/>
    <m/>
  </r>
  <r>
    <s v="V5 / 216"/>
    <s v="03.01.01.Acquire fixed asset-invoice posted from FI(216)"/>
    <s v="Yes"/>
    <x v="0"/>
    <s v="The asset : 40000002456 0 is  ; The asset : 40000002456 0 is  ; Vendor : 0072064968 was  in company code 216 ; Document : 11 was  in company code 216"/>
    <d v="1899-12-30T00:01:12"/>
    <m/>
  </r>
  <r>
    <s v="V5 / 216"/>
    <s v="03.02.01. Retire asset with revenue(216)"/>
    <s v="Yes"/>
    <x v="0"/>
    <s v="The asset : 40000002457 0 is  ; The asset : 40000002457 0 is  ; Vendor : 0072064969 was  in company code 216 ; Document : 12 was  in company code 216"/>
    <d v="1899-12-30T00:01:16"/>
    <m/>
  </r>
  <r>
    <s v="V5 / 216"/>
    <s v="03.02.02. Retire asset without revenue(scrap)(216)"/>
    <s v="Yes"/>
    <x v="0"/>
    <s v="The asset : 40000002458 0 is  ; The asset : 40000002458 0 is  ; Vendor : 0072064970 was  in company code 216 ; Document : 13 was  in company code 216 ; Asset transaction  with document no. : 216 0000000014"/>
    <d v="1899-12-30T00:01:25"/>
    <m/>
  </r>
  <r>
    <s v="V5 / 216"/>
    <s v="03.03 Transfer fixed asset(216)"/>
    <s v="Yes"/>
    <x v="0"/>
    <s v="The asset : 40000002459 0 is  ; The asset : 40000002459 0 is  ; Vendor : 0072064971 was  in company code 216 ; Document : 15 was  in company code 216 ; The asset : 40000002460 0 is  ; The asset : 40000002460 0 is  ; Asset transaction  with document no. : 216 0000000016"/>
    <d v="1899-12-30T00:01:54"/>
    <m/>
  </r>
  <r>
    <s v="V5 / 216"/>
    <s v="03.04.03 Periodic posting(216)"/>
    <s v="Yes"/>
    <x v="0"/>
    <m/>
    <d v="1899-12-30T00:00:22"/>
    <m/>
  </r>
  <r>
    <s v="V5 / 216"/>
    <s v="03.06 Fixed asset reporting(216)"/>
    <s v="Yes"/>
    <x v="0"/>
    <m/>
    <d v="1899-12-30T00:00:19"/>
    <m/>
  </r>
  <r>
    <s v="V5 / 216"/>
    <s v="Create Asset Sub Number(216)"/>
    <s v="Yes"/>
    <x v="0"/>
    <s v="The asset : 40000002043 4 is "/>
    <d v="1899-12-30T00:00:10"/>
    <m/>
  </r>
  <r>
    <s v="V5 / 216"/>
    <s v="05.05 Reconcile Bank Account Balances(216)"/>
    <s v="Yes"/>
    <x v="0"/>
    <m/>
    <d v="1899-12-30T00:01:25"/>
    <m/>
  </r>
  <r>
    <s v="V5 / 216"/>
    <s v="05.08 Run Cash Management Report (USED BY BU 216)"/>
    <s v="Yes"/>
    <x v="0"/>
    <m/>
    <d v="1899-12-30T00:00:08"/>
    <m/>
  </r>
  <r>
    <s v="V5 / 216"/>
    <s v="05.09 Run Liquidity Forecast Report (USED BY BU 216)"/>
    <s v="Yes"/>
    <x v="0"/>
    <m/>
    <d v="1899-12-30T00:00:08"/>
    <m/>
  </r>
  <r>
    <s v="V5 / 216"/>
    <s v="05.10 Clear Outgoing Payments Bank Subaccounts SAP tr. code F-03 andor F.13"/>
    <s v="Yes"/>
    <x v="0"/>
    <s v="Document : 17 was  in company code 216 ; Document : 820000001 was  in company code 216"/>
    <d v="1899-12-30T00:00:40"/>
    <m/>
  </r>
  <r>
    <s v="V5 / 216"/>
    <s v="06.02 Match and clear  Intra-corporate Accounts - Kone report for Trading Partner(216)"/>
    <s v="Yes"/>
    <x v="0"/>
    <m/>
    <d v="1899-12-30T00:00:11"/>
    <m/>
  </r>
  <r>
    <s v="V5 / 216"/>
    <s v="07.02 Execute recurring entries (KEF)(216)"/>
    <s v="Yes"/>
    <x v="0"/>
    <m/>
    <d v="1899-12-30T00:00:49"/>
    <m/>
  </r>
  <r>
    <s v="V5 / 216"/>
    <s v="07.03 FI invoices to Kone companies-covering in AR(216)"/>
    <s v="Yes"/>
    <x v="0"/>
    <s v="Document : 2000009 was  in company code 216"/>
    <d v="1899-12-30T00:01:01"/>
    <m/>
  </r>
  <r>
    <s v="V5 / 216"/>
    <s v="07.10 Depreciation(216)"/>
    <s v="Yes"/>
    <x v="0"/>
    <m/>
    <d v="1899-12-30T00:00:32"/>
    <m/>
  </r>
  <r>
    <s v="V5 / 216"/>
    <s v="07.11 Periodic posting(216)"/>
    <s v="Yes"/>
    <x v="0"/>
    <m/>
    <d v="1899-12-30T00:00:21"/>
    <m/>
  </r>
  <r>
    <s v="V5 / 216"/>
    <s v="07.14 Provisions and non-recurring accrual..Covering in AR AP (KEF)(216)"/>
    <s v="Yes"/>
    <x v="0"/>
    <s v="Document : 4000005 was  in company code 216"/>
    <d v="1899-12-30T00:00:06"/>
    <m/>
  </r>
  <r>
    <s v="V5 / 216"/>
    <s v="07.18 Business Area re-adjustment (KEF)(216)"/>
    <s v="Yes"/>
    <x v="0"/>
    <m/>
    <d v="1899-12-30T00:14:51"/>
    <m/>
  </r>
  <r>
    <s v="V5 / 216"/>
    <s v="07.19 Foreign Currency valuation(216)"/>
    <s v="Yes"/>
    <x v="0"/>
    <m/>
    <d v="1899-12-30T00:00:09"/>
    <m/>
  </r>
  <r>
    <s v="V5 / 216"/>
    <s v="07.20 Clear dummy Profit center(216)"/>
    <s v="Yes"/>
    <x v="0"/>
    <m/>
    <d v="1899-12-30T00:00:12"/>
    <m/>
  </r>
  <r>
    <s v="V5 / 216"/>
    <s v="07.23 Reverse accruals (KEF)(216)"/>
    <s v="Yes"/>
    <x v="0"/>
    <s v="Document : 4000006 was  in company code 216"/>
    <d v="1899-12-30T00:00:13"/>
    <m/>
  </r>
  <r>
    <s v="V5 / 216"/>
    <s v="07.24 Automatic clearing and regrouping (KEF)(216)"/>
    <s v="Yes"/>
    <x v="0"/>
    <m/>
    <d v="1899-12-30T00:02:01"/>
    <m/>
  </r>
  <r>
    <s v="V5 / 216"/>
    <s v="07.25 AR by business area for corporate reporting...Background(216)"/>
    <s v="Yes"/>
    <x v="0"/>
    <m/>
    <d v="1899-12-30T00:00:34"/>
    <m/>
  </r>
  <r>
    <s v="V5 / 216"/>
    <s v="07.26 AP for corporate reporting (KEF)(216)"/>
    <s v="Yes"/>
    <x v="0"/>
    <m/>
    <d v="1899-12-30T00:00:29"/>
    <m/>
  </r>
  <r>
    <s v="V5 / 216"/>
    <s v="11 Perform GL posting(216)"/>
    <s v="Yes"/>
    <x v="0"/>
    <s v="Document : 19 was  in company code 216 ; Document : 20 was  in company code 216 ; "/>
    <d v="1899-12-30T00:00:29"/>
    <m/>
  </r>
  <r>
    <s v="V5 / 216"/>
    <s v="15.01 Run assessment cycle(216)"/>
    <s v="Yes"/>
    <x v="0"/>
    <m/>
    <d v="1899-12-30T00:00:15"/>
    <m/>
  </r>
  <r>
    <s v="V5 / 216"/>
    <s v="15.02 Repost cost from cost center to cost center(216)"/>
    <s v="Yes"/>
    <x v="0"/>
    <s v="Document is  under number : 4211183740"/>
    <d v="1899-12-30T00:00:10"/>
    <m/>
  </r>
  <r>
    <s v="V5 / 216"/>
    <s v="16.01 Perform CO-CCA Reporting(216)"/>
    <s v="Yes"/>
    <x v="0"/>
    <m/>
    <d v="1899-12-30T00:05:02"/>
    <m/>
  </r>
  <r>
    <s v="V5 / 216"/>
    <s v="Perform CO-PCA reporting(216)"/>
    <s v="Yes"/>
    <x v="0"/>
    <m/>
    <d v="1899-12-30T00:01:45"/>
    <m/>
  </r>
  <r>
    <s v="V5 / 216"/>
    <s v="18.01 BS and PL Statement(216)"/>
    <s v="Yes"/>
    <x v="0"/>
    <m/>
    <d v="1899-12-30T00:00:07"/>
    <m/>
  </r>
  <r>
    <s v="V5 / 216"/>
    <s v="18.02  Taxes on Sales and Purchases"/>
    <s v="Yes"/>
    <x v="0"/>
    <m/>
    <d v="1899-12-30T00:00:07"/>
    <m/>
  </r>
  <r>
    <m/>
    <m/>
    <m/>
    <x v="1"/>
    <m/>
    <m/>
    <m/>
  </r>
  <r>
    <m/>
    <m/>
    <m/>
    <x v="1"/>
    <m/>
    <m/>
    <m/>
  </r>
  <r>
    <m/>
    <m/>
    <m/>
    <x v="1"/>
    <m/>
    <m/>
    <m/>
  </r>
  <r>
    <m/>
    <m/>
    <m/>
    <x v="1"/>
    <m/>
    <m/>
    <m/>
  </r>
  <r>
    <m/>
    <m/>
    <m/>
    <x v="1"/>
    <m/>
    <m/>
    <m/>
  </r>
  <r>
    <m/>
    <m/>
    <m/>
    <x v="1"/>
    <m/>
    <m/>
    <m/>
  </r>
  <r>
    <m/>
    <m/>
    <m/>
    <x v="1"/>
    <m/>
    <m/>
    <m/>
  </r>
  <r>
    <m/>
    <m/>
    <m/>
    <x v="1"/>
    <m/>
    <m/>
    <m/>
  </r>
  <r>
    <m/>
    <m/>
    <m/>
    <x v="1"/>
    <m/>
    <m/>
    <m/>
  </r>
  <r>
    <m/>
    <m/>
    <m/>
    <x v="1"/>
    <m/>
    <m/>
    <m/>
  </r>
  <r>
    <m/>
    <m/>
    <m/>
    <x v="1"/>
    <m/>
    <m/>
    <m/>
  </r>
  <r>
    <m/>
    <m/>
    <m/>
    <x v="1"/>
    <m/>
    <m/>
    <m/>
  </r>
  <r>
    <m/>
    <m/>
    <m/>
    <x v="1"/>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Fulfill"/>
    <s v="01 FI_NO_MAT"/>
    <x v="0"/>
    <x v="0"/>
    <s v="Order: 350323901"/>
    <d v="1899-12-30T00:05:56"/>
    <m/>
  </r>
  <r>
    <s v="Fulfill"/>
    <s v="03 TRB Third party process manual"/>
    <x v="0"/>
    <x v="0"/>
    <s v="Order: 350323902"/>
    <d v="1899-12-30T00:32:57"/>
    <m/>
  </r>
  <r>
    <s v="Fulfill"/>
    <s v="GSL Report for Stock transport"/>
    <x v="0"/>
    <x v="1"/>
    <m/>
    <m/>
    <s v="defect 120 raised"/>
  </r>
  <r>
    <s v="Fulfill"/>
    <s v="TRB A-process manual"/>
    <x v="0"/>
    <x v="0"/>
    <s v="Order: 350323903"/>
    <d v="1899-12-30T00:09:00"/>
    <m/>
  </r>
  <r>
    <s v="BPT Scripts"/>
    <s v="10 TRB with Mirva Arle (OM and ESU MM and ESU Logistics and  ESU Billing)"/>
    <x v="1"/>
    <x v="2"/>
    <m/>
    <m/>
    <m/>
  </r>
  <r>
    <s v="BPT Scripts"/>
    <s v="11 NEB tender with Sari Hausalo"/>
    <x v="1"/>
    <x v="2"/>
    <m/>
    <m/>
    <m/>
  </r>
  <r>
    <s v="BPT Scripts"/>
    <s v="12 Full layout order with Sari Hausalo"/>
    <x v="0"/>
    <x v="0"/>
    <s v="FL Order: 3042249_x000a_SL Order: 350323905"/>
    <d v="1899-12-30T00:09:00"/>
    <m/>
  </r>
  <r>
    <s v="BPT Scripts"/>
    <s v="21 HGX MM with AKi Rytkönen and Mikko Järvinen (ECU MM ordering materials)"/>
    <x v="0"/>
    <x v="0"/>
    <s v="Planned order :350136648; Purchase Req : 4283490847 Purchase Order : 4524071804 ;Purchase Req : 4283491043 Purchase Order :4524071805"/>
    <d v="1899-12-30T00:07:00"/>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Fulfill"/>
    <s v="Create Sales order FR_MOD_KW"/>
    <x v="0"/>
    <x v="0"/>
    <s v="TRB FL Order : 341302056  ;  ; Standard PO  : 4524071926 ; Material document : 5000071674  ; Document : 124621791  ; Document : 124621792  ; Document : 124621793 "/>
    <d v="1899-12-30T00:07:39"/>
    <m/>
  </r>
  <r>
    <s v="Fulfill"/>
    <s v="Create Sales order ELEVATOR"/>
    <x v="0"/>
    <x v="1"/>
    <m/>
    <m/>
    <s v="ME54N-Purchase requisition 181805335 cannot be released"/>
  </r>
  <r>
    <s v="Fulfill"/>
    <s v="Create Sales order ESCALATOR"/>
    <x v="0"/>
    <x v="0"/>
    <s v="FL Order : 6499889  ; Document : 124621794  ; Standard PO  : 4524071929 ; Material document : 5000071675  ; Document : 124621795  ; Document : 124621796  ; Document : 124621797 "/>
    <d v="1899-12-30T00:08:34"/>
    <m/>
  </r>
  <r>
    <s v="Fulfill"/>
    <s v="Create Sales order FRB(Updated Script)"/>
    <x v="0"/>
    <x v="1"/>
    <m/>
    <m/>
    <s v="Functional Issue-VA01- issue &quot;Not able to find MlstRel “0B” in billing plan tab.&quot;,"/>
  </r>
  <r>
    <s v="Maintenance"/>
    <s v="01 Create-Invoice-Cancel of contract"/>
    <x v="0"/>
    <x v="0"/>
    <s v="Equipment  with the number : 43615899 ; Service contract : 41586352  ; Document : 47201430  ; Document : 121152814 "/>
    <d v="1899-12-30T00:14:22"/>
    <m/>
  </r>
  <r>
    <s v="Maintenance"/>
    <s v="02 Create-Suspend-Rebill of contract item"/>
    <x v="0"/>
    <x v="0"/>
    <s v="Equipment  with the number : 43615901 ; Service contract : 41586354  ; Document : 47201431  ; Document : 121152815  ; Document : 47201432 "/>
    <d v="1899-12-30T00:17:23"/>
    <m/>
  </r>
  <r>
    <s v="Maintenance"/>
    <s v="03 Create-Periodize-First Contract YWVF"/>
    <x v="0"/>
    <x v="0"/>
    <s v="Equipment  with the number : 43615903 ; FreeService Contract : 41586356  ; Document : 310824506 "/>
    <d v="1899-12-30T00:16:43"/>
    <m/>
  </r>
  <r>
    <s v="Maintenance"/>
    <s v="04 Create-Invoice-Credit of Contract"/>
    <x v="0"/>
    <x v="0"/>
    <s v="Equipment  with the number : 43615905 ; Service contract : 41586358  ; Document : 47201433  ; MC Cr.Memo Reqst : 123441975  ; Document : 121152816 "/>
    <d v="1899-12-30T00:18:01"/>
    <m/>
  </r>
  <r>
    <s v="Maintenance"/>
    <s v="05 MBM Maint.Plan and Serv.Orders"/>
    <x v="0"/>
    <x v="1"/>
    <m/>
    <m/>
    <s v="defect 124 raised"/>
  </r>
  <r>
    <s v="Maintenance"/>
    <s v="06 Callout Management without Contract Process"/>
    <x v="0"/>
    <x v="1"/>
    <m/>
    <m/>
    <s v="DP90-No expenditure found"/>
  </r>
  <r>
    <s v="Maintenance"/>
    <s v="07 Callouts Management with Contract Process"/>
    <x v="0"/>
    <x v="1"/>
    <m/>
    <m/>
    <s v="IW41-A master record for SFA2RHS/25000 exists only in 2018"/>
  </r>
  <r>
    <s v="Maintenance"/>
    <s v="08 Cancel callout process"/>
    <x v="0"/>
    <x v="0"/>
    <s v="Equipment  with the number : 43615920 ; Service contract : 41586361 "/>
    <d v="1899-12-30T00:06:38"/>
    <m/>
  </r>
  <r>
    <s v="Maintenance"/>
    <s v="08 Cancel callout process without contract"/>
    <x v="0"/>
    <x v="0"/>
    <s v="Equipment  with the number : 43615921"/>
    <d v="1899-12-30T00:06:14"/>
    <m/>
  </r>
  <r>
    <s v="Maintenance"/>
    <s v="09 Planned Service Repairs with Contract"/>
    <x v="0"/>
    <x v="1"/>
    <m/>
    <m/>
    <s v="DP90-No expenditure found"/>
  </r>
  <r>
    <s v="Maintenance"/>
    <s v="11 Create Sales Lead Process"/>
    <x v="0"/>
    <x v="0"/>
    <s v="Equipment  with the number : 43615923 ; "/>
    <d v="1899-12-30T00:04:10"/>
    <m/>
  </r>
  <r>
    <s v="Maintenance"/>
    <s v="12 Cancel Sales Lead Process"/>
    <x v="0"/>
    <x v="0"/>
    <s v="Equipment  with the number : 43615924 ; "/>
    <d v="1899-12-30T00:14:35"/>
    <m/>
  </r>
  <r>
    <s v="Maintenance"/>
    <s v="13 Unplanned SerRep with and without Contract"/>
    <x v="0"/>
    <x v="1"/>
    <m/>
    <m/>
    <s v="DP90-No expenditure found"/>
  </r>
  <r>
    <s v="Maintenance"/>
    <s v="16 Contract escalation and renegotiation"/>
    <x v="0"/>
    <x v="0"/>
    <s v="Equipment  with the number : 43615926 ; Service contract : 41586364 "/>
    <d v="1899-12-30T00:15:33"/>
    <s v="Z_CS_ESCAL3 - F8 failure"/>
  </r>
  <r>
    <s v="Maintenance"/>
    <s v="18 Z_CS_ORG Mass Changes"/>
    <x v="0"/>
    <x v="0"/>
    <m/>
    <d v="1899-12-30T00:20:09"/>
    <m/>
  </r>
  <r>
    <s v="Source"/>
    <s v="1.6 Vendor master"/>
    <x v="0"/>
    <x v="0"/>
    <s v="Vendor : 0072064993 has been  for company code SFA purchasing organization SFA"/>
    <d v="1899-12-30T00:00:59"/>
    <m/>
  </r>
  <r>
    <s v="Source"/>
    <s v="1.7 Block a Vendor Master"/>
    <x v="0"/>
    <x v="0"/>
    <s v="Vendor : 0072064994 has been  for company code SFA purchasing organization SFA"/>
    <d v="1899-12-30T00:00:55"/>
    <m/>
  </r>
  <r>
    <s v="Source"/>
    <s v="2.1 Purchasing for Order Management -- Corporate material"/>
    <x v="0"/>
    <x v="0"/>
    <m/>
    <d v="1899-12-30T00:00:42"/>
    <m/>
  </r>
  <r>
    <s v="Source"/>
    <s v="2.10 NPR purchasing without PR"/>
    <x v="0"/>
    <x v="0"/>
    <s v="Standard PO  : 4524071873 ; Material document : 5000071633  ; Document no. : 5108324135 "/>
    <d v="1899-12-30T00:01:57"/>
    <m/>
  </r>
  <r>
    <s v="Source"/>
    <s v="2.11 Non-production related purchasing with PR"/>
    <x v="0"/>
    <x v="0"/>
    <s v="Purchase requisition number : 0181807935  ; Standard PO  : 4524071874 ; Material document : 5000071634  ; Document no. : 5108324136 "/>
    <d v="1899-12-30T00:01:24"/>
    <s v="ME51N- Val.price not identified."/>
  </r>
  <r>
    <s v="Source"/>
    <s v="2.12 Fixed Asset purchasing without PR"/>
    <x v="0"/>
    <x v="0"/>
    <s v="Vendor : 0072064995 has been  for company code SFA purchasing organization SFA ; The asset : 30000002857 0 is  ; The asset : 30000002857 0 is  ; Standard PO  : 4524071875"/>
    <d v="1899-12-30T00:02:07"/>
    <m/>
  </r>
  <r>
    <s v="Source"/>
    <s v="2.14 Third-party purchasing for spares sales without PR"/>
    <x v="0"/>
    <x v="1"/>
    <m/>
    <m/>
    <s v="VA01-need test data for sales district"/>
  </r>
  <r>
    <s v="Source"/>
    <s v="2.15 PO for SRM"/>
    <x v="0"/>
    <x v="0"/>
    <s v="Standard PO for SRM  : 4524071876 ; Material document : 5000071635  ; Document no. : 5108324137 "/>
    <d v="1899-12-30T00:02:32"/>
    <m/>
  </r>
  <r>
    <s v="Source"/>
    <s v="2.16 Framework PO"/>
    <x v="0"/>
    <x v="0"/>
    <s v="Vendor : 0072064996 has been  for company code SFA purchasing organization SFA ; Framework order  : 4700006345"/>
    <d v="1899-12-30T00:01:48"/>
    <m/>
  </r>
  <r>
    <s v="Source"/>
    <s v="2.3 Purchasing for Severic Repair (PSR Comprehensive Repair)"/>
    <x v="0"/>
    <x v="0"/>
    <m/>
    <d v="1899-12-30T00:00:35"/>
    <m/>
  </r>
  <r>
    <s v="Source"/>
    <s v="2.5 Purchasing for Planned Service Order with Contract (YSM1)"/>
    <x v="0"/>
    <x v="1"/>
    <m/>
    <m/>
    <s v="MIRO-Different invoicing party FSL_023 planned in purchase order 4524071913"/>
  </r>
  <r>
    <s v="Source"/>
    <s v="3.1 Stock Transfer"/>
    <x v="0"/>
    <x v="0"/>
    <s v="Material document : 4900000975  ; Material document : 4900000975 "/>
    <d v="1899-12-30T00:00:48"/>
    <m/>
  </r>
  <r>
    <s v="Source"/>
    <s v="3.7 Reverse GI to Service Order without reservation"/>
    <x v="0"/>
    <x v="0"/>
    <s v="Equipment  with the number : 43615959 ; Material document : 4900000980 "/>
    <d v="1899-12-30T00:13:50"/>
    <m/>
  </r>
  <r>
    <s v="Source"/>
    <s v="3.7 GL to Service Order without reservation"/>
    <x v="0"/>
    <x v="0"/>
    <s v="Equipment  with the number : 43615953 ; Material document : 4900000916 "/>
    <d v="1899-12-30T00:14:59"/>
    <m/>
  </r>
  <r>
    <s v="FICO"/>
    <s v="01.01 Process Accounts Receivable - Outgoing InvoiceDirect Debit"/>
    <x v="0"/>
    <x v="0"/>
    <s v="Customer : 0013343149 has been  for company code SFA ; Document : 20000025 was  in company code SFA"/>
    <d v="1899-12-30T00:02:34"/>
    <m/>
  </r>
  <r>
    <s v="FICO"/>
    <s v="01.02 Process Accounts Receivable - Outgoing Invoice Manual payment"/>
    <x v="0"/>
    <x v="0"/>
    <s v="Customer : 13343132 ; Document : 20000018 ; Document : 14000001"/>
    <d v="1899-12-30T00:01:24"/>
    <m/>
  </r>
  <r>
    <s v="FICO"/>
    <s v="01.03 Process Accounts Receivable Partial Down Payment - Dunning - Correspondence"/>
    <x v="0"/>
    <x v="0"/>
    <s v="Document : 20000019 was  in company code SFA ; "/>
    <d v="1899-12-30T00:02:05"/>
    <m/>
  </r>
  <r>
    <s v="FICO"/>
    <s v="01.04 Process Accounts Receivable Outgoing invoice - Credit Memo - Manual Clearing"/>
    <x v="0"/>
    <x v="0"/>
    <s v="Document : 20000020 was  in company code SFA ; Document : 12000006 was  in company code SFA ; Document : 16000002 was  in company code SFA"/>
    <d v="1899-12-30T00:01:53"/>
    <m/>
  </r>
  <r>
    <s v="FICO"/>
    <s v="02.01 Incoming invoices with PO - Automatic payment"/>
    <x v="0"/>
    <x v="1"/>
    <m/>
    <m/>
    <s v="MIRO-Account 113007 has been set as not relevant for tax"/>
  </r>
  <r>
    <s v="FICO"/>
    <s v="02.02 Incoming invoices with PO - Manual payment"/>
    <x v="0"/>
    <x v="1"/>
    <m/>
    <m/>
    <s v="MIRO-Account 113007 has been set as not relevant for tax"/>
  </r>
  <r>
    <s v="FICO"/>
    <s v="02.03 Incoming invoices without PO manual payment"/>
    <x v="0"/>
    <x v="0"/>
    <m/>
    <d v="1899-12-30T00:07:59"/>
    <m/>
  </r>
  <r>
    <s v="FICO"/>
    <s v="02.04 Vendor - Automatic clearing"/>
    <x v="0"/>
    <x v="0"/>
    <s v="Vendor : 0072064983 has been  for company code SFA purchasing organization SFA ; Document : 19000013 was  in company code SFA ; Document : 17000001 was  in company code SFA"/>
    <d v="1899-12-30T00:00:39"/>
    <m/>
  </r>
  <r>
    <s v="FICO"/>
    <s v="03.01.01.Acquire fixed asset-invoice posted from FI"/>
    <x v="0"/>
    <x v="0"/>
    <s v="The asset : 20000000546 0 is  ; The asset : 20000000546 0 is  ; Document : 19000014 was  in company code SFA"/>
    <d v="1899-12-30T00:00:11"/>
    <m/>
  </r>
  <r>
    <s v="FICO"/>
    <s v="03.01.02 Acquire fixed asset with PO_pending"/>
    <x v="0"/>
    <x v="0"/>
    <s v="Vendor : 0072064984 has been  for company code SFA purchasing organization SFA ; The asset : 30000002856 0 is  ; Standard PO  : 4524071870 ; Material document : 5000071632  ; Document no. : 5108324134 "/>
    <d v="1899-12-30T00:01:30"/>
    <m/>
  </r>
  <r>
    <s v="FICO"/>
    <s v="03.02.01. Retire asset with revenue"/>
    <x v="0"/>
    <x v="1"/>
    <m/>
    <m/>
    <s v="F-92 - G/L account  in tax code A1 not found."/>
  </r>
  <r>
    <s v="FICO"/>
    <s v="03.02.02. Retire asset without revenue(scrap)"/>
    <x v="0"/>
    <x v="0"/>
    <s v="Vendor : 0072064985 has been  for company code SFA purchasing organization SFA ; The asset : 20000000547 0 is  ; The asset : 20000000547 0 is  ; Document : 19000016 was  in company code SFA ; Asset transaction  with document no. SFA : 0019000017"/>
    <d v="1899-12-30T00:01:49"/>
    <m/>
  </r>
  <r>
    <s v="FICO"/>
    <s v="03.03.01Transfer Fixed Assets"/>
    <x v="0"/>
    <x v="0"/>
    <s v="Vendor : 0072064986 has been  for company code SFA purchasing organization SFA ; The asset : 40000000004 0 is  ; The asset : 40000000004 0 is  ; Document : 19000018 was  in company code SFA ; The asset : 40000000005 0 is  ; The asset : 40000000005 0 is  ; Asset transaction  with document no. SFA : 0019000019"/>
    <d v="1899-12-30T00:01:46"/>
    <m/>
  </r>
  <r>
    <s v="FICO"/>
    <s v="03.04.01 Periodic depreciation"/>
    <x v="0"/>
    <x v="0"/>
    <m/>
    <d v="1899-12-30T00:00:18"/>
    <m/>
  </r>
  <r>
    <s v="FICO"/>
    <s v="03.04.02 Unplanned depreciation run"/>
    <x v="0"/>
    <x v="0"/>
    <m/>
    <d v="1899-12-30T00:00:26"/>
    <m/>
  </r>
  <r>
    <s v="FICO"/>
    <s v="03.04.03 Periodic posting"/>
    <x v="0"/>
    <x v="0"/>
    <m/>
    <d v="1899-12-30T00:00:16"/>
    <m/>
  </r>
  <r>
    <s v="FICO"/>
    <s v="03.06.01 Fixed asset reporting"/>
    <x v="0"/>
    <x v="0"/>
    <m/>
    <d v="1899-12-30T00:00:34"/>
    <m/>
  </r>
  <r>
    <s v="FICO"/>
    <s v="05.01 Maintain Banks"/>
    <x v="0"/>
    <x v="0"/>
    <s v="Bank FR : 7060618500 was "/>
    <d v="1899-12-30T00:00:23"/>
    <m/>
  </r>
  <r>
    <s v="FICO"/>
    <s v="05.05 Reconcile Bank Account Balances"/>
    <x v="0"/>
    <x v="0"/>
    <m/>
    <d v="1899-12-30T00:00:05"/>
    <m/>
  </r>
  <r>
    <s v="FICO"/>
    <s v="05.08 Cash Mgm and Liquidity Forecast- Cash Position"/>
    <x v="0"/>
    <x v="0"/>
    <m/>
    <d v="1899-12-30T00:00:18"/>
    <m/>
  </r>
  <r>
    <s v="FICO"/>
    <s v="05.09 Cash Mgm and Liquidity Forecast- Liquidity Forecast"/>
    <x v="0"/>
    <x v="0"/>
    <m/>
    <d v="1899-12-30T00:00:06"/>
    <m/>
  </r>
  <r>
    <s v="FICO"/>
    <s v="05.10 Clear Outgoing Payments Bank Subaccounts SAP tr. code F-03 andor F.13"/>
    <x v="0"/>
    <x v="0"/>
    <s v="Document : 1000005 was  in company code SFA ; Document : 820000001 was  in company code SFA"/>
    <d v="1899-12-30T00:00:26"/>
    <m/>
  </r>
  <r>
    <s v="FICO"/>
    <s v="06.02 Match and clear  Intra-corporate Accounts - Kone report for Trading Partner"/>
    <x v="0"/>
    <x v="0"/>
    <m/>
    <d v="1899-12-30T00:00:46"/>
    <m/>
  </r>
  <r>
    <s v="FICO"/>
    <s v="07.01 Billing run"/>
    <x v="0"/>
    <x v="0"/>
    <m/>
    <d v="1899-12-30T00:00:32"/>
    <m/>
  </r>
  <r>
    <s v="FICO"/>
    <s v="07.02 Execute recurring entries"/>
    <x v="0"/>
    <x v="0"/>
    <m/>
    <d v="1899-12-30T00:00:28"/>
    <m/>
  </r>
  <r>
    <s v="FICO"/>
    <s v="07.03 FI invoices to Kone companies-covering in AR"/>
    <x v="0"/>
    <x v="0"/>
    <s v="Document : 20000033 was  in company code SFA"/>
    <d v="1899-12-30T00:00:29"/>
    <m/>
  </r>
  <r>
    <s v="FICO"/>
    <s v="07.06 Run RA for Projects"/>
    <x v="0"/>
    <x v="0"/>
    <m/>
    <d v="1899-12-30T00:00:32"/>
    <m/>
  </r>
  <r>
    <s v="FICO"/>
    <s v="07.08 Update Special Purpose Ledger Planning"/>
    <x v="0"/>
    <x v="0"/>
    <m/>
    <d v="1899-12-30T00:00:14"/>
    <m/>
  </r>
  <r>
    <s v="FICO"/>
    <s v="07.09 Update Profit Center Planning"/>
    <x v="0"/>
    <x v="0"/>
    <s v="Data record was  in document : 8000100002"/>
    <d v="1899-12-30T00:00:59"/>
    <m/>
  </r>
  <r>
    <s v="FICO"/>
    <s v="07.12 Create provisions for LIFS-Covering in ARAP"/>
    <x v="0"/>
    <x v="0"/>
    <s v="Document : 1000007 was  in company code SFA"/>
    <d v="1899-12-30T00:00:17"/>
    <m/>
  </r>
  <r>
    <s v="FICO"/>
    <s v="07.13 Run periodising"/>
    <x v="0"/>
    <x v="0"/>
    <m/>
    <d v="1899-12-30T00:00:08"/>
    <m/>
  </r>
  <r>
    <s v="FICO"/>
    <s v="07.14 Provisions and non-recurring accrual..Covering in ARAP"/>
    <x v="0"/>
    <x v="0"/>
    <s v="Document : 4000003 was  in company code SFA"/>
    <d v="1899-12-30T00:00:22"/>
    <m/>
  </r>
  <r>
    <s v="FICO"/>
    <s v="07.16 Run overhead surcharges  on WBS"/>
    <x v="0"/>
    <x v="0"/>
    <m/>
    <d v="1899-12-30T00:11:21"/>
    <m/>
  </r>
  <r>
    <s v="FICO"/>
    <s v="07.17 Run process costing"/>
    <x v="0"/>
    <x v="0"/>
    <m/>
    <d v="1899-12-30T00:01:33"/>
    <m/>
  </r>
  <r>
    <s v="FICO"/>
    <s v="07.18 Business Area re-adjustment"/>
    <x v="0"/>
    <x v="0"/>
    <m/>
    <d v="1899-12-30T00:33:13"/>
    <m/>
  </r>
  <r>
    <s v="FICO"/>
    <s v="07.19 Foreign Currency valuation"/>
    <x v="0"/>
    <x v="0"/>
    <m/>
    <d v="1899-12-30T00:00:49"/>
    <m/>
  </r>
  <r>
    <s v="FICO"/>
    <s v="07.20 Clear dummy Profit center"/>
    <x v="0"/>
    <x v="0"/>
    <s v="Document  under document number : 20000041"/>
    <d v="1899-12-30T00:00:24"/>
    <m/>
  </r>
  <r>
    <s v="FICO"/>
    <s v="07.21 Update Special Purpose Ledger Planning"/>
    <x v="0"/>
    <x v="0"/>
    <m/>
    <d v="1899-12-30T00:00:14"/>
    <m/>
  </r>
  <r>
    <s v="FICO"/>
    <s v="07.23 Reverse accruals"/>
    <x v="0"/>
    <x v="0"/>
    <s v="Document : 4000002 was  in company code SFA"/>
    <d v="1899-12-30T00:00:08"/>
    <m/>
  </r>
  <r>
    <s v="FICO"/>
    <s v="07.24 Automatic clearing and regrouping"/>
    <x v="0"/>
    <x v="0"/>
    <m/>
    <d v="1899-12-30T00:03:42"/>
    <m/>
  </r>
  <r>
    <s v="FICO"/>
    <s v="07.25 AR by business area for corporate reporting...Background"/>
    <x v="0"/>
    <x v="0"/>
    <m/>
    <d v="1899-12-30T00:00:42"/>
    <m/>
  </r>
  <r>
    <s v="FICO"/>
    <s v="07.26 AP for corporate reporting"/>
    <x v="0"/>
    <x v="0"/>
    <m/>
    <d v="1899-12-30T00:00:15"/>
    <m/>
  </r>
  <r>
    <s v="FICO"/>
    <s v="07.27 Download results &amp; balance sheet"/>
    <x v="0"/>
    <x v="0"/>
    <m/>
    <d v="1899-12-30T00:00:30"/>
    <m/>
  </r>
  <r>
    <s v="FICO"/>
    <s v="11.01 Perform GL posting"/>
    <x v="0"/>
    <x v="0"/>
    <s v="Document : 1000008 was  in company code SFA ; "/>
    <d v="1899-12-30T00:00:35"/>
    <m/>
  </r>
  <r>
    <s v="FICO"/>
    <s v="15.01 Execute assessment cycle"/>
    <x v="0"/>
    <x v="0"/>
    <m/>
    <d v="1899-12-30T00:01:27"/>
    <m/>
  </r>
  <r>
    <s v="FICO"/>
    <s v="15.02 Repost cost from cost center to cost center"/>
    <x v="0"/>
    <x v="0"/>
    <s v="Document is  under number : 4211183918"/>
    <d v="1899-12-30T00:00:13"/>
    <m/>
  </r>
  <r>
    <s v="FICO"/>
    <s v="15.03 Repost cost from WBS to network"/>
    <x v="0"/>
    <x v="0"/>
    <s v="Document is  under number : 4211183919"/>
    <d v="1899-12-30T00:00:04"/>
    <m/>
  </r>
  <r>
    <s v="FICO"/>
    <s v="15.04 Perform activity allocation"/>
    <x v="0"/>
    <x v="1"/>
    <m/>
    <m/>
    <s v="KB21N-A master record for SFA6S99/25100 exists only in 2014"/>
  </r>
  <r>
    <s v="FICO"/>
    <s v="16.01 Perform CO-CCA Reporting"/>
    <x v="0"/>
    <x v="0"/>
    <m/>
    <d v="1899-12-30T00:00:57"/>
    <m/>
  </r>
  <r>
    <s v="FICO"/>
    <s v="17.01 Perform CO-PCA Reporting"/>
    <x v="0"/>
    <x v="0"/>
    <m/>
    <d v="1899-12-30T00:01:16"/>
    <m/>
  </r>
  <r>
    <s v="FICO"/>
    <s v="18.01 BS and PL Statement"/>
    <x v="0"/>
    <x v="0"/>
    <m/>
    <d v="1899-12-30T00:00:05"/>
    <m/>
  </r>
  <r>
    <s v="FICO"/>
    <s v="18.02  Taxes on Sales and Purchases"/>
    <x v="0"/>
    <x v="0"/>
    <m/>
    <d v="1899-12-30T00:03:28"/>
    <m/>
  </r>
</pivotCacheRecords>
</file>

<file path=xl/pivotTables/_rels/pivotTable1.xml.rels><?xml version="1.0" encoding="UTF-8" standalone="no"?>
<Relationships xmlns="http://schemas.openxmlformats.org/package/2006/relationships">
    <Relationship Id="rId1" Target="../pivotCache/pivotCacheDefinition3.xml" Type="http://schemas.openxmlformats.org/officeDocument/2006/relationships/pivotCacheDefinition"/>
</Relationships>

</file>

<file path=xl/pivotTables/_rels/pivotTable10.xml.rels><?xml version="1.0" encoding="UTF-8" standalone="no"?>
<Relationships xmlns="http://schemas.openxmlformats.org/package/2006/relationships">
    <Relationship Id="rId1" Target="../pivotCache/pivotCacheDefinition8.xml" Type="http://schemas.openxmlformats.org/officeDocument/2006/relationships/pivotCacheDefinition"/>
</Relationships>

</file>

<file path=xl/pivotTables/_rels/pivotTable11.xml.rels><?xml version="1.0" encoding="UTF-8" standalone="no"?>
<Relationships xmlns="http://schemas.openxmlformats.org/package/2006/relationships">
    <Relationship Id="rId1" Target="../pivotCache/pivotCacheDefinition9.xml" Type="http://schemas.openxmlformats.org/officeDocument/2006/relationships/pivotCacheDefinition"/>
</Relationships>

</file>

<file path=xl/pivotTables/_rels/pivotTable12.xml.rels><?xml version="1.0" encoding="UTF-8" standalone="no"?>
<Relationships xmlns="http://schemas.openxmlformats.org/package/2006/relationships">
    <Relationship Id="rId1" Target="../pivotCache/pivotCacheDefinition10.xml" Type="http://schemas.openxmlformats.org/officeDocument/2006/relationships/pivotCacheDefinition"/>
</Relationships>

</file>

<file path=xl/pivotTables/_rels/pivotTable13.xml.rels><?xml version="1.0" encoding="UTF-8" standalone="no"?>
<Relationships xmlns="http://schemas.openxmlformats.org/package/2006/relationships">
    <Relationship Id="rId1" Target="../pivotCache/pivotCacheDefinition11.xml" Type="http://schemas.openxmlformats.org/officeDocument/2006/relationships/pivotCacheDefinition"/>
</Relationships>

</file>

<file path=xl/pivotTables/_rels/pivotTable14.xml.rels><?xml version="1.0" encoding="UTF-8" standalone="no"?>
<Relationships xmlns="http://schemas.openxmlformats.org/package/2006/relationships">
    <Relationship Id="rId1" Target="../pivotCache/pivotCacheDefinition12.xml" Type="http://schemas.openxmlformats.org/officeDocument/2006/relationships/pivotCacheDefinition"/>
</Relationships>

</file>

<file path=xl/pivotTables/_rels/pivotTable15.xml.rels><?xml version="1.0" encoding="UTF-8" standalone="no"?>
<Relationships xmlns="http://schemas.openxmlformats.org/package/2006/relationships">
    <Relationship Id="rId1" Target="../pivotCache/pivotCacheDefinition13.xml" Type="http://schemas.openxmlformats.org/officeDocument/2006/relationships/pivotCacheDefinition"/>
</Relationships>

</file>

<file path=xl/pivotTables/_rels/pivotTable16.xml.rels><?xml version="1.0" encoding="UTF-8" standalone="no"?>
<Relationships xmlns="http://schemas.openxmlformats.org/package/2006/relationships">
    <Relationship Id="rId1" Target="../pivotCache/pivotCacheDefinition17.xml" Type="http://schemas.openxmlformats.org/officeDocument/2006/relationships/pivotCacheDefinition"/>
</Relationships>

</file>

<file path=xl/pivotTables/_rels/pivotTable17.xml.rels><?xml version="1.0" encoding="UTF-8" standalone="no"?>
<Relationships xmlns="http://schemas.openxmlformats.org/package/2006/relationships">
    <Relationship Id="rId1" Target="../pivotCache/pivotCacheDefinition14.xml" Type="http://schemas.openxmlformats.org/officeDocument/2006/relationships/pivotCacheDefinition"/>
</Relationships>

</file>

<file path=xl/pivotTables/_rels/pivotTable18.xml.rels><?xml version="1.0" encoding="UTF-8" standalone="no"?>
<Relationships xmlns="http://schemas.openxmlformats.org/package/2006/relationships">
    <Relationship Id="rId1" Target="../pivotCache/pivotCacheDefinition15.xml" Type="http://schemas.openxmlformats.org/officeDocument/2006/relationships/pivotCacheDefinition"/>
</Relationships>

</file>

<file path=xl/pivotTables/_rels/pivotTable19.xml.rels><?xml version="1.0" encoding="UTF-8" standalone="no"?>
<Relationships xmlns="http://schemas.openxmlformats.org/package/2006/relationships">
    <Relationship Id="rId1" Target="../pivotCache/pivotCacheDefinition23.xml" Type="http://schemas.openxmlformats.org/officeDocument/2006/relationships/pivotCacheDefinition"/>
</Relationships>

</file>

<file path=xl/pivotTables/_rels/pivotTable2.xml.rels><?xml version="1.0" encoding="UTF-8" standalone="no"?>
<Relationships xmlns="http://schemas.openxmlformats.org/package/2006/relationships">
    <Relationship Id="rId1" Target="../pivotCache/pivotCacheDefinition3.xml" Type="http://schemas.openxmlformats.org/officeDocument/2006/relationships/pivotCacheDefinition"/>
</Relationships>

</file>

<file path=xl/pivotTables/_rels/pivotTable20.xml.rels><?xml version="1.0" encoding="UTF-8" standalone="no"?>
<Relationships xmlns="http://schemas.openxmlformats.org/package/2006/relationships">
    <Relationship Id="rId1" Target="../pivotCache/pivotCacheDefinition24.xml" Type="http://schemas.openxmlformats.org/officeDocument/2006/relationships/pivotCacheDefinition"/>
</Relationships>

</file>

<file path=xl/pivotTables/_rels/pivotTable21.xml.rels><?xml version="1.0" encoding="UTF-8" standalone="no"?>
<Relationships xmlns="http://schemas.openxmlformats.org/package/2006/relationships">
    <Relationship Id="rId1" Target="../pivotCache/pivotCacheDefinition19.xml" Type="http://schemas.openxmlformats.org/officeDocument/2006/relationships/pivotCacheDefinition"/>
</Relationships>

</file>

<file path=xl/pivotTables/_rels/pivotTable22.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23.xml.rels><?xml version="1.0" encoding="UTF-8" standalone="no"?>
<Relationships xmlns="http://schemas.openxmlformats.org/package/2006/relationships">
    <Relationship Id="rId1" Target="../pivotCache/pivotCacheDefinition16.xml" Type="http://schemas.openxmlformats.org/officeDocument/2006/relationships/pivotCacheDefinition"/>
</Relationships>

</file>

<file path=xl/pivotTables/_rels/pivotTable24.xml.rels><?xml version="1.0" encoding="UTF-8" standalone="no"?>
<Relationships xmlns="http://schemas.openxmlformats.org/package/2006/relationships">
    <Relationship Id="rId1" Target="../pivotCache/pivotCacheDefinition17.xml" Type="http://schemas.openxmlformats.org/officeDocument/2006/relationships/pivotCacheDefinition"/>
</Relationships>

</file>

<file path=xl/pivotTables/_rels/pivotTable25.xml.rels><?xml version="1.0" encoding="UTF-8" standalone="no"?>
<Relationships xmlns="http://schemas.openxmlformats.org/package/2006/relationships">
    <Relationship Id="rId1" Target="../pivotCache/pivotCacheDefinition18.xml" Type="http://schemas.openxmlformats.org/officeDocument/2006/relationships/pivotCacheDefinition"/>
</Relationships>

</file>

<file path=xl/pivotTables/_rels/pivotTable26.xml.rels><?xml version="1.0" encoding="UTF-8" standalone="no"?>
<Relationships xmlns="http://schemas.openxmlformats.org/package/2006/relationships">
    <Relationship Id="rId1" Target="../pivotCache/pivotCacheDefinition18.xml" Type="http://schemas.openxmlformats.org/officeDocument/2006/relationships/pivotCacheDefinition"/>
</Relationships>

</file>

<file path=xl/pivotTables/_rels/pivotTable27.xml.rels><?xml version="1.0" encoding="UTF-8" standalone="no"?>
<Relationships xmlns="http://schemas.openxmlformats.org/package/2006/relationships">
    <Relationship Id="rId1" Target="../pivotCache/pivotCacheDefinition20.xml" Type="http://schemas.openxmlformats.org/officeDocument/2006/relationships/pivotCacheDefinition"/>
</Relationships>

</file>

<file path=xl/pivotTables/_rels/pivotTable28.xml.rels><?xml version="1.0" encoding="UTF-8" standalone="no"?>
<Relationships xmlns="http://schemas.openxmlformats.org/package/2006/relationships">
    <Relationship Id="rId1" Target="../pivotCache/pivotCacheDefinition20.xml" Type="http://schemas.openxmlformats.org/officeDocument/2006/relationships/pivotCacheDefinition"/>
</Relationships>

</file>

<file path=xl/pivotTables/_rels/pivotTable29.xml.rels><?xml version="1.0" encoding="UTF-8" standalone="no"?>
<Relationships xmlns="http://schemas.openxmlformats.org/package/2006/relationships">
    <Relationship Id="rId1" Target="../pivotCache/pivotCacheDefinition21.xml" Type="http://schemas.openxmlformats.org/officeDocument/2006/relationships/pivotCacheDefinition"/>
</Relationships>

</file>

<file path=xl/pivotTables/_rels/pivotTable3.xml.rels><?xml version="1.0" encoding="UTF-8" standalone="no"?>
<Relationships xmlns="http://schemas.openxmlformats.org/package/2006/relationships">
    <Relationship Id="rId1" Target="../pivotCache/pivotCacheDefinition3.xml" Type="http://schemas.openxmlformats.org/officeDocument/2006/relationships/pivotCacheDefinition"/>
</Relationships>

</file>

<file path=xl/pivotTables/_rels/pivotTable30.xml.rels><?xml version="1.0" encoding="UTF-8" standalone="no"?>
<Relationships xmlns="http://schemas.openxmlformats.org/package/2006/relationships">
    <Relationship Id="rId1" Target="../pivotCache/pivotCacheDefinition22.xml" Type="http://schemas.openxmlformats.org/officeDocument/2006/relationships/pivotCacheDefinition"/>
</Relationships>

</file>

<file path=xl/pivotTables/_rels/pivotTable31.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_rels/pivotTable32.xml.rels><?xml version="1.0" encoding="UTF-8" standalone="no"?>
<Relationships xmlns="http://schemas.openxmlformats.org/package/2006/relationships">
    <Relationship Id="rId1" Target="../pivotCache/pivotCacheDefinition22.xml" Type="http://schemas.openxmlformats.org/officeDocument/2006/relationships/pivotCacheDefinition"/>
</Relationships>

</file>

<file path=xl/pivotTables/_rels/pivotTable4.xml.rels><?xml version="1.0" encoding="UTF-8" standalone="no"?>
<Relationships xmlns="http://schemas.openxmlformats.org/package/2006/relationships">
    <Relationship Id="rId1" Target="../pivotCache/pivotCacheDefinition26.xml" Type="http://schemas.openxmlformats.org/officeDocument/2006/relationships/pivotCacheDefinition"/>
</Relationships>

</file>

<file path=xl/pivotTables/_rels/pivotTable5.xml.rels><?xml version="1.0" encoding="UTF-8" standalone="no"?>
<Relationships xmlns="http://schemas.openxmlformats.org/package/2006/relationships">
    <Relationship Id="rId1" Target="../pivotCache/pivotCacheDefinition4.xml" Type="http://schemas.openxmlformats.org/officeDocument/2006/relationships/pivotCacheDefinition"/>
</Relationships>

</file>

<file path=xl/pivotTables/_rels/pivotTable6.xml.rels><?xml version="1.0" encoding="UTF-8" standalone="no"?>
<Relationships xmlns="http://schemas.openxmlformats.org/package/2006/relationships">
    <Relationship Id="rId1" Target="../pivotCache/pivotCacheDefinition5.xml" Type="http://schemas.openxmlformats.org/officeDocument/2006/relationships/pivotCacheDefinition"/>
</Relationships>

</file>

<file path=xl/pivotTables/_rels/pivotTable7.xml.rels><?xml version="1.0" encoding="UTF-8" standalone="no"?>
<Relationships xmlns="http://schemas.openxmlformats.org/package/2006/relationships">
    <Relationship Id="rId1" Target="../pivotCache/pivotCacheDefinition6.xml" Type="http://schemas.openxmlformats.org/officeDocument/2006/relationships/pivotCacheDefinition"/>
</Relationships>

</file>

<file path=xl/pivotTables/_rels/pivotTable8.xml.rels><?xml version="1.0" encoding="UTF-8" standalone="no"?>
<Relationships xmlns="http://schemas.openxmlformats.org/package/2006/relationships">
    <Relationship Id="rId1" Target="../pivotCache/pivotCacheDefinition25.xml" Type="http://schemas.openxmlformats.org/officeDocument/2006/relationships/pivotCacheDefinition"/>
</Relationships>

</file>

<file path=xl/pivotTables/_rels/pivotTable9.xml.rels><?xml version="1.0" encoding="UTF-8" standalone="no"?>
<Relationships xmlns="http://schemas.openxmlformats.org/package/2006/relationships">
    <Relationship Id="rId1" Target="../pivotCache/pivotCacheDefinition7.xml" Type="http://schemas.openxmlformats.org/officeDocument/2006/relationships/pivotCacheDefinition"/>
</Relationships>

</file>

<file path=xl/pivotTables/pivotTable1.xml><?xml version="1.0" encoding="utf-8"?>
<pivotTableDefinition xmlns="http://schemas.openxmlformats.org/spreadsheetml/2006/main" name="PivotTable1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Discovery Date">
  <location ref="AA3:AB9" firstHeaderRow="1" firstDataRow="1" firstDataCol="1"/>
  <pivotFields count="12">
    <pivotField dataField="1" showAll="0"/>
    <pivotField showAll="0"/>
    <pivotField showAll="0"/>
    <pivotField showAll="0"/>
    <pivotField showAll="0"/>
    <pivotField showAll="0"/>
    <pivotField showAll="0"/>
    <pivotField showAll="0"/>
    <pivotField showAll="0"/>
    <pivotField axis="axisRow" showAll="0">
      <items count="7">
        <item h="1" x="5"/>
        <item x="0"/>
        <item x="1"/>
        <item x="2"/>
        <item x="3"/>
        <item x="4"/>
        <item t="default"/>
      </items>
    </pivotField>
    <pivotField showAll="0"/>
    <pivotField showAll="0" defaultSubtotal="0"/>
  </pivotFields>
  <rowFields count="1">
    <field x="9"/>
  </rowFields>
  <rowItems count="6">
    <i>
      <x v="1"/>
    </i>
    <i>
      <x v="2"/>
    </i>
    <i>
      <x v="3"/>
    </i>
    <i>
      <x v="4"/>
    </i>
    <i>
      <x v="5"/>
    </i>
    <i t="grand">
      <x/>
    </i>
  </rowItems>
  <colItems count="1">
    <i/>
  </colItems>
  <dataFields count="1">
    <dataField name="Defect Count" fld="0" subtotal="count" baseField="0" baseItem="0"/>
  </dataFields>
  <formats count="9">
    <format dxfId="676">
      <pivotArea field="9" type="button" dataOnly="0" labelOnly="1" outline="0" axis="axisRow" fieldPosition="0"/>
    </format>
    <format dxfId="675">
      <pivotArea dataOnly="0" labelOnly="1" outline="0" axis="axisValues" fieldPosition="0"/>
    </format>
    <format dxfId="674">
      <pivotArea dataOnly="0" labelOnly="1" outline="0" axis="axisValues" fieldPosition="0"/>
    </format>
    <format dxfId="673">
      <pivotArea grandRow="1" outline="0" collapsedLevelsAreSubtotals="1" fieldPosition="0"/>
    </format>
    <format dxfId="672">
      <pivotArea dataOnly="0" labelOnly="1" grandRow="1" outline="0" fieldPosition="0"/>
    </format>
    <format dxfId="671">
      <pivotArea collapsedLevelsAreSubtotals="1" fieldPosition="0">
        <references count="1">
          <reference field="9" count="0"/>
        </references>
      </pivotArea>
    </format>
    <format dxfId="670">
      <pivotArea dataOnly="0" labelOnly="1" fieldPosition="0">
        <references count="1">
          <reference field="9" count="0"/>
        </references>
      </pivotArea>
    </format>
    <format dxfId="669">
      <pivotArea collapsedLevelsAreSubtotals="1" fieldPosition="0">
        <references count="1">
          <reference field="9" count="0"/>
        </references>
      </pivotArea>
    </format>
    <format dxfId="668">
      <pivotArea dataOnly="0" labelOnly="1" fieldPosition="0">
        <references count="1">
          <reference field="9"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pivotField dataField="1" showAll="0"/>
    <pivotField showAll="0" defaultSubtotal="0">
      <items count="3">
        <item x="0"/>
        <item x="1"/>
        <item m="1" x="2"/>
      </items>
    </pivotField>
    <pivotField axis="axisRow" showAll="0" defaultSubtotal="0">
      <items count="6">
        <item m="1" x="4"/>
        <item x="0"/>
        <item x="1"/>
        <item h="1" m="1" x="3"/>
        <item h="1" m="1" x="5"/>
        <item h="1" x="2"/>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547">
      <pivotArea type="all" dataOnly="0" outline="0" fieldPosition="0"/>
    </format>
    <format dxfId="546">
      <pivotArea outline="0" collapsedLevelsAreSubtotals="1" fieldPosition="0"/>
    </format>
    <format dxfId="545">
      <pivotArea field="2" type="button" dataOnly="0" labelOnly="1" outline="0"/>
    </format>
    <format dxfId="544">
      <pivotArea dataOnly="0" labelOnly="1" outline="0" axis="axisValues" fieldPosition="0"/>
    </format>
    <format dxfId="543">
      <pivotArea dataOnly="0" labelOnly="1" grandRow="1" outline="0" fieldPosition="0"/>
    </format>
    <format dxfId="542">
      <pivotArea dataOnly="0" labelOnly="1" outline="0" axis="axisValues" fieldPosition="0"/>
    </format>
    <format dxfId="541">
      <pivotArea type="all" dataOnly="0" outline="0" fieldPosition="0"/>
    </format>
    <format dxfId="540">
      <pivotArea outline="0" collapsedLevelsAreSubtotals="1" fieldPosition="0"/>
    </format>
    <format dxfId="539">
      <pivotArea field="2" type="button" dataOnly="0" labelOnly="1" outline="0"/>
    </format>
    <format dxfId="538">
      <pivotArea dataOnly="0" labelOnly="1" outline="0" axis="axisValues" fieldPosition="0"/>
    </format>
    <format dxfId="537">
      <pivotArea dataOnly="0" labelOnly="1" grandRow="1" outline="0" fieldPosition="0"/>
    </format>
    <format dxfId="536">
      <pivotArea dataOnly="0" labelOnly="1" outline="0" axis="axisValues" fieldPosition="0"/>
    </format>
    <format dxfId="535">
      <pivotArea type="all" dataOnly="0" outline="0" fieldPosition="0"/>
    </format>
    <format dxfId="534">
      <pivotArea outline="0" collapsedLevelsAreSubtotals="1" fieldPosition="0"/>
    </format>
    <format dxfId="533">
      <pivotArea field="2" type="button" dataOnly="0" labelOnly="1" outline="0"/>
    </format>
    <format dxfId="532">
      <pivotArea dataOnly="0" labelOnly="1" outline="0" axis="axisValues" fieldPosition="0"/>
    </format>
    <format dxfId="531">
      <pivotArea dataOnly="0" labelOnly="1" grandRow="1" outline="0" fieldPosition="0"/>
    </format>
    <format dxfId="530">
      <pivotArea dataOnly="0" labelOnly="1" outline="0" axis="axisValues" fieldPosition="0"/>
    </format>
    <format dxfId="529">
      <pivotArea type="all" dataOnly="0" outline="0" fieldPosition="0"/>
    </format>
    <format dxfId="528">
      <pivotArea outline="0" collapsedLevelsAreSubtotals="1" fieldPosition="0"/>
    </format>
    <format dxfId="527">
      <pivotArea field="2" type="button" dataOnly="0" labelOnly="1" outline="0"/>
    </format>
    <format dxfId="526">
      <pivotArea dataOnly="0" labelOnly="1" outline="0" axis="axisValues" fieldPosition="0"/>
    </format>
    <format dxfId="525">
      <pivotArea dataOnly="0" labelOnly="1" grandRow="1" outline="0" fieldPosition="0"/>
    </format>
    <format dxfId="52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9"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defaultSubtotal="0"/>
    <pivotField dataField="1" showAll="0"/>
    <pivotField showAll="0" defaultSubtotal="0">
      <items count="3">
        <item m="1" x="2"/>
        <item x="0"/>
        <item m="1" x="1"/>
      </items>
    </pivotField>
    <pivotField axis="axisRow" showAll="0" defaultSubtotal="0">
      <items count="4">
        <item m="1" x="3"/>
        <item h="1" m="1" x="2"/>
        <item x="0"/>
        <item x="1"/>
      </items>
    </pivotField>
    <pivotField showAll="0" defaultSubtotal="0"/>
    <pivotField showAll="0"/>
    <pivotField showAll="0"/>
  </pivotFields>
  <rowFields count="1">
    <field x="3"/>
  </rowFields>
  <rowItems count="3">
    <i>
      <x v="2"/>
    </i>
    <i>
      <x v="3"/>
    </i>
    <i t="grand">
      <x/>
    </i>
  </rowItems>
  <colItems count="1">
    <i/>
  </colItems>
  <dataFields count="1">
    <dataField name="Count of Test Script" fld="1" subtotal="count" baseField="0" baseItem="0"/>
  </dataFields>
  <formats count="24">
    <format dxfId="523">
      <pivotArea type="all" dataOnly="0" outline="0" fieldPosition="0"/>
    </format>
    <format dxfId="522">
      <pivotArea outline="0" collapsedLevelsAreSubtotals="1" fieldPosition="0"/>
    </format>
    <format dxfId="521">
      <pivotArea field="2" type="button" dataOnly="0" labelOnly="1" outline="0"/>
    </format>
    <format dxfId="520">
      <pivotArea dataOnly="0" labelOnly="1" outline="0" axis="axisValues" fieldPosition="0"/>
    </format>
    <format dxfId="519">
      <pivotArea dataOnly="0" labelOnly="1" grandRow="1" outline="0" fieldPosition="0"/>
    </format>
    <format dxfId="518">
      <pivotArea dataOnly="0" labelOnly="1" outline="0" axis="axisValues" fieldPosition="0"/>
    </format>
    <format dxfId="517">
      <pivotArea type="all" dataOnly="0" outline="0" fieldPosition="0"/>
    </format>
    <format dxfId="516">
      <pivotArea outline="0" collapsedLevelsAreSubtotals="1" fieldPosition="0"/>
    </format>
    <format dxfId="515">
      <pivotArea field="2" type="button" dataOnly="0" labelOnly="1" outline="0"/>
    </format>
    <format dxfId="514">
      <pivotArea dataOnly="0" labelOnly="1" outline="0" axis="axisValues" fieldPosition="0"/>
    </format>
    <format dxfId="513">
      <pivotArea dataOnly="0" labelOnly="1" grandRow="1" outline="0" fieldPosition="0"/>
    </format>
    <format dxfId="512">
      <pivotArea dataOnly="0" labelOnly="1" outline="0" axis="axisValues" fieldPosition="0"/>
    </format>
    <format dxfId="511">
      <pivotArea type="all" dataOnly="0" outline="0" fieldPosition="0"/>
    </format>
    <format dxfId="510">
      <pivotArea outline="0" collapsedLevelsAreSubtotals="1" fieldPosition="0"/>
    </format>
    <format dxfId="509">
      <pivotArea field="2" type="button" dataOnly="0" labelOnly="1" outline="0"/>
    </format>
    <format dxfId="508">
      <pivotArea dataOnly="0" labelOnly="1" outline="0" axis="axisValues" fieldPosition="0"/>
    </format>
    <format dxfId="507">
      <pivotArea dataOnly="0" labelOnly="1" grandRow="1" outline="0" fieldPosition="0"/>
    </format>
    <format dxfId="506">
      <pivotArea dataOnly="0" labelOnly="1" outline="0" axis="axisValues" fieldPosition="0"/>
    </format>
    <format dxfId="505">
      <pivotArea type="all" dataOnly="0" outline="0" fieldPosition="0"/>
    </format>
    <format dxfId="504">
      <pivotArea outline="0" collapsedLevelsAreSubtotals="1" fieldPosition="0"/>
    </format>
    <format dxfId="503">
      <pivotArea field="2" type="button" dataOnly="0" labelOnly="1" outline="0"/>
    </format>
    <format dxfId="502">
      <pivotArea dataOnly="0" labelOnly="1" outline="0" axis="axisValues" fieldPosition="0"/>
    </format>
    <format dxfId="501">
      <pivotArea dataOnly="0" labelOnly="1" grandRow="1" outline="0" fieldPosition="0"/>
    </format>
    <format dxfId="50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showAll="0"/>
    <pivotField dataField="1" showAll="0"/>
    <pivotField showAll="0" defaultSubtotal="0">
      <items count="3">
        <item x="0"/>
        <item x="2"/>
        <item x="1"/>
      </items>
    </pivotField>
    <pivotField axis="axisRow" showAll="0" defaultSubtotal="0">
      <items count="4">
        <item h="1" x="2"/>
        <item h="1" m="1" x="3"/>
        <item x="0"/>
        <item x="1"/>
      </items>
    </pivotField>
    <pivotField showAll="0" defaultSubtotal="0"/>
    <pivotField showAll="0"/>
    <pivotField showAll="0"/>
  </pivotFields>
  <rowFields count="1">
    <field x="3"/>
  </rowFields>
  <rowItems count="3">
    <i>
      <x v="2"/>
    </i>
    <i>
      <x v="3"/>
    </i>
    <i t="grand">
      <x/>
    </i>
  </rowItems>
  <colItems count="1">
    <i/>
  </colItems>
  <dataFields count="1">
    <dataField name="Count of Test Script" fld="1" subtotal="count" baseField="0" baseItem="0"/>
  </dataFields>
  <formats count="24">
    <format dxfId="499">
      <pivotArea type="all" dataOnly="0" outline="0" fieldPosition="0"/>
    </format>
    <format dxfId="498">
      <pivotArea outline="0" collapsedLevelsAreSubtotals="1" fieldPosition="0"/>
    </format>
    <format dxfId="497">
      <pivotArea field="2" type="button" dataOnly="0" labelOnly="1" outline="0"/>
    </format>
    <format dxfId="496">
      <pivotArea dataOnly="0" labelOnly="1" outline="0" axis="axisValues" fieldPosition="0"/>
    </format>
    <format dxfId="495">
      <pivotArea dataOnly="0" labelOnly="1" grandRow="1" outline="0" fieldPosition="0"/>
    </format>
    <format dxfId="494">
      <pivotArea dataOnly="0" labelOnly="1" outline="0" axis="axisValues" fieldPosition="0"/>
    </format>
    <format dxfId="493">
      <pivotArea type="all" dataOnly="0" outline="0" fieldPosition="0"/>
    </format>
    <format dxfId="492">
      <pivotArea outline="0" collapsedLevelsAreSubtotals="1" fieldPosition="0"/>
    </format>
    <format dxfId="491">
      <pivotArea field="2" type="button" dataOnly="0" labelOnly="1" outline="0"/>
    </format>
    <format dxfId="490">
      <pivotArea dataOnly="0" labelOnly="1" outline="0" axis="axisValues" fieldPosition="0"/>
    </format>
    <format dxfId="489">
      <pivotArea dataOnly="0" labelOnly="1" grandRow="1" outline="0" fieldPosition="0"/>
    </format>
    <format dxfId="488">
      <pivotArea dataOnly="0" labelOnly="1" outline="0" axis="axisValues" fieldPosition="0"/>
    </format>
    <format dxfId="487">
      <pivotArea type="all" dataOnly="0" outline="0" fieldPosition="0"/>
    </format>
    <format dxfId="486">
      <pivotArea outline="0" collapsedLevelsAreSubtotals="1" fieldPosition="0"/>
    </format>
    <format dxfId="485">
      <pivotArea field="2" type="button" dataOnly="0" labelOnly="1" outline="0"/>
    </format>
    <format dxfId="484">
      <pivotArea dataOnly="0" labelOnly="1" outline="0" axis="axisValues" fieldPosition="0"/>
    </format>
    <format dxfId="483">
      <pivotArea dataOnly="0" labelOnly="1" grandRow="1" outline="0" fieldPosition="0"/>
    </format>
    <format dxfId="482">
      <pivotArea dataOnly="0" labelOnly="1" outline="0" axis="axisValues" fieldPosition="0"/>
    </format>
    <format dxfId="481">
      <pivotArea type="all" dataOnly="0" outline="0" fieldPosition="0"/>
    </format>
    <format dxfId="480">
      <pivotArea outline="0" collapsedLevelsAreSubtotals="1" fieldPosition="0"/>
    </format>
    <format dxfId="479">
      <pivotArea field="2" type="button" dataOnly="0" labelOnly="1" outline="0"/>
    </format>
    <format dxfId="478">
      <pivotArea dataOnly="0" labelOnly="1" outline="0" axis="axisValues" fieldPosition="0"/>
    </format>
    <format dxfId="477">
      <pivotArea dataOnly="0" labelOnly="1" grandRow="1" outline="0" fieldPosition="0"/>
    </format>
    <format dxfId="47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5"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6" firstHeaderRow="1" firstDataRow="1" firstDataCol="1"/>
  <pivotFields count="7">
    <pivotField showAll="0" defaultSubtotal="0"/>
    <pivotField dataField="1" showAll="0"/>
    <pivotField showAll="0" defaultSubtotal="0">
      <items count="2">
        <item m="1" x="1"/>
        <item x="0"/>
      </items>
    </pivotField>
    <pivotField axis="axisRow" showAll="0" defaultSubtotal="0">
      <items count="4">
        <item m="1" x="2"/>
        <item x="0"/>
        <item h="1" m="1" x="1"/>
        <item m="1" x="3"/>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475">
      <pivotArea type="all" dataOnly="0" outline="0" fieldPosition="0"/>
    </format>
    <format dxfId="474">
      <pivotArea outline="0" collapsedLevelsAreSubtotals="1" fieldPosition="0"/>
    </format>
    <format dxfId="473">
      <pivotArea field="2" type="button" dataOnly="0" labelOnly="1" outline="0"/>
    </format>
    <format dxfId="472">
      <pivotArea dataOnly="0" labelOnly="1" outline="0" axis="axisValues" fieldPosition="0"/>
    </format>
    <format dxfId="471">
      <pivotArea dataOnly="0" labelOnly="1" grandRow="1" outline="0" fieldPosition="0"/>
    </format>
    <format dxfId="470">
      <pivotArea dataOnly="0" labelOnly="1" outline="0" axis="axisValues" fieldPosition="0"/>
    </format>
    <format dxfId="469">
      <pivotArea type="all" dataOnly="0" outline="0" fieldPosition="0"/>
    </format>
    <format dxfId="468">
      <pivotArea outline="0" collapsedLevelsAreSubtotals="1" fieldPosition="0"/>
    </format>
    <format dxfId="467">
      <pivotArea field="2" type="button" dataOnly="0" labelOnly="1" outline="0"/>
    </format>
    <format dxfId="466">
      <pivotArea dataOnly="0" labelOnly="1" outline="0" axis="axisValues" fieldPosition="0"/>
    </format>
    <format dxfId="465">
      <pivotArea dataOnly="0" labelOnly="1" grandRow="1" outline="0" fieldPosition="0"/>
    </format>
    <format dxfId="464">
      <pivotArea dataOnly="0" labelOnly="1" outline="0" axis="axisValues" fieldPosition="0"/>
    </format>
    <format dxfId="463">
      <pivotArea type="all" dataOnly="0" outline="0" fieldPosition="0"/>
    </format>
    <format dxfId="462">
      <pivotArea outline="0" collapsedLevelsAreSubtotals="1" fieldPosition="0"/>
    </format>
    <format dxfId="461">
      <pivotArea field="2" type="button" dataOnly="0" labelOnly="1" outline="0"/>
    </format>
    <format dxfId="460">
      <pivotArea dataOnly="0" labelOnly="1" outline="0" axis="axisValues" fieldPosition="0"/>
    </format>
    <format dxfId="459">
      <pivotArea dataOnly="0" labelOnly="1" grandRow="1" outline="0" fieldPosition="0"/>
    </format>
    <format dxfId="458">
      <pivotArea dataOnly="0" labelOnly="1" outline="0" axis="axisValues" fieldPosition="0"/>
    </format>
    <format dxfId="457">
      <pivotArea type="all" dataOnly="0" outline="0" fieldPosition="0"/>
    </format>
    <format dxfId="456">
      <pivotArea outline="0" collapsedLevelsAreSubtotals="1" fieldPosition="0"/>
    </format>
    <format dxfId="455">
      <pivotArea field="2" type="button" dataOnly="0" labelOnly="1" outline="0"/>
    </format>
    <format dxfId="454">
      <pivotArea dataOnly="0" labelOnly="1" outline="0" axis="axisValues" fieldPosition="0"/>
    </format>
    <format dxfId="453">
      <pivotArea dataOnly="0" labelOnly="1" grandRow="1" outline="0" fieldPosition="0"/>
    </format>
    <format dxfId="452">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pivotField dataField="1" showAll="0"/>
    <pivotField showAll="0" defaultSubtotal="0">
      <items count="3">
        <item m="1" x="2"/>
        <item x="0"/>
        <item m="1" x="1"/>
      </items>
    </pivotField>
    <pivotField axis="axisRow" showAll="0" defaultSubtotal="0">
      <items count="4">
        <item m="1" x="3"/>
        <item x="2"/>
        <item x="1"/>
        <item h="1" x="0"/>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451">
      <pivotArea type="all" dataOnly="0" outline="0" fieldPosition="0"/>
    </format>
    <format dxfId="450">
      <pivotArea outline="0" collapsedLevelsAreSubtotals="1" fieldPosition="0"/>
    </format>
    <format dxfId="449">
      <pivotArea field="2" type="button" dataOnly="0" labelOnly="1" outline="0"/>
    </format>
    <format dxfId="448">
      <pivotArea dataOnly="0" labelOnly="1" outline="0" axis="axisValues" fieldPosition="0"/>
    </format>
    <format dxfId="447">
      <pivotArea dataOnly="0" labelOnly="1" grandRow="1" outline="0" fieldPosition="0"/>
    </format>
    <format dxfId="446">
      <pivotArea dataOnly="0" labelOnly="1" outline="0" axis="axisValues" fieldPosition="0"/>
    </format>
    <format dxfId="445">
      <pivotArea type="all" dataOnly="0" outline="0" fieldPosition="0"/>
    </format>
    <format dxfId="444">
      <pivotArea outline="0" collapsedLevelsAreSubtotals="1" fieldPosition="0"/>
    </format>
    <format dxfId="443">
      <pivotArea field="2" type="button" dataOnly="0" labelOnly="1" outline="0"/>
    </format>
    <format dxfId="442">
      <pivotArea dataOnly="0" labelOnly="1" outline="0" axis="axisValues" fieldPosition="0"/>
    </format>
    <format dxfId="441">
      <pivotArea dataOnly="0" labelOnly="1" grandRow="1" outline="0" fieldPosition="0"/>
    </format>
    <format dxfId="440">
      <pivotArea dataOnly="0" labelOnly="1" outline="0" axis="axisValues" fieldPosition="0"/>
    </format>
    <format dxfId="439">
      <pivotArea type="all" dataOnly="0" outline="0" fieldPosition="0"/>
    </format>
    <format dxfId="438">
      <pivotArea outline="0" collapsedLevelsAreSubtotals="1" fieldPosition="0"/>
    </format>
    <format dxfId="437">
      <pivotArea field="2" type="button" dataOnly="0" labelOnly="1" outline="0"/>
    </format>
    <format dxfId="436">
      <pivotArea dataOnly="0" labelOnly="1" outline="0" axis="axisValues" fieldPosition="0"/>
    </format>
    <format dxfId="435">
      <pivotArea dataOnly="0" labelOnly="1" grandRow="1" outline="0" fieldPosition="0"/>
    </format>
    <format dxfId="434">
      <pivotArea dataOnly="0" labelOnly="1" outline="0" axis="axisValues" fieldPosition="0"/>
    </format>
    <format dxfId="433">
      <pivotArea type="all" dataOnly="0" outline="0" fieldPosition="0"/>
    </format>
    <format dxfId="432">
      <pivotArea outline="0" collapsedLevelsAreSubtotals="1" fieldPosition="0"/>
    </format>
    <format dxfId="431">
      <pivotArea field="2" type="button" dataOnly="0" labelOnly="1" outline="0"/>
    </format>
    <format dxfId="430">
      <pivotArea dataOnly="0" labelOnly="1" outline="0" axis="axisValues" fieldPosition="0"/>
    </format>
    <format dxfId="429">
      <pivotArea dataOnly="0" labelOnly="1" grandRow="1" outline="0" fieldPosition="0"/>
    </format>
    <format dxfId="42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3"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showAll="0"/>
    <pivotField dataField="1" showAll="0"/>
    <pivotField showAll="0" defaultSubtotal="0">
      <items count="3">
        <item x="0"/>
        <item x="2"/>
        <item x="1"/>
      </items>
    </pivotField>
    <pivotField axis="axisRow" showAll="0" defaultSubtotal="0">
      <items count="5">
        <item x="0"/>
        <item x="1"/>
        <item h="1" x="3"/>
        <item h="1" m="1" x="4"/>
        <item h="1" x="2"/>
      </items>
    </pivotField>
    <pivotField showAll="0" defaultSubtotal="0"/>
    <pivotField showAll="0"/>
    <pivotField showAll="0"/>
  </pivotFields>
  <rowFields count="1">
    <field x="3"/>
  </rowFields>
  <rowItems count="3">
    <i>
      <x/>
    </i>
    <i>
      <x v="1"/>
    </i>
    <i t="grand">
      <x/>
    </i>
  </rowItems>
  <colItems count="1">
    <i/>
  </colItems>
  <dataFields count="1">
    <dataField name="Count of Test Script" fld="1" subtotal="count" baseField="0" baseItem="0"/>
  </dataFields>
  <formats count="23">
    <format dxfId="427">
      <pivotArea type="all" dataOnly="0" outline="0" fieldPosition="0"/>
    </format>
    <format dxfId="426">
      <pivotArea outline="0" collapsedLevelsAreSubtotals="1" fieldPosition="0"/>
    </format>
    <format dxfId="425">
      <pivotArea field="2" type="button" dataOnly="0" labelOnly="1" outline="0"/>
    </format>
    <format dxfId="424">
      <pivotArea dataOnly="0" labelOnly="1" outline="0" axis="axisValues" fieldPosition="0"/>
    </format>
    <format dxfId="423">
      <pivotArea dataOnly="0" labelOnly="1" grandRow="1" outline="0" fieldPosition="0"/>
    </format>
    <format dxfId="422">
      <pivotArea type="all" dataOnly="0" outline="0" fieldPosition="0"/>
    </format>
    <format dxfId="421">
      <pivotArea outline="0" collapsedLevelsAreSubtotals="1" fieldPosition="0"/>
    </format>
    <format dxfId="420">
      <pivotArea field="2" type="button" dataOnly="0" labelOnly="1" outline="0"/>
    </format>
    <format dxfId="419">
      <pivotArea dataOnly="0" labelOnly="1" outline="0" axis="axisValues" fieldPosition="0"/>
    </format>
    <format dxfId="418">
      <pivotArea dataOnly="0" labelOnly="1" grandRow="1" outline="0" fieldPosition="0"/>
    </format>
    <format dxfId="417">
      <pivotArea dataOnly="0" labelOnly="1" outline="0" axis="axisValues" fieldPosition="0"/>
    </format>
    <format dxfId="416">
      <pivotArea type="all" dataOnly="0" outline="0" fieldPosition="0"/>
    </format>
    <format dxfId="415">
      <pivotArea outline="0" collapsedLevelsAreSubtotals="1" fieldPosition="0"/>
    </format>
    <format dxfId="414">
      <pivotArea field="2" type="button" dataOnly="0" labelOnly="1" outline="0"/>
    </format>
    <format dxfId="413">
      <pivotArea dataOnly="0" labelOnly="1" outline="0" axis="axisValues" fieldPosition="0"/>
    </format>
    <format dxfId="412">
      <pivotArea dataOnly="0" labelOnly="1" grandRow="1" outline="0" fieldPosition="0"/>
    </format>
    <format dxfId="411">
      <pivotArea dataOnly="0" labelOnly="1" outline="0" axis="axisValues" fieldPosition="0"/>
    </format>
    <format dxfId="410">
      <pivotArea type="all" dataOnly="0" outline="0" fieldPosition="0"/>
    </format>
    <format dxfId="409">
      <pivotArea outline="0" collapsedLevelsAreSubtotals="1" fieldPosition="0"/>
    </format>
    <format dxfId="408">
      <pivotArea field="2" type="button" dataOnly="0" labelOnly="1" outline="0"/>
    </format>
    <format dxfId="407">
      <pivotArea dataOnly="0" labelOnly="1" outline="0" axis="axisValues" fieldPosition="0"/>
    </format>
    <format dxfId="406">
      <pivotArea dataOnly="0" labelOnly="1" grandRow="1" outline="0" fieldPosition="0"/>
    </format>
    <format dxfId="40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404">
      <pivotArea type="all" dataOnly="0" outline="0" fieldPosition="0"/>
    </format>
    <format dxfId="403">
      <pivotArea outline="0" collapsedLevelsAreSubtotals="1" fieldPosition="0"/>
    </format>
    <format dxfId="402">
      <pivotArea field="2" type="button" dataOnly="0" labelOnly="1" outline="0"/>
    </format>
    <format dxfId="401">
      <pivotArea dataOnly="0" labelOnly="1" outline="0" axis="axisValues" fieldPosition="0"/>
    </format>
    <format dxfId="400">
      <pivotArea dataOnly="0" labelOnly="1" grandRow="1" outline="0" fieldPosition="0"/>
    </format>
    <format dxfId="399">
      <pivotArea dataOnly="0" labelOnly="1" outline="0" axis="axisValues" fieldPosition="0"/>
    </format>
    <format dxfId="398">
      <pivotArea type="all" dataOnly="0" outline="0" fieldPosition="0"/>
    </format>
    <format dxfId="397">
      <pivotArea outline="0" collapsedLevelsAreSubtotals="1" fieldPosition="0"/>
    </format>
    <format dxfId="396">
      <pivotArea field="2" type="button" dataOnly="0" labelOnly="1" outline="0"/>
    </format>
    <format dxfId="395">
      <pivotArea dataOnly="0" labelOnly="1" outline="0" axis="axisValues" fieldPosition="0"/>
    </format>
    <format dxfId="394">
      <pivotArea dataOnly="0" labelOnly="1" grandRow="1" outline="0" fieldPosition="0"/>
    </format>
    <format dxfId="393">
      <pivotArea dataOnly="0" labelOnly="1" outline="0" axis="axisValues" fieldPosition="0"/>
    </format>
    <format dxfId="392">
      <pivotArea type="all" dataOnly="0" outline="0" fieldPosition="0"/>
    </format>
    <format dxfId="391">
      <pivotArea outline="0" collapsedLevelsAreSubtotals="1" fieldPosition="0"/>
    </format>
    <format dxfId="390">
      <pivotArea field="2" type="button" dataOnly="0" labelOnly="1" outline="0"/>
    </format>
    <format dxfId="389">
      <pivotArea dataOnly="0" labelOnly="1" outline="0" axis="axisValues" fieldPosition="0"/>
    </format>
    <format dxfId="388">
      <pivotArea dataOnly="0" labelOnly="1" grandRow="1" outline="0" fieldPosition="0"/>
    </format>
    <format dxfId="387">
      <pivotArea dataOnly="0" labelOnly="1" outline="0" axis="axisValues" fieldPosition="0"/>
    </format>
    <format dxfId="386">
      <pivotArea type="all" dataOnly="0" outline="0" fieldPosition="0"/>
    </format>
    <format dxfId="385">
      <pivotArea outline="0" collapsedLevelsAreSubtotals="1" fieldPosition="0"/>
    </format>
    <format dxfId="384">
      <pivotArea field="2" type="button" dataOnly="0" labelOnly="1" outline="0"/>
    </format>
    <format dxfId="383">
      <pivotArea dataOnly="0" labelOnly="1" outline="0" axis="axisValues" fieldPosition="0"/>
    </format>
    <format dxfId="382">
      <pivotArea dataOnly="0" labelOnly="1" grandRow="1" outline="0" fieldPosition="0"/>
    </format>
    <format dxfId="38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xecution Status">
  <location ref="J3:K6" firstHeaderRow="1" firstDataRow="1" firstDataCol="1"/>
  <pivotFields count="8">
    <pivotField showAll="0"/>
    <pivotField showAll="0" defaultSubtotal="0"/>
    <pivotField dataField="1" showAll="0"/>
    <pivotField showAll="0" defaultSubtotal="0">
      <items count="2">
        <item x="1"/>
        <item x="0"/>
      </items>
    </pivotField>
    <pivotField axis="axisRow" showAll="0" defaultSubtotal="0">
      <items count="5">
        <item x="0"/>
        <item x="1"/>
        <item h="1" m="1" x="3"/>
        <item h="1" m="1" x="4"/>
        <item h="1" x="2"/>
      </items>
    </pivotField>
    <pivotField showAll="0" defaultSubtotal="0"/>
    <pivotField showAll="0"/>
    <pivotField showAll="0"/>
  </pivotFields>
  <rowFields count="1">
    <field x="4"/>
  </rowFields>
  <rowItems count="3">
    <i>
      <x/>
    </i>
    <i>
      <x v="1"/>
    </i>
    <i t="grand">
      <x/>
    </i>
  </rowItems>
  <colItems count="1">
    <i/>
  </colItems>
  <dataFields count="1">
    <dataField name="Count of Test Script" fld="2" subtotal="count" baseField="2" baseItem="0"/>
  </dataFields>
  <formats count="24">
    <format dxfId="380">
      <pivotArea type="all" dataOnly="0" outline="0" fieldPosition="0"/>
    </format>
    <format dxfId="379">
      <pivotArea outline="0" collapsedLevelsAreSubtotals="1" fieldPosition="0"/>
    </format>
    <format dxfId="378">
      <pivotArea field="3" type="button" dataOnly="0" labelOnly="1" outline="0"/>
    </format>
    <format dxfId="377">
      <pivotArea dataOnly="0" labelOnly="1" outline="0" axis="axisValues" fieldPosition="0"/>
    </format>
    <format dxfId="376">
      <pivotArea dataOnly="0" labelOnly="1" grandRow="1" outline="0" fieldPosition="0"/>
    </format>
    <format dxfId="375">
      <pivotArea dataOnly="0" labelOnly="1" outline="0" axis="axisValues" fieldPosition="0"/>
    </format>
    <format dxfId="374">
      <pivotArea type="all" dataOnly="0" outline="0" fieldPosition="0"/>
    </format>
    <format dxfId="373">
      <pivotArea outline="0" collapsedLevelsAreSubtotals="1" fieldPosition="0"/>
    </format>
    <format dxfId="372">
      <pivotArea field="3" type="button" dataOnly="0" labelOnly="1" outline="0"/>
    </format>
    <format dxfId="371">
      <pivotArea dataOnly="0" labelOnly="1" outline="0" axis="axisValues" fieldPosition="0"/>
    </format>
    <format dxfId="370">
      <pivotArea dataOnly="0" labelOnly="1" grandRow="1" outline="0" fieldPosition="0"/>
    </format>
    <format dxfId="369">
      <pivotArea dataOnly="0" labelOnly="1" outline="0" axis="axisValues" fieldPosition="0"/>
    </format>
    <format dxfId="368">
      <pivotArea type="all" dataOnly="0" outline="0" fieldPosition="0"/>
    </format>
    <format dxfId="367">
      <pivotArea outline="0" collapsedLevelsAreSubtotals="1" fieldPosition="0"/>
    </format>
    <format dxfId="366">
      <pivotArea field="3" type="button" dataOnly="0" labelOnly="1" outline="0"/>
    </format>
    <format dxfId="365">
      <pivotArea dataOnly="0" labelOnly="1" outline="0" axis="axisValues" fieldPosition="0"/>
    </format>
    <format dxfId="364">
      <pivotArea dataOnly="0" labelOnly="1" grandRow="1" outline="0" fieldPosition="0"/>
    </format>
    <format dxfId="363">
      <pivotArea dataOnly="0" labelOnly="1" outline="0" axis="axisValues" fieldPosition="0"/>
    </format>
    <format dxfId="362">
      <pivotArea type="all" dataOnly="0" outline="0" fieldPosition="0"/>
    </format>
    <format dxfId="361">
      <pivotArea outline="0" collapsedLevelsAreSubtotals="1" fieldPosition="0"/>
    </format>
    <format dxfId="360">
      <pivotArea field="3" type="button" dataOnly="0" labelOnly="1" outline="0"/>
    </format>
    <format dxfId="359">
      <pivotArea dataOnly="0" labelOnly="1" outline="0" axis="axisValues" fieldPosition="0"/>
    </format>
    <format dxfId="358">
      <pivotArea dataOnly="0" labelOnly="1" grandRow="1" outline="0" fieldPosition="0"/>
    </format>
    <format dxfId="357">
      <pivotArea dataOnly="0" labelOnly="1" outline="0" axis="axisValues" fieldPosition="0"/>
    </format>
  </formats>
  <chartFormats count="5">
    <chartFormat chart="0" format="3"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1"/>
          </reference>
        </references>
      </pivotArea>
    </chartFormat>
    <chartFormat chart="0" format="7">
      <pivotArea type="data" outline="0" fieldPosition="0">
        <references count="2">
          <reference field="4294967294" count="1" selected="0">
            <x v="0"/>
          </reference>
          <reference field="4" count="1" selected="0">
            <x v="2"/>
          </reference>
        </references>
      </pivotArea>
    </chartFormat>
    <chartFormat chart="0"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14"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multipleItemSelectionAllowed="1" showAll="0"/>
    <pivotField dataField="1" showAll="0"/>
    <pivotField showAll="0" defaultSubtotal="0">
      <items count="3">
        <item x="1"/>
        <item x="0"/>
        <item m="1" x="2"/>
      </items>
    </pivotField>
    <pivotField axis="axisRow" showAll="0" defaultSubtotal="0">
      <items count="5">
        <item m="1" x="3"/>
        <item x="0"/>
        <item x="1"/>
        <item h="1" x="2"/>
        <item h="1" m="1" x="4"/>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18">
    <format dxfId="356">
      <pivotArea type="all" dataOnly="0" outline="0" fieldPosition="0"/>
    </format>
    <format dxfId="355">
      <pivotArea outline="0" collapsedLevelsAreSubtotals="1" fieldPosition="0"/>
    </format>
    <format dxfId="354">
      <pivotArea field="2" type="button" dataOnly="0" labelOnly="1" outline="0"/>
    </format>
    <format dxfId="353">
      <pivotArea dataOnly="0" labelOnly="1" outline="0" axis="axisValues" fieldPosition="0"/>
    </format>
    <format dxfId="352">
      <pivotArea dataOnly="0" labelOnly="1" grandRow="1" outline="0" fieldPosition="0"/>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field="2" type="button" dataOnly="0" labelOnly="1" outline="0"/>
    </format>
    <format dxfId="347">
      <pivotArea dataOnly="0" labelOnly="1" outline="0" axis="axisValues" fieldPosition="0"/>
    </format>
    <format dxfId="346">
      <pivotArea dataOnly="0" labelOnly="1" grandRow="1" outline="0" fieldPosition="0"/>
    </format>
    <format dxfId="345">
      <pivotArea dataOnly="0" labelOnly="1" outline="0" axis="axisValues" fieldPosition="0"/>
    </format>
    <format dxfId="344">
      <pivotArea type="all" dataOnly="0" outline="0" fieldPosition="0"/>
    </format>
    <format dxfId="343">
      <pivotArea outline="0" collapsedLevelsAreSubtotals="1" fieldPosition="0"/>
    </format>
    <format dxfId="342">
      <pivotArea field="2" type="button" dataOnly="0" labelOnly="1" outline="0"/>
    </format>
    <format dxfId="341">
      <pivotArea dataOnly="0" labelOnly="1" outline="0" axis="axisValues" fieldPosition="0"/>
    </format>
    <format dxfId="340">
      <pivotArea dataOnly="0" labelOnly="1" grandRow="1" outline="0" fieldPosition="0"/>
    </format>
    <format dxfId="33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Execution Status">
  <location ref="I5:J7"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338">
      <pivotArea type="all" dataOnly="0" outline="0" fieldPosition="0"/>
    </format>
    <format dxfId="337">
      <pivotArea outline="0" collapsedLevelsAreSubtotals="1" fieldPosition="0"/>
    </format>
    <format dxfId="336">
      <pivotArea field="2" type="button" dataOnly="0" labelOnly="1" outline="0"/>
    </format>
    <format dxfId="335">
      <pivotArea dataOnly="0" labelOnly="1" outline="0" axis="axisValues" fieldPosition="0"/>
    </format>
    <format dxfId="334">
      <pivotArea dataOnly="0" labelOnly="1" grandRow="1" outline="0" fieldPosition="0"/>
    </format>
    <format dxfId="333">
      <pivotArea dataOnly="0" labelOnly="1" outline="0" axis="axisValues" fieldPosition="0"/>
    </format>
    <format dxfId="332">
      <pivotArea type="all" dataOnly="0" outline="0" fieldPosition="0"/>
    </format>
    <format dxfId="331">
      <pivotArea outline="0" collapsedLevelsAreSubtotals="1" fieldPosition="0"/>
    </format>
    <format dxfId="330">
      <pivotArea field="2" type="button" dataOnly="0" labelOnly="1" outline="0"/>
    </format>
    <format dxfId="329">
      <pivotArea dataOnly="0" labelOnly="1" outline="0" axis="axisValues" fieldPosition="0"/>
    </format>
    <format dxfId="328">
      <pivotArea dataOnly="0" labelOnly="1" grandRow="1" outline="0" fieldPosition="0"/>
    </format>
    <format dxfId="327">
      <pivotArea dataOnly="0" labelOnly="1" outline="0" axis="axisValues" fieldPosition="0"/>
    </format>
    <format dxfId="326">
      <pivotArea type="all" dataOnly="0" outline="0" fieldPosition="0"/>
    </format>
    <format dxfId="325">
      <pivotArea outline="0" collapsedLevelsAreSubtotals="1" fieldPosition="0"/>
    </format>
    <format dxfId="324">
      <pivotArea field="2" type="button" dataOnly="0" labelOnly="1" outline="0"/>
    </format>
    <format dxfId="323">
      <pivotArea dataOnly="0" labelOnly="1" outline="0" axis="axisValues" fieldPosition="0"/>
    </format>
    <format dxfId="322">
      <pivotArea dataOnly="0" labelOnly="1" grandRow="1" outline="0" fieldPosition="0"/>
    </format>
    <format dxfId="321">
      <pivotArea dataOnly="0" labelOnly="1" outline="0" axis="axisValues" fieldPosition="0"/>
    </format>
    <format dxfId="320">
      <pivotArea type="all" dataOnly="0" outline="0" fieldPosition="0"/>
    </format>
    <format dxfId="319">
      <pivotArea outline="0" collapsedLevelsAreSubtotals="1" fieldPosition="0"/>
    </format>
    <format dxfId="318">
      <pivotArea field="2" type="button" dataOnly="0" labelOnly="1" outline="0"/>
    </format>
    <format dxfId="317">
      <pivotArea dataOnly="0" labelOnly="1" outline="0" axis="axisValues" fieldPosition="0"/>
    </format>
    <format dxfId="316">
      <pivotArea dataOnly="0" labelOnly="1" grandRow="1" outline="0" fieldPosition="0"/>
    </format>
    <format dxfId="31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3" count="1" selected="0">
            <x v="0"/>
          </reference>
        </references>
      </pivotArea>
    </chartFormat>
    <chartFormat chart="8" format="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28"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5" rowHeaderCaption="Category" colHeaderCaption="Severity">
  <location ref="U3:V15" firstHeaderRow="1" firstDataRow="1" firstDataCol="1"/>
  <pivotFields count="12">
    <pivotField dataField="1" showAll="0"/>
    <pivotField showAll="0"/>
    <pivotField showAll="0"/>
    <pivotField showAll="0"/>
    <pivotField showAll="0"/>
    <pivotField showAll="0">
      <items count="6">
        <item x="3"/>
        <item x="2"/>
        <item h="1" x="4"/>
        <item h="1" x="0"/>
        <item h="1" x="1"/>
        <item t="default"/>
      </items>
    </pivotField>
    <pivotField showAll="0"/>
    <pivotField axis="axisRow" showAll="0">
      <items count="13">
        <item x="2"/>
        <item x="9"/>
        <item x="10"/>
        <item x="6"/>
        <item x="4"/>
        <item x="0"/>
        <item x="7"/>
        <item x="1"/>
        <item x="5"/>
        <item x="8"/>
        <item x="3"/>
        <item h="1" x="11"/>
        <item t="default"/>
      </items>
    </pivotField>
    <pivotField showAll="0"/>
    <pivotField showAll="0"/>
    <pivotField showAll="0"/>
    <pivotField showAll="0" defaultSubtotal="0"/>
  </pivotFields>
  <rowFields count="1">
    <field x="7"/>
  </rowFields>
  <rowItems count="12">
    <i>
      <x/>
    </i>
    <i>
      <x v="1"/>
    </i>
    <i>
      <x v="2"/>
    </i>
    <i>
      <x v="3"/>
    </i>
    <i>
      <x v="4"/>
    </i>
    <i>
      <x v="5"/>
    </i>
    <i>
      <x v="6"/>
    </i>
    <i>
      <x v="7"/>
    </i>
    <i>
      <x v="8"/>
    </i>
    <i>
      <x v="9"/>
    </i>
    <i>
      <x v="10"/>
    </i>
    <i t="grand">
      <x/>
    </i>
  </rowItems>
  <colItems count="1">
    <i/>
  </colItems>
  <dataFields count="1">
    <dataField name="Defect Count" fld="0" subtotal="count" baseField="2" baseItem="0"/>
  </dataFields>
  <formats count="18">
    <format dxfId="694">
      <pivotArea type="all" dataOnly="0" outline="0" fieldPosition="0"/>
    </format>
    <format dxfId="693">
      <pivotArea outline="0" collapsedLevelsAreSubtotals="1" fieldPosition="0"/>
    </format>
    <format dxfId="692">
      <pivotArea field="5" type="button" dataOnly="0" labelOnly="1" outline="0"/>
    </format>
    <format dxfId="691">
      <pivotArea dataOnly="0" labelOnly="1" outline="0" axis="axisValues" fieldPosition="0"/>
    </format>
    <format dxfId="690">
      <pivotArea dataOnly="0" labelOnly="1" grandRow="1" outline="0" fieldPosition="0"/>
    </format>
    <format dxfId="689">
      <pivotArea dataOnly="0" labelOnly="1" outline="0" axis="axisValues" fieldPosition="0"/>
    </format>
    <format dxfId="688">
      <pivotArea type="all" dataOnly="0" outline="0" fieldPosition="0"/>
    </format>
    <format dxfId="687">
      <pivotArea outline="0" collapsedLevelsAreSubtotals="1" fieldPosition="0"/>
    </format>
    <format dxfId="686">
      <pivotArea field="5" type="button" dataOnly="0" labelOnly="1" outline="0"/>
    </format>
    <format dxfId="685">
      <pivotArea dataOnly="0" labelOnly="1" outline="0" axis="axisValues" fieldPosition="0"/>
    </format>
    <format dxfId="684">
      <pivotArea dataOnly="0" labelOnly="1" grandRow="1" outline="0" fieldPosition="0"/>
    </format>
    <format dxfId="683">
      <pivotArea dataOnly="0" labelOnly="1" outline="0" axis="axisValues" fieldPosition="0"/>
    </format>
    <format dxfId="682">
      <pivotArea type="all" dataOnly="0" outline="0" fieldPosition="0"/>
    </format>
    <format dxfId="681">
      <pivotArea outline="0" collapsedLevelsAreSubtotals="1" fieldPosition="0"/>
    </format>
    <format dxfId="680">
      <pivotArea field="5" type="button" dataOnly="0" labelOnly="1" outline="0"/>
    </format>
    <format dxfId="679">
      <pivotArea dataOnly="0" labelOnly="1" outline="0" axis="axisValues" fieldPosition="0"/>
    </format>
    <format dxfId="678">
      <pivotArea dataOnly="0" labelOnly="1" grandRow="1" outline="0" fieldPosition="0"/>
    </format>
    <format dxfId="677">
      <pivotArea dataOnly="0" labelOnly="1" outline="0" axis="axisValues" fieldPosition="0"/>
    </format>
  </formats>
  <chartFormats count="14">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 chart="4" format="15">
      <pivotArea type="data" outline="0" fieldPosition="0">
        <references count="2">
          <reference field="4294967294" count="1" selected="0">
            <x v="0"/>
          </reference>
          <reference field="7" count="1" selected="0">
            <x v="4"/>
          </reference>
        </references>
      </pivotArea>
    </chartFormat>
    <chartFormat chart="4" format="16">
      <pivotArea type="data" outline="0" fieldPosition="0">
        <references count="2">
          <reference field="4294967294" count="1" selected="0">
            <x v="0"/>
          </reference>
          <reference field="7" count="1" selected="0">
            <x v="5"/>
          </reference>
        </references>
      </pivotArea>
    </chartFormat>
    <chartFormat chart="4" format="17">
      <pivotArea type="data" outline="0" fieldPosition="0">
        <references count="2">
          <reference field="4294967294" count="1" selected="0">
            <x v="0"/>
          </reference>
          <reference field="7" count="1" selected="0">
            <x v="6"/>
          </reference>
        </references>
      </pivotArea>
    </chartFormat>
    <chartFormat chart="4" format="18">
      <pivotArea type="data" outline="0" fieldPosition="0">
        <references count="2">
          <reference field="4294967294" count="1" selected="0">
            <x v="0"/>
          </reference>
          <reference field="7" count="1" selected="0">
            <x v="7"/>
          </reference>
        </references>
      </pivotArea>
    </chartFormat>
    <chartFormat chart="4" format="19">
      <pivotArea type="data" outline="0" fieldPosition="0">
        <references count="2">
          <reference field="4294967294" count="1" selected="0">
            <x v="0"/>
          </reference>
          <reference field="7" count="1" selected="0">
            <x v="8"/>
          </reference>
        </references>
      </pivotArea>
    </chartFormat>
    <chartFormat chart="4" format="20">
      <pivotArea type="data" outline="0" fieldPosition="0">
        <references count="2">
          <reference field="4294967294" count="1" selected="0">
            <x v="0"/>
          </reference>
          <reference field="7" count="1" selected="0">
            <x v="9"/>
          </reference>
        </references>
      </pivotArea>
    </chartFormat>
    <chartFormat chart="4" format="21">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314">
      <pivotArea type="all" dataOnly="0" outline="0" fieldPosition="0"/>
    </format>
    <format dxfId="313">
      <pivotArea outline="0" collapsedLevelsAreSubtotals="1" fieldPosition="0"/>
    </format>
    <format dxfId="312">
      <pivotArea field="2" type="button" dataOnly="0" labelOnly="1" outline="0"/>
    </format>
    <format dxfId="311">
      <pivotArea dataOnly="0" labelOnly="1" outline="0" axis="axisValues" fieldPosition="0"/>
    </format>
    <format dxfId="310">
      <pivotArea dataOnly="0" labelOnly="1" grandRow="1" outline="0" fieldPosition="0"/>
    </format>
    <format dxfId="309">
      <pivotArea dataOnly="0" labelOnly="1" outline="0" axis="axisValues" fieldPosition="0"/>
    </format>
    <format dxfId="308">
      <pivotArea type="all" dataOnly="0" outline="0" fieldPosition="0"/>
    </format>
    <format dxfId="307">
      <pivotArea outline="0" collapsedLevelsAreSubtotals="1" fieldPosition="0"/>
    </format>
    <format dxfId="306">
      <pivotArea field="2" type="button" dataOnly="0" labelOnly="1" outline="0"/>
    </format>
    <format dxfId="305">
      <pivotArea dataOnly="0" labelOnly="1" outline="0" axis="axisValues" fieldPosition="0"/>
    </format>
    <format dxfId="304">
      <pivotArea dataOnly="0" labelOnly="1" grandRow="1" outline="0"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field="2" type="button" dataOnly="0" labelOnly="1" outline="0"/>
    </format>
    <format dxfId="299">
      <pivotArea dataOnly="0" labelOnly="1" outline="0" axis="axisValues" fieldPosition="0"/>
    </format>
    <format dxfId="298">
      <pivotArea dataOnly="0" labelOnly="1" grandRow="1" outline="0" fieldPosition="0"/>
    </format>
    <format dxfId="297">
      <pivotArea dataOnly="0" labelOnly="1" outline="0" axis="axisValues" fieldPosition="0"/>
    </format>
    <format dxfId="296">
      <pivotArea type="all" dataOnly="0" outline="0" fieldPosition="0"/>
    </format>
    <format dxfId="295">
      <pivotArea outline="0" collapsedLevelsAreSubtotals="1" fieldPosition="0"/>
    </format>
    <format dxfId="294">
      <pivotArea field="2" type="button" dataOnly="0" labelOnly="1" outline="0"/>
    </format>
    <format dxfId="293">
      <pivotArea dataOnly="0" labelOnly="1" outline="0" axis="axisValues" fieldPosition="0"/>
    </format>
    <format dxfId="292">
      <pivotArea dataOnly="0" labelOnly="1" grandRow="1" outline="0" fieldPosition="0"/>
    </format>
    <format dxfId="29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name="PivotTable1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xecution Status">
  <location ref="I4:J7" firstHeaderRow="1" firstDataRow="1" firstDataCol="1"/>
  <pivotFields count="7">
    <pivotField showAll="0" defaultSubtotal="0"/>
    <pivotField dataField="1" showAll="0"/>
    <pivotField showAll="0" defaultSubtotal="0">
      <items count="3">
        <item m="1" x="1"/>
        <item x="0"/>
        <item m="1" x="2"/>
      </items>
    </pivotField>
    <pivotField axis="axisRow" showAll="0" defaultSubtotal="0">
      <items count="4">
        <item m="1" x="3"/>
        <item x="1"/>
        <item x="0"/>
        <item h="1" m="1" x="2"/>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290">
      <pivotArea type="all" dataOnly="0" outline="0" fieldPosition="0"/>
    </format>
    <format dxfId="289">
      <pivotArea outline="0" collapsedLevelsAreSubtotals="1" fieldPosition="0"/>
    </format>
    <format dxfId="288">
      <pivotArea field="2" type="button" dataOnly="0" labelOnly="1" outline="0"/>
    </format>
    <format dxfId="287">
      <pivotArea dataOnly="0" labelOnly="1" outline="0" axis="axisValues" fieldPosition="0"/>
    </format>
    <format dxfId="286">
      <pivotArea dataOnly="0" labelOnly="1" grandRow="1" outline="0" fieldPosition="0"/>
    </format>
    <format dxfId="285">
      <pivotArea dataOnly="0" labelOnly="1" outline="0" axis="axisValues" fieldPosition="0"/>
    </format>
    <format dxfId="284">
      <pivotArea type="all" dataOnly="0" outline="0" fieldPosition="0"/>
    </format>
    <format dxfId="283">
      <pivotArea outline="0" collapsedLevelsAreSubtotals="1" fieldPosition="0"/>
    </format>
    <format dxfId="282">
      <pivotArea field="2" type="button" dataOnly="0" labelOnly="1" outline="0"/>
    </format>
    <format dxfId="281">
      <pivotArea dataOnly="0" labelOnly="1" outline="0" axis="axisValues" fieldPosition="0"/>
    </format>
    <format dxfId="280">
      <pivotArea dataOnly="0" labelOnly="1" grandRow="1" outline="0" fieldPosition="0"/>
    </format>
    <format dxfId="279">
      <pivotArea dataOnly="0" labelOnly="1" outline="0" axis="axisValues" fieldPosition="0"/>
    </format>
    <format dxfId="278">
      <pivotArea type="all" dataOnly="0" outline="0" fieldPosition="0"/>
    </format>
    <format dxfId="277">
      <pivotArea outline="0" collapsedLevelsAreSubtotals="1" fieldPosition="0"/>
    </format>
    <format dxfId="276">
      <pivotArea field="2" type="button" dataOnly="0" labelOnly="1" outline="0"/>
    </format>
    <format dxfId="275">
      <pivotArea dataOnly="0" labelOnly="1" outline="0" axis="axisValues" fieldPosition="0"/>
    </format>
    <format dxfId="274">
      <pivotArea dataOnly="0" labelOnly="1" grandRow="1" outline="0"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2" type="button" dataOnly="0" labelOnly="1" outline="0"/>
    </format>
    <format dxfId="269">
      <pivotArea dataOnly="0" labelOnly="1" outline="0" axis="axisValues" fieldPosition="0"/>
    </format>
    <format dxfId="268">
      <pivotArea dataOnly="0" labelOnly="1" grandRow="1" outline="0" fieldPosition="0"/>
    </format>
    <format dxfId="26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name="PivotTable10"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5" firstHeaderRow="1" firstDataRow="1" firstDataCol="1"/>
  <pivotFields count="6">
    <pivotField showAll="0"/>
    <pivotField dataField="1" showAll="0"/>
    <pivotField showAll="0" defaultSubtotal="0">
      <items count="3">
        <item m="1" x="2"/>
        <item x="0"/>
        <item m="1" x="1"/>
      </items>
    </pivotField>
    <pivotField axis="axisRow" showAll="0" defaultSubtotal="0">
      <items count="4">
        <item m="1" x="1"/>
        <item m="1" x="2"/>
        <item m="1" x="3"/>
        <item x="0"/>
      </items>
    </pivotField>
    <pivotField showAll="0" defaultSubtotal="0"/>
    <pivotField showAll="0"/>
  </pivotFields>
  <rowFields count="1">
    <field x="3"/>
  </rowFields>
  <rowItems count="2">
    <i>
      <x v="3"/>
    </i>
    <i t="grand">
      <x/>
    </i>
  </rowItems>
  <colItems count="1">
    <i/>
  </colItems>
  <dataFields count="1">
    <dataField name="Count of Test Script" fld="1" subtotal="count" baseField="0" baseItem="0"/>
  </dataFields>
  <formats count="24">
    <format dxfId="266">
      <pivotArea type="all" dataOnly="0" outline="0" fieldPosition="0"/>
    </format>
    <format dxfId="265">
      <pivotArea outline="0" collapsedLevelsAreSubtotals="1" fieldPosition="0"/>
    </format>
    <format dxfId="264">
      <pivotArea field="2" type="button" dataOnly="0" labelOnly="1" outline="0"/>
    </format>
    <format dxfId="263">
      <pivotArea dataOnly="0" labelOnly="1" outline="0" axis="axisValues" fieldPosition="0"/>
    </format>
    <format dxfId="262">
      <pivotArea dataOnly="0" labelOnly="1" grandRow="1" outline="0" fieldPosition="0"/>
    </format>
    <format dxfId="261">
      <pivotArea dataOnly="0" labelOnly="1" outline="0" axis="axisValues" fieldPosition="0"/>
    </format>
    <format dxfId="260">
      <pivotArea type="all" dataOnly="0" outline="0" fieldPosition="0"/>
    </format>
    <format dxfId="259">
      <pivotArea outline="0" collapsedLevelsAreSubtotals="1" fieldPosition="0"/>
    </format>
    <format dxfId="258">
      <pivotArea field="2" type="button" dataOnly="0" labelOnly="1" outline="0"/>
    </format>
    <format dxfId="257">
      <pivotArea dataOnly="0" labelOnly="1" outline="0" axis="axisValues" fieldPosition="0"/>
    </format>
    <format dxfId="256">
      <pivotArea dataOnly="0" labelOnly="1" grandRow="1" outline="0" fieldPosition="0"/>
    </format>
    <format dxfId="255">
      <pivotArea dataOnly="0" labelOnly="1" outline="0" axis="axisValues" fieldPosition="0"/>
    </format>
    <format dxfId="254">
      <pivotArea type="all" dataOnly="0" outline="0" fieldPosition="0"/>
    </format>
    <format dxfId="253">
      <pivotArea outline="0" collapsedLevelsAreSubtotals="1" fieldPosition="0"/>
    </format>
    <format dxfId="252">
      <pivotArea field="2" type="button" dataOnly="0" labelOnly="1" outline="0"/>
    </format>
    <format dxfId="251">
      <pivotArea dataOnly="0" labelOnly="1" outline="0" axis="axisValues" fieldPosition="0"/>
    </format>
    <format dxfId="250">
      <pivotArea dataOnly="0" labelOnly="1" grandRow="1" outline="0" fieldPosition="0"/>
    </format>
    <format dxfId="249">
      <pivotArea dataOnly="0" labelOnly="1" outline="0" axis="axisValues" fieldPosition="0"/>
    </format>
    <format dxfId="248">
      <pivotArea type="all" dataOnly="0" outline="0" fieldPosition="0"/>
    </format>
    <format dxfId="247">
      <pivotArea outline="0" collapsedLevelsAreSubtotals="1" fieldPosition="0"/>
    </format>
    <format dxfId="246">
      <pivotArea field="2" type="button" dataOnly="0" labelOnly="1" outline="0"/>
    </format>
    <format dxfId="245">
      <pivotArea dataOnly="0" labelOnly="1" outline="0" axis="axisValues" fieldPosition="0"/>
    </format>
    <format dxfId="244">
      <pivotArea dataOnly="0" labelOnly="1" grandRow="1" outline="0" fieldPosition="0"/>
    </format>
    <format dxfId="243">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242">
      <pivotArea type="all" dataOnly="0" outline="0" fieldPosition="0"/>
    </format>
    <format dxfId="241">
      <pivotArea outline="0" collapsedLevelsAreSubtotals="1" fieldPosition="0"/>
    </format>
    <format dxfId="240">
      <pivotArea field="2" type="button" dataOnly="0" labelOnly="1" outline="0"/>
    </format>
    <format dxfId="239">
      <pivotArea dataOnly="0" labelOnly="1" outline="0" axis="axisValues" fieldPosition="0"/>
    </format>
    <format dxfId="238">
      <pivotArea dataOnly="0" labelOnly="1" grandRow="1" outline="0" fieldPosition="0"/>
    </format>
    <format dxfId="237">
      <pivotArea dataOnly="0" labelOnly="1" outline="0" axis="axisValues" fieldPosition="0"/>
    </format>
    <format dxfId="236">
      <pivotArea type="all" dataOnly="0" outline="0" fieldPosition="0"/>
    </format>
    <format dxfId="235">
      <pivotArea outline="0" collapsedLevelsAreSubtotals="1" fieldPosition="0"/>
    </format>
    <format dxfId="234">
      <pivotArea field="2" type="button" dataOnly="0" labelOnly="1" outline="0"/>
    </format>
    <format dxfId="233">
      <pivotArea dataOnly="0" labelOnly="1" outline="0" axis="axisValues" fieldPosition="0"/>
    </format>
    <format dxfId="232">
      <pivotArea dataOnly="0" labelOnly="1" grandRow="1" outline="0"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2" type="button" dataOnly="0" labelOnly="1" outline="0"/>
    </format>
    <format dxfId="227">
      <pivotArea dataOnly="0" labelOnly="1" outline="0" axis="axisValues" fieldPosition="0"/>
    </format>
    <format dxfId="226">
      <pivotArea dataOnly="0" labelOnly="1" grandRow="1" outline="0" fieldPosition="0"/>
    </format>
    <format dxfId="225">
      <pivotArea dataOnly="0" labelOnly="1" outline="0" axis="axisValues" fieldPosition="0"/>
    </format>
    <format dxfId="224">
      <pivotArea type="all" dataOnly="0" outline="0" fieldPosition="0"/>
    </format>
    <format dxfId="223">
      <pivotArea outline="0" collapsedLevelsAreSubtotals="1" fieldPosition="0"/>
    </format>
    <format dxfId="222">
      <pivotArea field="2" type="button" dataOnly="0" labelOnly="1" outline="0"/>
    </format>
    <format dxfId="221">
      <pivotArea dataOnly="0" labelOnly="1" outline="0" axis="axisValues" fieldPosition="0"/>
    </format>
    <format dxfId="220">
      <pivotArea dataOnly="0" labelOnly="1" grandRow="1" outline="0" fieldPosition="0"/>
    </format>
    <format dxfId="21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xecution Status">
  <location ref="I4:J6" firstHeaderRow="1" firstDataRow="1" firstDataCol="1"/>
  <pivotFields count="7">
    <pivotField showAll="0"/>
    <pivotField dataField="1" showAll="0"/>
    <pivotField showAll="0" defaultSubtotal="0">
      <items count="2">
        <item x="0"/>
        <item x="1"/>
      </items>
    </pivotField>
    <pivotField axis="axisRow" showAll="0" defaultSubtotal="0">
      <items count="2">
        <item h="1" x="1"/>
        <item x="0"/>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44">
    <format dxfId="218">
      <pivotArea type="all" dataOnly="0" outline="0" fieldPosition="0"/>
    </format>
    <format dxfId="217">
      <pivotArea outline="0" collapsedLevelsAreSubtotals="1" fieldPosition="0"/>
    </format>
    <format dxfId="216">
      <pivotArea field="2" type="button" dataOnly="0" labelOnly="1" outline="0"/>
    </format>
    <format dxfId="215">
      <pivotArea dataOnly="0" labelOnly="1" outline="0" axis="axisValues" fieldPosition="0"/>
    </format>
    <format dxfId="214">
      <pivotArea dataOnly="0" labelOnly="1" grandRow="1" outline="0" fieldPosition="0"/>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field="2" type="button" dataOnly="0" labelOnly="1" outline="0"/>
    </format>
    <format dxfId="209">
      <pivotArea dataOnly="0" labelOnly="1" outline="0" axis="axisValues" fieldPosition="0"/>
    </format>
    <format dxfId="208">
      <pivotArea dataOnly="0" labelOnly="1" grandRow="1" outline="0" fieldPosition="0"/>
    </format>
    <format dxfId="207">
      <pivotArea dataOnly="0" labelOnly="1" outline="0" axis="axisValues" fieldPosition="0"/>
    </format>
    <format dxfId="206">
      <pivotArea type="all" dataOnly="0" outline="0" fieldPosition="0"/>
    </format>
    <format dxfId="205">
      <pivotArea outline="0" collapsedLevelsAreSubtotals="1" fieldPosition="0"/>
    </format>
    <format dxfId="204">
      <pivotArea field="2" type="button" dataOnly="0" labelOnly="1" outline="0"/>
    </format>
    <format dxfId="203">
      <pivotArea dataOnly="0" labelOnly="1" outline="0" axis="axisValues" fieldPosition="0"/>
    </format>
    <format dxfId="202">
      <pivotArea dataOnly="0" labelOnly="1" grandRow="1" outline="0"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field="2" type="button" dataOnly="0" labelOnly="1" outline="0"/>
    </format>
    <format dxfId="197">
      <pivotArea dataOnly="0" labelOnly="1" outline="0" axis="axisValues" fieldPosition="0"/>
    </format>
    <format dxfId="196">
      <pivotArea dataOnly="0" labelOnly="1" grandRow="1" outline="0"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3" type="button" dataOnly="0" labelOnly="1" outline="0" axis="axisRow" fieldPosition="0"/>
    </format>
    <format dxfId="191">
      <pivotArea dataOnly="0" labelOnly="1" fieldPosition="0">
        <references count="1">
          <reference field="3" count="0"/>
        </references>
      </pivotArea>
    </format>
    <format dxfId="190">
      <pivotArea dataOnly="0" labelOnly="1" grandRow="1" outline="0" fieldPosition="0"/>
    </format>
    <format dxfId="189">
      <pivotArea dataOnly="0" labelOnly="1" outline="0" axis="axisValues" fieldPosition="0"/>
    </format>
    <format dxfId="188">
      <pivotArea type="all" dataOnly="0" outline="0" fieldPosition="0"/>
    </format>
    <format dxfId="187">
      <pivotArea outline="0" collapsedLevelsAreSubtotals="1" fieldPosition="0"/>
    </format>
    <format dxfId="186">
      <pivotArea field="3" type="button" dataOnly="0" labelOnly="1" outline="0" axis="axisRow" fieldPosition="0"/>
    </format>
    <format dxfId="185">
      <pivotArea dataOnly="0" labelOnly="1" outline="0" axis="axisValues" fieldPosition="0"/>
    </format>
    <format dxfId="184">
      <pivotArea dataOnly="0" labelOnly="1" fieldPosition="0">
        <references count="1">
          <reference field="3" count="0"/>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3" type="button" dataOnly="0" labelOnly="1" outline="0" axis="axisRow" fieldPosition="0"/>
    </format>
    <format dxfId="178">
      <pivotArea dataOnly="0" labelOnly="1" outline="0" axis="axisValues" fieldPosition="0"/>
    </format>
    <format dxfId="177">
      <pivotArea dataOnly="0" labelOnly="1" fieldPosition="0">
        <references count="1">
          <reference field="3" count="0"/>
        </references>
      </pivotArea>
    </format>
    <format dxfId="176">
      <pivotArea dataOnly="0" labelOnly="1" grandRow="1" outline="0" fieldPosition="0"/>
    </format>
    <format dxfId="17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Execution Status">
  <location ref="I4:J7" firstHeaderRow="1" firstDataRow="1" firstDataCol="1"/>
  <pivotFields count="8">
    <pivotField showAll="0"/>
    <pivotField showAll="0"/>
    <pivotField dataField="1" showAll="0"/>
    <pivotField showAll="0" defaultSubtotal="0">
      <items count="1">
        <item x="0"/>
      </items>
    </pivotField>
    <pivotField axis="axisRow" showAll="0" defaultSubtotal="0">
      <items count="2">
        <item x="0"/>
        <item x="1"/>
      </items>
    </pivotField>
    <pivotField showAll="0" defaultSubtotal="0"/>
    <pivotField showAll="0"/>
    <pivotField showAll="0"/>
  </pivotFields>
  <rowFields count="1">
    <field x="4"/>
  </rowFields>
  <rowItems count="3">
    <i>
      <x/>
    </i>
    <i>
      <x v="1"/>
    </i>
    <i t="grand">
      <x/>
    </i>
  </rowItems>
  <colItems count="1">
    <i/>
  </colItems>
  <dataFields count="1">
    <dataField name="Count of Test Script" fld="2" subtotal="count" baseField="0" baseItem="0"/>
  </dataFields>
  <formats count="24">
    <format dxfId="174">
      <pivotArea type="all" dataOnly="0" outline="0" fieldPosition="0"/>
    </format>
    <format dxfId="173">
      <pivotArea outline="0" collapsedLevelsAreSubtotals="1" fieldPosition="0"/>
    </format>
    <format dxfId="172">
      <pivotArea field="3" type="button" dataOnly="0" labelOnly="1" outline="0"/>
    </format>
    <format dxfId="171">
      <pivotArea dataOnly="0" labelOnly="1" outline="0" axis="axisValues" fieldPosition="0"/>
    </format>
    <format dxfId="170">
      <pivotArea dataOnly="0" labelOnly="1" grandRow="1" outline="0" fieldPosition="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3" type="button" dataOnly="0" labelOnly="1" outline="0"/>
    </format>
    <format dxfId="165">
      <pivotArea dataOnly="0" labelOnly="1" outline="0" axis="axisValues" fieldPosition="0"/>
    </format>
    <format dxfId="164">
      <pivotArea dataOnly="0" labelOnly="1" grandRow="1" outline="0"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3" type="button" dataOnly="0" labelOnly="1" outline="0"/>
    </format>
    <format dxfId="159">
      <pivotArea dataOnly="0" labelOnly="1" outline="0" axis="axisValues" fieldPosition="0"/>
    </format>
    <format dxfId="158">
      <pivotArea dataOnly="0" labelOnly="1" grandRow="1" outline="0"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3" type="button" dataOnly="0" labelOnly="1" outline="0"/>
    </format>
    <format dxfId="153">
      <pivotArea dataOnly="0" labelOnly="1" outline="0" axis="axisValues" fieldPosition="0"/>
    </format>
    <format dxfId="152">
      <pivotArea dataOnly="0" labelOnly="1" grandRow="1" outline="0" fieldPosition="0"/>
    </format>
    <format dxfId="151">
      <pivotArea dataOnly="0" labelOnly="1" outline="0" axis="axisValues" fieldPosition="0"/>
    </format>
  </formats>
  <chartFormats count="6">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4" count="1" selected="0">
            <x v="0"/>
          </reference>
        </references>
      </pivotArea>
    </chartFormat>
    <chartFormat chart="1" format="8">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0"/>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6" firstHeaderRow="1" firstDataRow="1" firstDataCol="1"/>
  <pivotFields count="8">
    <pivotField subtotalTop="0" showAll="0"/>
    <pivotField subtotalTop="0" showAll="0"/>
    <pivotField dataField="1" subtotalTop="0" showAll="0"/>
    <pivotField subtotalTop="0" showAll="0"/>
    <pivotField axis="axisRow" subtotalTop="0" showAll="0">
      <items count="3">
        <item x="1"/>
        <item x="0"/>
        <item t="default"/>
      </items>
    </pivotField>
    <pivotField subtotalTop="0" showAll="0"/>
    <pivotField subtotalTop="0" showAll="0"/>
    <pivotField subtotalTop="0" showAll="0"/>
  </pivotFields>
  <rowFields count="1">
    <field x="4"/>
  </rowFields>
  <rowItems count="3">
    <i>
      <x/>
    </i>
    <i>
      <x v="1"/>
    </i>
    <i t="grand">
      <x/>
    </i>
  </rowItems>
  <colItems count="1">
    <i/>
  </colItems>
  <dataFields count="1">
    <dataField name="Count of Test Script" fld="2" subtotal="count" baseField="0" baseItem="0"/>
  </dataFields>
  <formats count="7">
    <format dxfId="150">
      <pivotArea type="all" dataOnly="0" outline="0" fieldPosition="0"/>
    </format>
    <format dxfId="149">
      <pivotArea outline="0" collapsedLevelsAreSubtotals="1" fieldPosition="0"/>
    </format>
    <format dxfId="148">
      <pivotArea field="4" type="button" dataOnly="0" labelOnly="1" outline="0" axis="axisRow" fieldPosition="0"/>
    </format>
    <format dxfId="147">
      <pivotArea dataOnly="0" labelOnly="1" outline="0" axis="axisValues" fieldPosition="0"/>
    </format>
    <format dxfId="146">
      <pivotArea dataOnly="0" labelOnly="1" fieldPosition="0">
        <references count="1">
          <reference field="4" count="0"/>
        </references>
      </pivotArea>
    </format>
    <format dxfId="145">
      <pivotArea dataOnly="0" labelOnly="1" grandRow="1" outline="0" fieldPosition="0"/>
    </format>
    <format dxfId="1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name="PivotTable17"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xecution Status">
  <location ref="I4:J6" firstHeaderRow="1" firstDataRow="1" firstDataCol="1"/>
  <pivotFields count="7">
    <pivotField showAll="0"/>
    <pivotField dataField="1" showAll="0"/>
    <pivotField showAll="0" defaultSubtotal="0">
      <items count="3">
        <item m="1" x="2"/>
        <item x="0"/>
        <item m="1" x="1"/>
      </items>
    </pivotField>
    <pivotField axis="axisRow" showAll="0" defaultSubtotal="0">
      <items count="3">
        <item m="1" x="2"/>
        <item x="0"/>
        <item h="1" m="1" x="1"/>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143">
      <pivotArea type="all" dataOnly="0" outline="0" fieldPosition="0"/>
    </format>
    <format dxfId="142">
      <pivotArea outline="0" collapsedLevelsAreSubtotals="1" fieldPosition="0"/>
    </format>
    <format dxfId="141">
      <pivotArea field="2" type="button" dataOnly="0" labelOnly="1" outline="0"/>
    </format>
    <format dxfId="140">
      <pivotArea dataOnly="0" labelOnly="1" outline="0" axis="axisValues" fieldPosition="0"/>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2" type="button" dataOnly="0" labelOnly="1" outline="0"/>
    </format>
    <format dxfId="134">
      <pivotArea dataOnly="0" labelOnly="1" outline="0" axis="axisValues" fieldPosition="0"/>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2" type="button" dataOnly="0" labelOnly="1" outline="0"/>
    </format>
    <format dxfId="128">
      <pivotArea dataOnly="0" labelOnly="1" outline="0" axis="axisValues" fieldPosition="0"/>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2" type="button" dataOnly="0" labelOnly="1" outline="0"/>
    </format>
    <format dxfId="122">
      <pivotArea dataOnly="0" labelOnly="1" outline="0" axis="axisValues" fieldPosition="0"/>
    </format>
    <format dxfId="121">
      <pivotArea dataOnly="0" labelOnly="1" grandRow="1" outline="0" fieldPosition="0"/>
    </format>
    <format dxfId="1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name="PivotTable16"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5" firstHeaderRow="1" firstDataRow="1" firstDataCol="1"/>
  <pivotFields count="7">
    <pivotField showAll="0" defaultSubtotal="0"/>
    <pivotField dataField="1" showAll="0"/>
    <pivotField showAll="0" defaultSubtotal="0">
      <items count="3">
        <item m="1" x="2"/>
        <item x="0"/>
        <item m="1" x="1"/>
      </items>
    </pivotField>
    <pivotField axis="axisRow" showAll="0" defaultSubtotal="0">
      <items count="3">
        <item m="1" x="2"/>
        <item x="0"/>
        <item h="1" m="1" x="1"/>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119">
      <pivotArea type="all" dataOnly="0" outline="0" fieldPosition="0"/>
    </format>
    <format dxfId="118">
      <pivotArea outline="0" collapsedLevelsAreSubtotals="1" fieldPosition="0"/>
    </format>
    <format dxfId="117">
      <pivotArea field="2" type="button" dataOnly="0" labelOnly="1" outline="0"/>
    </format>
    <format dxfId="116">
      <pivotArea dataOnly="0" labelOnly="1" outline="0" axis="axisValues" fieldPosition="0"/>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2" type="button" dataOnly="0" labelOnly="1" outline="0"/>
    </format>
    <format dxfId="110">
      <pivotArea dataOnly="0" labelOnly="1" outline="0" axis="axisValues" fieldPosition="0"/>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2" type="button" dataOnly="0" labelOnly="1" outline="0"/>
    </format>
    <format dxfId="104">
      <pivotArea dataOnly="0" labelOnly="1" outline="0" axis="axisValues" fieldPosition="0"/>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2" type="button" dataOnly="0" labelOnly="1" outline="0"/>
    </format>
    <format dxfId="98">
      <pivotArea dataOnly="0" labelOnly="1" outline="0" axis="axisValues" fieldPosition="0"/>
    </format>
    <format dxfId="97">
      <pivotArea dataOnly="0" labelOnly="1" grandRow="1" outline="0" fieldPosition="0"/>
    </format>
    <format dxfId="9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name="PivotTable18"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5:J8" firstHeaderRow="1" firstDataRow="1" firstDataCol="1"/>
  <pivotFields count="7">
    <pivotField showAll="0"/>
    <pivotField dataField="1" showAll="0"/>
    <pivotField showAll="0" defaultSubtotal="0">
      <items count="4">
        <item m="1" x="2"/>
        <item m="1" x="3"/>
        <item x="0"/>
        <item x="1"/>
      </items>
    </pivotField>
    <pivotField axis="axisRow" showAll="0" defaultSubtotal="0">
      <items count="5">
        <item m="1" x="3"/>
        <item x="1"/>
        <item x="0"/>
        <item h="1" m="1" x="2"/>
        <item h="1" m="1" x="4"/>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95">
      <pivotArea type="all" dataOnly="0" outline="0" fieldPosition="0"/>
    </format>
    <format dxfId="94">
      <pivotArea outline="0" collapsedLevelsAreSubtotals="1" fieldPosition="0"/>
    </format>
    <format dxfId="93">
      <pivotArea field="2" type="button" dataOnly="0" labelOnly="1" outline="0"/>
    </format>
    <format dxfId="92">
      <pivotArea dataOnly="0" labelOnly="1" outline="0" axis="axisValues" fieldPosition="0"/>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2" type="button" dataOnly="0" labelOnly="1" outline="0"/>
    </format>
    <format dxfId="86">
      <pivotArea dataOnly="0" labelOnly="1" outline="0" axis="axisValues" fieldPosition="0"/>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2" type="button" dataOnly="0" labelOnly="1" outline="0"/>
    </format>
    <format dxfId="80">
      <pivotArea dataOnly="0" labelOnly="1" outline="0" axis="axisValues" fieldPosition="0"/>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2" type="button" dataOnly="0" labelOnly="1" outline="0"/>
    </format>
    <format dxfId="74">
      <pivotArea dataOnly="0" labelOnly="1" outline="0" axis="axisValues" fieldPosition="0"/>
    </format>
    <format dxfId="73">
      <pivotArea dataOnly="0" labelOnly="1" grandRow="1" outline="0" fieldPosition="0"/>
    </format>
    <format dxfId="7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28"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4" rowHeaderCaption="Area" colHeaderCaption="Severity">
  <location ref="O3:P8" firstHeaderRow="1" firstDataRow="1" firstDataCol="1"/>
  <pivotFields count="12">
    <pivotField dataField="1" showAll="0"/>
    <pivotField showAll="0"/>
    <pivotField showAll="0"/>
    <pivotField showAll="0"/>
    <pivotField showAll="0"/>
    <pivotField axis="axisRow" showAll="0">
      <items count="6">
        <item x="3"/>
        <item x="2"/>
        <item h="1" x="4"/>
        <item x="0"/>
        <item x="1"/>
        <item t="default"/>
      </items>
    </pivotField>
    <pivotField showAll="0"/>
    <pivotField showAll="0"/>
    <pivotField showAll="0"/>
    <pivotField showAll="0"/>
    <pivotField showAll="0"/>
    <pivotField showAll="0" defaultSubtotal="0"/>
  </pivotFields>
  <rowFields count="1">
    <field x="5"/>
  </rowFields>
  <rowItems count="5">
    <i>
      <x/>
    </i>
    <i>
      <x v="1"/>
    </i>
    <i>
      <x v="3"/>
    </i>
    <i>
      <x v="4"/>
    </i>
    <i t="grand">
      <x/>
    </i>
  </rowItems>
  <colItems count="1">
    <i/>
  </colItems>
  <dataFields count="1">
    <dataField name="Defect Count" fld="0" subtotal="count" baseField="2" baseItem="0"/>
  </dataFields>
  <formats count="18">
    <format dxfId="712">
      <pivotArea type="all" dataOnly="0" outline="0" fieldPosition="0"/>
    </format>
    <format dxfId="711">
      <pivotArea outline="0" collapsedLevelsAreSubtotals="1" fieldPosition="0"/>
    </format>
    <format dxfId="710">
      <pivotArea field="5" type="button" dataOnly="0" labelOnly="1" outline="0" axis="axisRow" fieldPosition="0"/>
    </format>
    <format dxfId="709">
      <pivotArea dataOnly="0" labelOnly="1" outline="0" axis="axisValues" fieldPosition="0"/>
    </format>
    <format dxfId="708">
      <pivotArea dataOnly="0" labelOnly="1" grandRow="1" outline="0" fieldPosition="0"/>
    </format>
    <format dxfId="707">
      <pivotArea dataOnly="0" labelOnly="1" outline="0" axis="axisValues" fieldPosition="0"/>
    </format>
    <format dxfId="706">
      <pivotArea type="all" dataOnly="0" outline="0" fieldPosition="0"/>
    </format>
    <format dxfId="705">
      <pivotArea outline="0" collapsedLevelsAreSubtotals="1" fieldPosition="0"/>
    </format>
    <format dxfId="704">
      <pivotArea field="5" type="button" dataOnly="0" labelOnly="1" outline="0" axis="axisRow" fieldPosition="0"/>
    </format>
    <format dxfId="703">
      <pivotArea dataOnly="0" labelOnly="1" outline="0" axis="axisValues" fieldPosition="0"/>
    </format>
    <format dxfId="702">
      <pivotArea dataOnly="0" labelOnly="1" grandRow="1" outline="0" fieldPosition="0"/>
    </format>
    <format dxfId="701">
      <pivotArea dataOnly="0" labelOnly="1" outline="0" axis="axisValues" fieldPosition="0"/>
    </format>
    <format dxfId="700">
      <pivotArea type="all" dataOnly="0" outline="0" fieldPosition="0"/>
    </format>
    <format dxfId="699">
      <pivotArea outline="0" collapsedLevelsAreSubtotals="1" fieldPosition="0"/>
    </format>
    <format dxfId="698">
      <pivotArea field="5" type="button" dataOnly="0" labelOnly="1" outline="0" axis="axisRow" fieldPosition="0"/>
    </format>
    <format dxfId="697">
      <pivotArea dataOnly="0" labelOnly="1" outline="0" axis="axisValues" fieldPosition="0"/>
    </format>
    <format dxfId="696">
      <pivotArea dataOnly="0" labelOnly="1" grandRow="1" outline="0" fieldPosition="0"/>
    </format>
    <format dxfId="695">
      <pivotArea dataOnly="0" labelOnly="1" outline="0" axis="axisValues" fieldPosition="0"/>
    </format>
  </formats>
  <chartFormats count="7">
    <chartFormat chart="3" format="0"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3" format="21">
      <pivotArea type="data" outline="0" fieldPosition="0">
        <references count="2">
          <reference field="4294967294" count="1" selected="0">
            <x v="0"/>
          </reference>
          <reference field="5" count="1" selected="0">
            <x v="3"/>
          </reference>
        </references>
      </pivotArea>
    </chartFormat>
    <chartFormat chart="3" format="2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Execution Status">
  <location ref="I6:J8" firstHeaderRow="1" firstDataRow="1" firstDataCol="1"/>
  <pivotFields count="7">
    <pivotField showAll="0"/>
    <pivotField dataField="1" showAll="0"/>
    <pivotField showAll="0" defaultSubtotal="0">
      <items count="2">
        <item m="1" x="1"/>
        <item x="0"/>
      </items>
    </pivotField>
    <pivotField axis="axisRow" showAll="0" defaultSubtotal="0">
      <items count="3">
        <item x="0"/>
        <item h="1" m="1" x="1"/>
        <item m="1" x="2"/>
      </items>
    </pivotField>
    <pivotField showAll="0" defaultSubtotal="0"/>
    <pivotField numFmtId="21" showAll="0"/>
    <pivotField showAll="0"/>
  </pivotFields>
  <rowFields count="1">
    <field x="3"/>
  </rowFields>
  <rowItems count="2">
    <i>
      <x/>
    </i>
    <i t="grand">
      <x/>
    </i>
  </rowItems>
  <colItems count="1">
    <i/>
  </colItems>
  <dataFields count="1">
    <dataField name="Count of Test Script" fld="1" subtotal="count" baseField="0" baseItem="0"/>
  </dataFields>
  <formats count="24">
    <format dxfId="71">
      <pivotArea type="all" dataOnly="0" outline="0" fieldPosition="0"/>
    </format>
    <format dxfId="70">
      <pivotArea outline="0" collapsedLevelsAreSubtotals="1" fieldPosition="0"/>
    </format>
    <format dxfId="69">
      <pivotArea field="2" type="button" dataOnly="0" labelOnly="1" outline="0"/>
    </format>
    <format dxfId="68">
      <pivotArea dataOnly="0" labelOnly="1" outline="0" axis="axisValues" fieldPosition="0"/>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2" type="button" dataOnly="0" labelOnly="1" outline="0"/>
    </format>
    <format dxfId="62">
      <pivotArea dataOnly="0" labelOnly="1" outline="0" axis="axisValues" fieldPosition="0"/>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2" type="button" dataOnly="0" labelOnly="1" outline="0"/>
    </format>
    <format dxfId="56">
      <pivotArea dataOnly="0" labelOnly="1" outline="0" axis="axisValues" fieldPosition="0"/>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format>
    <format dxfId="50">
      <pivotArea dataOnly="0" labelOnly="1" outline="0" axis="axisValues" fieldPosition="0"/>
    </format>
    <format dxfId="49">
      <pivotArea dataOnly="0" labelOnly="1" grandRow="1" outline="0" fieldPosition="0"/>
    </format>
    <format dxfId="4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name="PivotTable19"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3:J6" firstHeaderRow="1" firstDataRow="1" firstDataCol="1"/>
  <pivotFields count="7">
    <pivotField showAll="0" defaultSubtotal="0"/>
    <pivotField dataField="1" showAll="0"/>
    <pivotField showAll="0" defaultSubtotal="0">
      <items count="3">
        <item m="1" x="2"/>
        <item x="0"/>
        <item m="1" x="1"/>
      </items>
    </pivotField>
    <pivotField axis="axisRow" showAll="0" defaultSubtotal="0">
      <items count="6">
        <item m="1" x="4"/>
        <item x="0"/>
        <item h="1" m="1" x="3"/>
        <item x="2"/>
        <item h="1" m="1" x="5"/>
        <item h="1" x="1"/>
      </items>
    </pivotField>
    <pivotField showAll="0" defaultSubtotal="0"/>
    <pivotField showAll="0"/>
    <pivotField showAll="0"/>
  </pivotFields>
  <rowFields count="1">
    <field x="3"/>
  </rowFields>
  <rowItems count="3">
    <i>
      <x v="1"/>
    </i>
    <i>
      <x v="3"/>
    </i>
    <i t="grand">
      <x/>
    </i>
  </rowItems>
  <colItems count="1">
    <i/>
  </colItems>
  <dataFields count="1">
    <dataField name="Count of Test Script" fld="1" subtotal="count" baseField="0" baseItem="0"/>
  </dataFields>
  <formats count="24">
    <format dxfId="47">
      <pivotArea type="all" dataOnly="0" outline="0" fieldPosition="0"/>
    </format>
    <format dxfId="46">
      <pivotArea outline="0" collapsedLevelsAreSubtotals="1" fieldPosition="0"/>
    </format>
    <format dxfId="45">
      <pivotArea field="2" type="button" dataOnly="0" labelOnly="1" outline="0"/>
    </format>
    <format dxfId="44">
      <pivotArea dataOnly="0" labelOnly="1" outline="0" axis="axisValues" fieldPosition="0"/>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2" type="button" dataOnly="0" labelOnly="1" outline="0"/>
    </format>
    <format dxfId="38">
      <pivotArea dataOnly="0" labelOnly="1" outline="0" axis="axisValues" fieldPosition="0"/>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2" type="button" dataOnly="0" labelOnly="1" outline="0"/>
    </format>
    <format dxfId="32">
      <pivotArea dataOnly="0" labelOnly="1" outline="0" axis="axisValues" fieldPosition="0"/>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format>
    <format dxfId="26">
      <pivotArea dataOnly="0" labelOnly="1" outline="0" axis="axisValues" fieldPosition="0"/>
    </format>
    <format dxfId="25">
      <pivotArea dataOnly="0" labelOnly="1" grandRow="1" outline="0" fieldPosition="0"/>
    </format>
    <format dxfId="24">
      <pivotArea dataOnly="0" labelOnly="1" outline="0" axis="axisValues" fieldPosition="0"/>
    </format>
  </format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Execution Status">
  <location ref="I3:J5" firstHeaderRow="1" firstDataRow="1" firstDataCol="1"/>
  <pivotFields count="7">
    <pivotField showAll="0"/>
    <pivotField dataField="1" showAll="0"/>
    <pivotField showAll="0" defaultSubtotal="0">
      <items count="2">
        <item m="1" x="1"/>
        <item x="0"/>
      </items>
    </pivotField>
    <pivotField axis="axisRow" showAll="0" defaultSubtotal="0">
      <items count="3">
        <item x="0"/>
        <item m="1" x="1"/>
        <item m="1" x="2"/>
      </items>
    </pivotField>
    <pivotField showAll="0" defaultSubtotal="0"/>
    <pivotField numFmtId="21" showAll="0"/>
    <pivotField showAll="0"/>
  </pivotFields>
  <rowFields count="1">
    <field x="3"/>
  </rowFields>
  <rowItems count="2">
    <i>
      <x/>
    </i>
    <i t="grand">
      <x/>
    </i>
  </rowItems>
  <colItems count="1">
    <i/>
  </colItems>
  <dataFields count="1">
    <dataField name="Count of Test Script" fld="1" subtotal="count" baseField="0" baseItem="0"/>
  </dataFields>
  <formats count="24">
    <format dxfId="23">
      <pivotArea type="all" dataOnly="0" outline="0" fieldPosition="0"/>
    </format>
    <format dxfId="22">
      <pivotArea outline="0" collapsedLevelsAreSubtotals="1" fieldPosition="0"/>
    </format>
    <format dxfId="21">
      <pivotArea field="2" type="button" dataOnly="0" labelOnly="1" outline="0"/>
    </format>
    <format dxfId="20">
      <pivotArea dataOnly="0" labelOnly="1" outline="0" axis="axisValues" fieldPosition="0"/>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format>
    <format dxfId="14">
      <pivotArea dataOnly="0" labelOnly="1" outline="0" axis="axisValues" fieldPosition="0"/>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format>
    <format dxfId="8">
      <pivotArea dataOnly="0" labelOnly="1" outline="0" axis="axisValues" fieldPosition="0"/>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format>
    <format dxfId="2">
      <pivotArea dataOnly="0" labelOnly="1" outline="0" axis="axisValues" fieldPosition="0"/>
    </format>
    <format dxfId="1">
      <pivotArea dataOnly="0" labelOnly="1" grandRow="1" outline="0" fieldPosition="0"/>
    </format>
    <format dxfId="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51"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18" rowHeaderCaption="Status" colHeaderCaption="Severity">
  <location ref="B3:G9" firstHeaderRow="1" firstDataRow="2" firstDataCol="1"/>
  <pivotFields count="12">
    <pivotField dataField="1" showAll="0"/>
    <pivotField showAll="0"/>
    <pivotField axis="axisCol" showAll="0">
      <items count="54">
        <item h="1" x="4"/>
        <item x="3"/>
        <item x="0"/>
        <item m="1" x="47"/>
        <item m="1" x="28"/>
        <item x="2"/>
        <item m="1" x="30"/>
        <item m="1" x="11"/>
        <item m="1" x="12"/>
        <item x="1"/>
        <item m="1" x="48"/>
        <item m="1" x="26"/>
        <item m="1" x="38"/>
        <item m="1" x="40"/>
        <item m="1" x="17"/>
        <item m="1" x="27"/>
        <item m="1" x="22"/>
        <item m="1" x="5"/>
        <item m="1" x="34"/>
        <item m="1" x="36"/>
        <item m="1" x="10"/>
        <item m="1" x="52"/>
        <item m="1" x="29"/>
        <item m="1" x="50"/>
        <item m="1" x="19"/>
        <item m="1" x="8"/>
        <item m="1" x="14"/>
        <item m="1" x="6"/>
        <item m="1" x="24"/>
        <item m="1" x="45"/>
        <item m="1" x="46"/>
        <item m="1" x="25"/>
        <item m="1" x="44"/>
        <item m="1" x="35"/>
        <item m="1" x="13"/>
        <item m="1" x="15"/>
        <item m="1" x="42"/>
        <item m="1" x="37"/>
        <item m="1" x="49"/>
        <item m="1" x="18"/>
        <item m="1" x="20"/>
        <item m="1" x="33"/>
        <item m="1" x="41"/>
        <item m="1" x="7"/>
        <item m="1" x="32"/>
        <item m="1" x="31"/>
        <item m="1" x="51"/>
        <item m="1" x="23"/>
        <item m="1" x="16"/>
        <item m="1" x="43"/>
        <item m="1" x="21"/>
        <item m="1" x="39"/>
        <item h="1" m="1" x="9"/>
        <item t="default"/>
      </items>
    </pivotField>
    <pivotField axis="axisRow" showAll="0">
      <items count="10">
        <item h="1" x="4"/>
        <item x="1"/>
        <item x="3"/>
        <item x="0"/>
        <item m="1" x="5"/>
        <item x="2"/>
        <item m="1" x="7"/>
        <item m="1" x="8"/>
        <item m="1" x="6"/>
        <item t="default"/>
      </items>
    </pivotField>
    <pivotField showAll="0"/>
    <pivotField showAll="0"/>
    <pivotField showAll="0"/>
    <pivotField showAll="0"/>
    <pivotField showAll="0"/>
    <pivotField showAll="0"/>
    <pivotField showAll="0"/>
    <pivotField showAll="0" defaultSubtotal="0"/>
  </pivotFields>
  <rowFields count="1">
    <field x="3"/>
  </rowFields>
  <rowItems count="5">
    <i>
      <x v="1"/>
    </i>
    <i>
      <x v="2"/>
    </i>
    <i>
      <x v="3"/>
    </i>
    <i>
      <x v="5"/>
    </i>
    <i t="grand">
      <x/>
    </i>
  </rowItems>
  <colFields count="1">
    <field x="2"/>
  </colFields>
  <colItems count="5">
    <i>
      <x v="1"/>
    </i>
    <i>
      <x v="2"/>
    </i>
    <i>
      <x v="5"/>
    </i>
    <i>
      <x v="9"/>
    </i>
    <i t="grand">
      <x/>
    </i>
  </colItems>
  <dataFields count="1">
    <dataField name="Defect Count" fld="0" subtotal="count" baseField="2" baseItem="0"/>
  </dataFields>
  <formats count="30">
    <format dxfId="742">
      <pivotArea type="all" dataOnly="0" outline="0" fieldPosition="0"/>
    </format>
    <format dxfId="741">
      <pivotArea outline="0" collapsedLevelsAreSubtotals="1" fieldPosition="0"/>
    </format>
    <format dxfId="740">
      <pivotArea type="origin" dataOnly="0" labelOnly="1" outline="0" fieldPosition="0"/>
    </format>
    <format dxfId="739">
      <pivotArea field="2" type="button" dataOnly="0" labelOnly="1" outline="0" axis="axisCol" fieldPosition="0"/>
    </format>
    <format dxfId="738">
      <pivotArea type="topRight" dataOnly="0" labelOnly="1" outline="0" fieldPosition="0"/>
    </format>
    <format dxfId="737">
      <pivotArea field="3" type="button" dataOnly="0" labelOnly="1" outline="0" axis="axisRow" fieldPosition="0"/>
    </format>
    <format dxfId="736">
      <pivotArea dataOnly="0" labelOnly="1" fieldPosition="0">
        <references count="1">
          <reference field="3" count="0"/>
        </references>
      </pivotArea>
    </format>
    <format dxfId="735">
      <pivotArea dataOnly="0" labelOnly="1" grandRow="1" outline="0" fieldPosition="0"/>
    </format>
    <format dxfId="734">
      <pivotArea dataOnly="0" labelOnly="1" fieldPosition="0">
        <references count="1">
          <reference field="2" count="0"/>
        </references>
      </pivotArea>
    </format>
    <format dxfId="733">
      <pivotArea dataOnly="0" labelOnly="1" grandCol="1" outline="0" fieldPosition="0"/>
    </format>
    <format dxfId="732">
      <pivotArea type="all" dataOnly="0" outline="0" fieldPosition="0"/>
    </format>
    <format dxfId="731">
      <pivotArea outline="0" collapsedLevelsAreSubtotals="1" fieldPosition="0"/>
    </format>
    <format dxfId="730">
      <pivotArea type="origin" dataOnly="0" labelOnly="1" outline="0" fieldPosition="0"/>
    </format>
    <format dxfId="729">
      <pivotArea field="2" type="button" dataOnly="0" labelOnly="1" outline="0" axis="axisCol" fieldPosition="0"/>
    </format>
    <format dxfId="728">
      <pivotArea type="topRight" dataOnly="0" labelOnly="1" outline="0" fieldPosition="0"/>
    </format>
    <format dxfId="727">
      <pivotArea field="3" type="button" dataOnly="0" labelOnly="1" outline="0" axis="axisRow" fieldPosition="0"/>
    </format>
    <format dxfId="726">
      <pivotArea dataOnly="0" labelOnly="1" fieldPosition="0">
        <references count="1">
          <reference field="3" count="0"/>
        </references>
      </pivotArea>
    </format>
    <format dxfId="725">
      <pivotArea dataOnly="0" labelOnly="1" grandRow="1" outline="0" fieldPosition="0"/>
    </format>
    <format dxfId="724">
      <pivotArea dataOnly="0" labelOnly="1" fieldPosition="0">
        <references count="1">
          <reference field="2" count="0"/>
        </references>
      </pivotArea>
    </format>
    <format dxfId="723">
      <pivotArea dataOnly="0" labelOnly="1" grandCol="1" outline="0" fieldPosition="0"/>
    </format>
    <format dxfId="722">
      <pivotArea type="all" dataOnly="0" outline="0" fieldPosition="0"/>
    </format>
    <format dxfId="721">
      <pivotArea outline="0" collapsedLevelsAreSubtotals="1" fieldPosition="0"/>
    </format>
    <format dxfId="720">
      <pivotArea type="origin" dataOnly="0" labelOnly="1" outline="0" fieldPosition="0"/>
    </format>
    <format dxfId="719">
      <pivotArea field="2" type="button" dataOnly="0" labelOnly="1" outline="0" axis="axisCol" fieldPosition="0"/>
    </format>
    <format dxfId="718">
      <pivotArea type="topRight" dataOnly="0" labelOnly="1" outline="0" fieldPosition="0"/>
    </format>
    <format dxfId="717">
      <pivotArea field="3" type="button" dataOnly="0" labelOnly="1" outline="0" axis="axisRow" fieldPosition="0"/>
    </format>
    <format dxfId="716">
      <pivotArea dataOnly="0" labelOnly="1" fieldPosition="0">
        <references count="1">
          <reference field="3" count="0"/>
        </references>
      </pivotArea>
    </format>
    <format dxfId="715">
      <pivotArea dataOnly="0" labelOnly="1" grandRow="1" outline="0" fieldPosition="0"/>
    </format>
    <format dxfId="714">
      <pivotArea dataOnly="0" labelOnly="1" fieldPosition="0">
        <references count="1">
          <reference field="2" count="0"/>
        </references>
      </pivotArea>
    </format>
    <format dxfId="713">
      <pivotArea dataOnly="0" labelOnly="1" grandCol="1" outline="0" fieldPosition="0"/>
    </format>
  </formats>
  <chartFormats count="61">
    <chartFormat chart="0" format="16" series="1">
      <pivotArea type="data" outline="0" fieldPosition="0">
        <references count="2">
          <reference field="4294967294" count="1" selected="0">
            <x v="0"/>
          </reference>
          <reference field="2" count="1" selected="0">
            <x v="1"/>
          </reference>
        </references>
      </pivotArea>
    </chartFormat>
    <chartFormat chart="0" format="17">
      <pivotArea type="data" outline="0" fieldPosition="0">
        <references count="3">
          <reference field="4294967294" count="1" selected="0">
            <x v="0"/>
          </reference>
          <reference field="2" count="1" selected="0">
            <x v="3"/>
          </reference>
          <reference field="3" count="1" selected="0">
            <x v="2"/>
          </reference>
        </references>
      </pivotArea>
    </chartFormat>
    <chartFormat chart="0" format="18">
      <pivotArea type="data" outline="0" fieldPosition="0">
        <references count="3">
          <reference field="4294967294" count="1" selected="0">
            <x v="0"/>
          </reference>
          <reference field="2" count="1" selected="0">
            <x v="3"/>
          </reference>
          <reference field="3" count="1" selected="0">
            <x v="1"/>
          </reference>
        </references>
      </pivotArea>
    </chartFormat>
    <chartFormat chart="0" format="19">
      <pivotArea type="data" outline="0" fieldPosition="0">
        <references count="3">
          <reference field="4294967294" count="1" selected="0">
            <x v="0"/>
          </reference>
          <reference field="2" count="1" selected="0">
            <x v="2"/>
          </reference>
          <reference field="3" count="1" selected="0">
            <x v="1"/>
          </reference>
        </references>
      </pivotArea>
    </chartFormat>
    <chartFormat chart="0" format="20">
      <pivotArea type="data" outline="0" fieldPosition="0">
        <references count="3">
          <reference field="4294967294" count="1" selected="0">
            <x v="0"/>
          </reference>
          <reference field="2" count="1" selected="0">
            <x v="2"/>
          </reference>
          <reference field="3" count="1" selected="0">
            <x v="3"/>
          </reference>
        </references>
      </pivotArea>
    </chartFormat>
    <chartFormat chart="0" format="21">
      <pivotArea type="data" outline="0" fieldPosition="0">
        <references count="3">
          <reference field="4294967294" count="1" selected="0">
            <x v="0"/>
          </reference>
          <reference field="2" count="1" selected="0">
            <x v="3"/>
          </reference>
          <reference field="3" count="1" selected="0">
            <x v="3"/>
          </reference>
        </references>
      </pivotArea>
    </chartFormat>
    <chartFormat chart="0" format="27" series="1">
      <pivotArea type="data" outline="0" fieldPosition="0">
        <references count="2">
          <reference field="4294967294" count="1" selected="0">
            <x v="0"/>
          </reference>
          <reference field="2" count="1" selected="0">
            <x v="2"/>
          </reference>
        </references>
      </pivotArea>
    </chartFormat>
    <chartFormat chart="0" format="28" series="1">
      <pivotArea type="data" outline="0" fieldPosition="0">
        <references count="2">
          <reference field="4294967294" count="1" selected="0">
            <x v="0"/>
          </reference>
          <reference field="2" count="1" selected="0">
            <x v="3"/>
          </reference>
        </references>
      </pivotArea>
    </chartFormat>
    <chartFormat chart="0" format="29">
      <pivotArea type="data" outline="0" fieldPosition="0">
        <references count="3">
          <reference field="4294967294" count="1" selected="0">
            <x v="0"/>
          </reference>
          <reference field="2" count="1" selected="0">
            <x v="1"/>
          </reference>
          <reference field="3" count="1" selected="0">
            <x v="1"/>
          </reference>
        </references>
      </pivotArea>
    </chartFormat>
    <chartFormat chart="0" format="30">
      <pivotArea type="data" outline="0" fieldPosition="0">
        <references count="3">
          <reference field="4294967294" count="1" selected="0">
            <x v="0"/>
          </reference>
          <reference field="2" count="1" selected="0">
            <x v="1"/>
          </reference>
          <reference field="3" count="1" selected="0">
            <x v="3"/>
          </reference>
        </references>
      </pivotArea>
    </chartFormat>
    <chartFormat chart="0" format="31">
      <pivotArea type="data" outline="0" fieldPosition="0">
        <references count="3">
          <reference field="4294967294" count="1" selected="0">
            <x v="0"/>
          </reference>
          <reference field="2" count="1" selected="0">
            <x v="3"/>
          </reference>
          <reference field="3" count="1" selected="0">
            <x v="5"/>
          </reference>
        </references>
      </pivotArea>
    </chartFormat>
    <chartFormat chart="0" format="32" series="1">
      <pivotArea type="data" outline="0" fieldPosition="0">
        <references count="1">
          <reference field="4294967294" count="1" selected="0">
            <x v="0"/>
          </reference>
        </references>
      </pivotArea>
    </chartFormat>
    <chartFormat chart="13" format="33" series="1">
      <pivotArea type="data" outline="0" fieldPosition="0">
        <references count="2">
          <reference field="4294967294" count="1" selected="0">
            <x v="0"/>
          </reference>
          <reference field="2" count="1" selected="0">
            <x v="1"/>
          </reference>
        </references>
      </pivotArea>
    </chartFormat>
    <chartFormat chart="13" format="34">
      <pivotArea type="data" outline="0" fieldPosition="0">
        <references count="3">
          <reference field="4294967294" count="1" selected="0">
            <x v="0"/>
          </reference>
          <reference field="2" count="1" selected="0">
            <x v="1"/>
          </reference>
          <reference field="3" count="1" selected="0">
            <x v="1"/>
          </reference>
        </references>
      </pivotArea>
    </chartFormat>
    <chartFormat chart="13" format="35">
      <pivotArea type="data" outline="0" fieldPosition="0">
        <references count="3">
          <reference field="4294967294" count="1" selected="0">
            <x v="0"/>
          </reference>
          <reference field="2" count="1" selected="0">
            <x v="1"/>
          </reference>
          <reference field="3" count="1" selected="0">
            <x v="3"/>
          </reference>
        </references>
      </pivotArea>
    </chartFormat>
    <chartFormat chart="13" format="36" series="1">
      <pivotArea type="data" outline="0" fieldPosition="0">
        <references count="2">
          <reference field="4294967294" count="1" selected="0">
            <x v="0"/>
          </reference>
          <reference field="2" count="1" selected="0">
            <x v="2"/>
          </reference>
        </references>
      </pivotArea>
    </chartFormat>
    <chartFormat chart="13" format="37">
      <pivotArea type="data" outline="0" fieldPosition="0">
        <references count="3">
          <reference field="4294967294" count="1" selected="0">
            <x v="0"/>
          </reference>
          <reference field="2" count="1" selected="0">
            <x v="2"/>
          </reference>
          <reference field="3" count="1" selected="0">
            <x v="1"/>
          </reference>
        </references>
      </pivotArea>
    </chartFormat>
    <chartFormat chart="13" format="38">
      <pivotArea type="data" outline="0" fieldPosition="0">
        <references count="3">
          <reference field="4294967294" count="1" selected="0">
            <x v="0"/>
          </reference>
          <reference field="2" count="1" selected="0">
            <x v="2"/>
          </reference>
          <reference field="3" count="1" selected="0">
            <x v="3"/>
          </reference>
        </references>
      </pivotArea>
    </chartFormat>
    <chartFormat chart="13" format="39" series="1">
      <pivotArea type="data" outline="0" fieldPosition="0">
        <references count="2">
          <reference field="4294967294" count="1" selected="0">
            <x v="0"/>
          </reference>
          <reference field="2" count="1" selected="0">
            <x v="3"/>
          </reference>
        </references>
      </pivotArea>
    </chartFormat>
    <chartFormat chart="13" format="40">
      <pivotArea type="data" outline="0" fieldPosition="0">
        <references count="3">
          <reference field="4294967294" count="1" selected="0">
            <x v="0"/>
          </reference>
          <reference field="2" count="1" selected="0">
            <x v="3"/>
          </reference>
          <reference field="3" count="1" selected="0">
            <x v="1"/>
          </reference>
        </references>
      </pivotArea>
    </chartFormat>
    <chartFormat chart="13" format="41">
      <pivotArea type="data" outline="0" fieldPosition="0">
        <references count="3">
          <reference field="4294967294" count="1" selected="0">
            <x v="0"/>
          </reference>
          <reference field="2" count="1" selected="0">
            <x v="3"/>
          </reference>
          <reference field="3" count="1" selected="0">
            <x v="2"/>
          </reference>
        </references>
      </pivotArea>
    </chartFormat>
    <chartFormat chart="13" format="42">
      <pivotArea type="data" outline="0" fieldPosition="0">
        <references count="3">
          <reference field="4294967294" count="1" selected="0">
            <x v="0"/>
          </reference>
          <reference field="2" count="1" selected="0">
            <x v="3"/>
          </reference>
          <reference field="3" count="1" selected="0">
            <x v="3"/>
          </reference>
        </references>
      </pivotArea>
    </chartFormat>
    <chartFormat chart="13" format="43">
      <pivotArea type="data" outline="0" fieldPosition="0">
        <references count="3">
          <reference field="4294967294" count="1" selected="0">
            <x v="0"/>
          </reference>
          <reference field="2" count="1" selected="0">
            <x v="3"/>
          </reference>
          <reference field="3" count="1" selected="0">
            <x v="5"/>
          </reference>
        </references>
      </pivotArea>
    </chartFormat>
    <chartFormat chart="14" format="50" series="1">
      <pivotArea type="data" outline="0" fieldPosition="0">
        <references count="2">
          <reference field="4294967294" count="1" selected="0">
            <x v="0"/>
          </reference>
          <reference field="2" count="1" selected="0">
            <x v="1"/>
          </reference>
        </references>
      </pivotArea>
    </chartFormat>
    <chartFormat chart="14" format="51">
      <pivotArea type="data" outline="0" fieldPosition="0">
        <references count="3">
          <reference field="4294967294" count="1" selected="0">
            <x v="0"/>
          </reference>
          <reference field="2" count="1" selected="0">
            <x v="1"/>
          </reference>
          <reference field="3" count="1" selected="0">
            <x v="1"/>
          </reference>
        </references>
      </pivotArea>
    </chartFormat>
    <chartFormat chart="14" format="52">
      <pivotArea type="data" outline="0" fieldPosition="0">
        <references count="3">
          <reference field="4294967294" count="1" selected="0">
            <x v="0"/>
          </reference>
          <reference field="2" count="1" selected="0">
            <x v="1"/>
          </reference>
          <reference field="3" count="1" selected="0">
            <x v="3"/>
          </reference>
        </references>
      </pivotArea>
    </chartFormat>
    <chartFormat chart="14" format="53" series="1">
      <pivotArea type="data" outline="0" fieldPosition="0">
        <references count="2">
          <reference field="4294967294" count="1" selected="0">
            <x v="0"/>
          </reference>
          <reference field="2" count="1" selected="0">
            <x v="2"/>
          </reference>
        </references>
      </pivotArea>
    </chartFormat>
    <chartFormat chart="14" format="54">
      <pivotArea type="data" outline="0" fieldPosition="0">
        <references count="3">
          <reference field="4294967294" count="1" selected="0">
            <x v="0"/>
          </reference>
          <reference field="2" count="1" selected="0">
            <x v="2"/>
          </reference>
          <reference field="3" count="1" selected="0">
            <x v="1"/>
          </reference>
        </references>
      </pivotArea>
    </chartFormat>
    <chartFormat chart="14" format="55">
      <pivotArea type="data" outline="0" fieldPosition="0">
        <references count="3">
          <reference field="4294967294" count="1" selected="0">
            <x v="0"/>
          </reference>
          <reference field="2" count="1" selected="0">
            <x v="2"/>
          </reference>
          <reference field="3" count="1" selected="0">
            <x v="3"/>
          </reference>
        </references>
      </pivotArea>
    </chartFormat>
    <chartFormat chart="14" format="56" series="1">
      <pivotArea type="data" outline="0" fieldPosition="0">
        <references count="2">
          <reference field="4294967294" count="1" selected="0">
            <x v="0"/>
          </reference>
          <reference field="2" count="1" selected="0">
            <x v="3"/>
          </reference>
        </references>
      </pivotArea>
    </chartFormat>
    <chartFormat chart="14" format="57">
      <pivotArea type="data" outline="0" fieldPosition="0">
        <references count="3">
          <reference field="4294967294" count="1" selected="0">
            <x v="0"/>
          </reference>
          <reference field="2" count="1" selected="0">
            <x v="3"/>
          </reference>
          <reference field="3" count="1" selected="0">
            <x v="1"/>
          </reference>
        </references>
      </pivotArea>
    </chartFormat>
    <chartFormat chart="14" format="58">
      <pivotArea type="data" outline="0" fieldPosition="0">
        <references count="3">
          <reference field="4294967294" count="1" selected="0">
            <x v="0"/>
          </reference>
          <reference field="2" count="1" selected="0">
            <x v="3"/>
          </reference>
          <reference field="3" count="1" selected="0">
            <x v="2"/>
          </reference>
        </references>
      </pivotArea>
    </chartFormat>
    <chartFormat chart="14" format="59">
      <pivotArea type="data" outline="0" fieldPosition="0">
        <references count="3">
          <reference field="4294967294" count="1" selected="0">
            <x v="0"/>
          </reference>
          <reference field="2" count="1" selected="0">
            <x v="3"/>
          </reference>
          <reference field="3" count="1" selected="0">
            <x v="3"/>
          </reference>
        </references>
      </pivotArea>
    </chartFormat>
    <chartFormat chart="14" format="60">
      <pivotArea type="data" outline="0" fieldPosition="0">
        <references count="3">
          <reference field="4294967294" count="1" selected="0">
            <x v="0"/>
          </reference>
          <reference field="2" count="1" selected="0">
            <x v="3"/>
          </reference>
          <reference field="3" count="1" selected="0">
            <x v="5"/>
          </reference>
        </references>
      </pivotArea>
    </chartFormat>
    <chartFormat chart="0" format="33" series="1">
      <pivotArea type="data" outline="0" fieldPosition="0">
        <references count="2">
          <reference field="4294967294" count="1" selected="0">
            <x v="0"/>
          </reference>
          <reference field="2" count="1" selected="0">
            <x v="5"/>
          </reference>
        </references>
      </pivotArea>
    </chartFormat>
    <chartFormat chart="15" format="37" series="1">
      <pivotArea type="data" outline="0" fieldPosition="0">
        <references count="2">
          <reference field="4294967294" count="1" selected="0">
            <x v="0"/>
          </reference>
          <reference field="2" count="1" selected="0">
            <x v="1"/>
          </reference>
        </references>
      </pivotArea>
    </chartFormat>
    <chartFormat chart="15" format="38">
      <pivotArea type="data" outline="0" fieldPosition="0">
        <references count="3">
          <reference field="4294967294" count="1" selected="0">
            <x v="0"/>
          </reference>
          <reference field="2" count="1" selected="0">
            <x v="1"/>
          </reference>
          <reference field="3" count="1" selected="0">
            <x v="1"/>
          </reference>
        </references>
      </pivotArea>
    </chartFormat>
    <chartFormat chart="15" format="39">
      <pivotArea type="data" outline="0" fieldPosition="0">
        <references count="3">
          <reference field="4294967294" count="1" selected="0">
            <x v="0"/>
          </reference>
          <reference field="2" count="1" selected="0">
            <x v="1"/>
          </reference>
          <reference field="3" count="1" selected="0">
            <x v="3"/>
          </reference>
        </references>
      </pivotArea>
    </chartFormat>
    <chartFormat chart="15" format="40" series="1">
      <pivotArea type="data" outline="0" fieldPosition="0">
        <references count="2">
          <reference field="4294967294" count="1" selected="0">
            <x v="0"/>
          </reference>
          <reference field="2" count="1" selected="0">
            <x v="2"/>
          </reference>
        </references>
      </pivotArea>
    </chartFormat>
    <chartFormat chart="15" format="41">
      <pivotArea type="data" outline="0" fieldPosition="0">
        <references count="3">
          <reference field="4294967294" count="1" selected="0">
            <x v="0"/>
          </reference>
          <reference field="2" count="1" selected="0">
            <x v="2"/>
          </reference>
          <reference field="3" count="1" selected="0">
            <x v="1"/>
          </reference>
        </references>
      </pivotArea>
    </chartFormat>
    <chartFormat chart="15" format="42">
      <pivotArea type="data" outline="0" fieldPosition="0">
        <references count="3">
          <reference field="4294967294" count="1" selected="0">
            <x v="0"/>
          </reference>
          <reference field="2" count="1" selected="0">
            <x v="2"/>
          </reference>
          <reference field="3" count="1" selected="0">
            <x v="3"/>
          </reference>
        </references>
      </pivotArea>
    </chartFormat>
    <chartFormat chart="15" format="43" series="1">
      <pivotArea type="data" outline="0" fieldPosition="0">
        <references count="2">
          <reference field="4294967294" count="1" selected="0">
            <x v="0"/>
          </reference>
          <reference field="2" count="1" selected="0">
            <x v="3"/>
          </reference>
        </references>
      </pivotArea>
    </chartFormat>
    <chartFormat chart="15" format="44">
      <pivotArea type="data" outline="0" fieldPosition="0">
        <references count="3">
          <reference field="4294967294" count="1" selected="0">
            <x v="0"/>
          </reference>
          <reference field="2" count="1" selected="0">
            <x v="3"/>
          </reference>
          <reference field="3" count="1" selected="0">
            <x v="1"/>
          </reference>
        </references>
      </pivotArea>
    </chartFormat>
    <chartFormat chart="15" format="45">
      <pivotArea type="data" outline="0" fieldPosition="0">
        <references count="3">
          <reference field="4294967294" count="1" selected="0">
            <x v="0"/>
          </reference>
          <reference field="2" count="1" selected="0">
            <x v="3"/>
          </reference>
          <reference field="3" count="1" selected="0">
            <x v="2"/>
          </reference>
        </references>
      </pivotArea>
    </chartFormat>
    <chartFormat chart="15" format="46">
      <pivotArea type="data" outline="0" fieldPosition="0">
        <references count="3">
          <reference field="4294967294" count="1" selected="0">
            <x v="0"/>
          </reference>
          <reference field="2" count="1" selected="0">
            <x v="3"/>
          </reference>
          <reference field="3" count="1" selected="0">
            <x v="3"/>
          </reference>
        </references>
      </pivotArea>
    </chartFormat>
    <chartFormat chart="15" format="47">
      <pivotArea type="data" outline="0" fieldPosition="0">
        <references count="3">
          <reference field="4294967294" count="1" selected="0">
            <x v="0"/>
          </reference>
          <reference field="2" count="1" selected="0">
            <x v="3"/>
          </reference>
          <reference field="3" count="1" selected="0">
            <x v="5"/>
          </reference>
        </references>
      </pivotArea>
    </chartFormat>
    <chartFormat chart="16" format="53" series="1">
      <pivotArea type="data" outline="0" fieldPosition="0">
        <references count="2">
          <reference field="4294967294" count="1" selected="0">
            <x v="0"/>
          </reference>
          <reference field="2" count="1" selected="0">
            <x v="1"/>
          </reference>
        </references>
      </pivotArea>
    </chartFormat>
    <chartFormat chart="16" format="54">
      <pivotArea type="data" outline="0" fieldPosition="0">
        <references count="3">
          <reference field="4294967294" count="1" selected="0">
            <x v="0"/>
          </reference>
          <reference field="2" count="1" selected="0">
            <x v="1"/>
          </reference>
          <reference field="3" count="1" selected="0">
            <x v="1"/>
          </reference>
        </references>
      </pivotArea>
    </chartFormat>
    <chartFormat chart="16" format="55">
      <pivotArea type="data" outline="0" fieldPosition="0">
        <references count="3">
          <reference field="4294967294" count="1" selected="0">
            <x v="0"/>
          </reference>
          <reference field="2" count="1" selected="0">
            <x v="1"/>
          </reference>
          <reference field="3" count="1" selected="0">
            <x v="3"/>
          </reference>
        </references>
      </pivotArea>
    </chartFormat>
    <chartFormat chart="16" format="56" series="1">
      <pivotArea type="data" outline="0" fieldPosition="0">
        <references count="2">
          <reference field="4294967294" count="1" selected="0">
            <x v="0"/>
          </reference>
          <reference field="2" count="1" selected="0">
            <x v="2"/>
          </reference>
        </references>
      </pivotArea>
    </chartFormat>
    <chartFormat chart="16" format="57">
      <pivotArea type="data" outline="0" fieldPosition="0">
        <references count="3">
          <reference field="4294967294" count="1" selected="0">
            <x v="0"/>
          </reference>
          <reference field="2" count="1" selected="0">
            <x v="2"/>
          </reference>
          <reference field="3" count="1" selected="0">
            <x v="1"/>
          </reference>
        </references>
      </pivotArea>
    </chartFormat>
    <chartFormat chart="16" format="58">
      <pivotArea type="data" outline="0" fieldPosition="0">
        <references count="3">
          <reference field="4294967294" count="1" selected="0">
            <x v="0"/>
          </reference>
          <reference field="2" count="1" selected="0">
            <x v="2"/>
          </reference>
          <reference field="3" count="1" selected="0">
            <x v="3"/>
          </reference>
        </references>
      </pivotArea>
    </chartFormat>
    <chartFormat chart="16" format="59" series="1">
      <pivotArea type="data" outline="0" fieldPosition="0">
        <references count="2">
          <reference field="4294967294" count="1" selected="0">
            <x v="0"/>
          </reference>
          <reference field="2" count="1" selected="0">
            <x v="3"/>
          </reference>
        </references>
      </pivotArea>
    </chartFormat>
    <chartFormat chart="16" format="60">
      <pivotArea type="data" outline="0" fieldPosition="0">
        <references count="3">
          <reference field="4294967294" count="1" selected="0">
            <x v="0"/>
          </reference>
          <reference field="2" count="1" selected="0">
            <x v="3"/>
          </reference>
          <reference field="3" count="1" selected="0">
            <x v="1"/>
          </reference>
        </references>
      </pivotArea>
    </chartFormat>
    <chartFormat chart="16" format="61">
      <pivotArea type="data" outline="0" fieldPosition="0">
        <references count="3">
          <reference field="4294967294" count="1" selected="0">
            <x v="0"/>
          </reference>
          <reference field="2" count="1" selected="0">
            <x v="3"/>
          </reference>
          <reference field="3" count="1" selected="0">
            <x v="2"/>
          </reference>
        </references>
      </pivotArea>
    </chartFormat>
    <chartFormat chart="16" format="62">
      <pivotArea type="data" outline="0" fieldPosition="0">
        <references count="3">
          <reference field="4294967294" count="1" selected="0">
            <x v="0"/>
          </reference>
          <reference field="2" count="1" selected="0">
            <x v="3"/>
          </reference>
          <reference field="3" count="1" selected="0">
            <x v="3"/>
          </reference>
        </references>
      </pivotArea>
    </chartFormat>
    <chartFormat chart="16" format="63">
      <pivotArea type="data" outline="0" fieldPosition="0">
        <references count="3">
          <reference field="4294967294" count="1" selected="0">
            <x v="0"/>
          </reference>
          <reference field="2" count="1" selected="0">
            <x v="3"/>
          </reference>
          <reference field="3" count="1" selected="0">
            <x v="5"/>
          </reference>
        </references>
      </pivotArea>
    </chartFormat>
    <chartFormat chart="0" format="37" series="1">
      <pivotArea type="data" outline="0" fieldPosition="0">
        <references count="2">
          <reference field="4294967294" count="1" selected="0">
            <x v="0"/>
          </reference>
          <reference field="2" count="1" selected="0">
            <x v="6"/>
          </reference>
        </references>
      </pivotArea>
    </chartFormat>
    <chartFormat chart="0" format="39" series="1">
      <pivotArea type="data" outline="0" fieldPosition="0">
        <references count="2">
          <reference field="4294967294" count="1" selected="0">
            <x v="0"/>
          </reference>
          <reference field="2" count="1" selected="0">
            <x v="9"/>
          </reference>
        </references>
      </pivotArea>
    </chartFormat>
    <chartFormat chart="0" format="40">
      <pivotArea type="data" outline="0" fieldPosition="0">
        <references count="3">
          <reference field="4294967294" count="1" selected="0">
            <x v="0"/>
          </reference>
          <reference field="2" count="1" selected="0">
            <x v="9"/>
          </reference>
          <reference field="3" count="1" selected="0">
            <x v="3"/>
          </reference>
        </references>
      </pivotArea>
    </chartFormat>
    <chartFormat chart="0" format="41"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xecution Status">
  <location ref="I4:J7" firstHeaderRow="1" firstDataRow="1" firstDataCol="1"/>
  <pivotFields count="7">
    <pivotField showAll="0" defaultSubtotal="0"/>
    <pivotField dataField="1" showAll="0"/>
    <pivotField showAll="0" defaultSubtotal="0">
      <items count="2">
        <item x="1"/>
        <item x="0"/>
      </items>
    </pivotField>
    <pivotField axis="axisRow" showAll="0" defaultSubtotal="0">
      <items count="3">
        <item h="1" x="2"/>
        <item x="0"/>
        <item x="1"/>
      </items>
    </pivotField>
    <pivotField showAll="0" defaultSubtotal="0"/>
    <pivotField showAll="0"/>
    <pivotField showAll="0"/>
  </pivotFields>
  <rowFields count="1">
    <field x="3"/>
  </rowFields>
  <rowItems count="3">
    <i>
      <x v="1"/>
    </i>
    <i>
      <x v="2"/>
    </i>
    <i t="grand">
      <x/>
    </i>
  </rowItems>
  <colItems count="1">
    <i/>
  </colItems>
  <dataFields count="1">
    <dataField name="Count of Test Script" fld="1" subtotal="count" baseField="0" baseItem="0"/>
  </dataFields>
  <formats count="24">
    <format dxfId="667">
      <pivotArea type="all" dataOnly="0" outline="0" fieldPosition="0"/>
    </format>
    <format dxfId="666">
      <pivotArea outline="0" collapsedLevelsAreSubtotals="1" fieldPosition="0"/>
    </format>
    <format dxfId="665">
      <pivotArea field="2" type="button" dataOnly="0" labelOnly="1" outline="0"/>
    </format>
    <format dxfId="664">
      <pivotArea dataOnly="0" labelOnly="1" outline="0" axis="axisValues" fieldPosition="0"/>
    </format>
    <format dxfId="663">
      <pivotArea dataOnly="0" labelOnly="1" grandRow="1" outline="0" fieldPosition="0"/>
    </format>
    <format dxfId="662">
      <pivotArea dataOnly="0" labelOnly="1" outline="0" axis="axisValues" fieldPosition="0"/>
    </format>
    <format dxfId="661">
      <pivotArea type="all" dataOnly="0" outline="0" fieldPosition="0"/>
    </format>
    <format dxfId="660">
      <pivotArea outline="0" collapsedLevelsAreSubtotals="1" fieldPosition="0"/>
    </format>
    <format dxfId="659">
      <pivotArea field="2" type="button" dataOnly="0" labelOnly="1" outline="0"/>
    </format>
    <format dxfId="658">
      <pivotArea dataOnly="0" labelOnly="1" outline="0" axis="axisValues" fieldPosition="0"/>
    </format>
    <format dxfId="657">
      <pivotArea dataOnly="0" labelOnly="1" grandRow="1" outline="0" fieldPosition="0"/>
    </format>
    <format dxfId="656">
      <pivotArea dataOnly="0" labelOnly="1" outline="0" axis="axisValues" fieldPosition="0"/>
    </format>
    <format dxfId="655">
      <pivotArea type="all" dataOnly="0" outline="0" fieldPosition="0"/>
    </format>
    <format dxfId="654">
      <pivotArea outline="0" collapsedLevelsAreSubtotals="1" fieldPosition="0"/>
    </format>
    <format dxfId="653">
      <pivotArea field="2" type="button" dataOnly="0" labelOnly="1" outline="0"/>
    </format>
    <format dxfId="652">
      <pivotArea dataOnly="0" labelOnly="1" outline="0" axis="axisValues" fieldPosition="0"/>
    </format>
    <format dxfId="651">
      <pivotArea dataOnly="0" labelOnly="1" grandRow="1" outline="0" fieldPosition="0"/>
    </format>
    <format dxfId="650">
      <pivotArea dataOnly="0" labelOnly="1" outline="0" axis="axisValues" fieldPosition="0"/>
    </format>
    <format dxfId="649">
      <pivotArea type="all" dataOnly="0" outline="0" fieldPosition="0"/>
    </format>
    <format dxfId="648">
      <pivotArea outline="0" collapsedLevelsAreSubtotals="1" fieldPosition="0"/>
    </format>
    <format dxfId="647">
      <pivotArea field="2" type="button" dataOnly="0" labelOnly="1" outline="0"/>
    </format>
    <format dxfId="646">
      <pivotArea dataOnly="0" labelOnly="1" outline="0" axis="axisValues" fieldPosition="0"/>
    </format>
    <format dxfId="645">
      <pivotArea dataOnly="0" labelOnly="1" grandRow="1" outline="0" fieldPosition="0"/>
    </format>
    <format dxfId="64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Execution Status">
  <location ref="I5:J8" firstHeaderRow="1" firstDataRow="1" firstDataCol="1"/>
  <pivotFields count="7">
    <pivotField showAll="0"/>
    <pivotField dataField="1" showAll="0"/>
    <pivotField showAll="0" defaultSubtotal="0">
      <items count="5">
        <item x="3"/>
        <item x="2"/>
        <item x="1"/>
        <item x="0"/>
        <item x="4"/>
      </items>
    </pivotField>
    <pivotField axis="axisRow" showAll="0" defaultSubtotal="0">
      <items count="6">
        <item h="1" x="3"/>
        <item h="1" m="1" x="5"/>
        <item h="1" x="4"/>
        <item x="0"/>
        <item h="1" x="1"/>
        <item x="2"/>
      </items>
    </pivotField>
    <pivotField showAll="0" defaultSubtotal="0"/>
    <pivotField showAll="0"/>
    <pivotField showAll="0"/>
  </pivotFields>
  <rowFields count="1">
    <field x="3"/>
  </rowFields>
  <rowItems count="3">
    <i>
      <x v="3"/>
    </i>
    <i>
      <x v="5"/>
    </i>
    <i t="grand">
      <x/>
    </i>
  </rowItems>
  <colItems count="1">
    <i/>
  </colItems>
  <dataFields count="1">
    <dataField name="Count of Test Script" fld="1" subtotal="count" baseField="0" baseItem="0"/>
  </dataFields>
  <formats count="24">
    <format dxfId="643">
      <pivotArea type="all" dataOnly="0" outline="0" fieldPosition="0"/>
    </format>
    <format dxfId="642">
      <pivotArea outline="0" collapsedLevelsAreSubtotals="1" fieldPosition="0"/>
    </format>
    <format dxfId="641">
      <pivotArea field="2" type="button" dataOnly="0" labelOnly="1" outline="0"/>
    </format>
    <format dxfId="640">
      <pivotArea dataOnly="0" labelOnly="1" outline="0" axis="axisValues" fieldPosition="0"/>
    </format>
    <format dxfId="639">
      <pivotArea dataOnly="0" labelOnly="1" grandRow="1" outline="0" fieldPosition="0"/>
    </format>
    <format dxfId="638">
      <pivotArea dataOnly="0" labelOnly="1" outline="0" axis="axisValues" fieldPosition="0"/>
    </format>
    <format dxfId="637">
      <pivotArea type="all" dataOnly="0" outline="0" fieldPosition="0"/>
    </format>
    <format dxfId="636">
      <pivotArea outline="0" collapsedLevelsAreSubtotals="1" fieldPosition="0"/>
    </format>
    <format dxfId="635">
      <pivotArea field="2" type="button" dataOnly="0" labelOnly="1" outline="0"/>
    </format>
    <format dxfId="634">
      <pivotArea dataOnly="0" labelOnly="1" outline="0" axis="axisValues" fieldPosition="0"/>
    </format>
    <format dxfId="633">
      <pivotArea dataOnly="0" labelOnly="1" grandRow="1" outline="0" fieldPosition="0"/>
    </format>
    <format dxfId="632">
      <pivotArea dataOnly="0" labelOnly="1" outline="0" axis="axisValues" fieldPosition="0"/>
    </format>
    <format dxfId="631">
      <pivotArea type="all" dataOnly="0" outline="0" fieldPosition="0"/>
    </format>
    <format dxfId="630">
      <pivotArea outline="0" collapsedLevelsAreSubtotals="1" fieldPosition="0"/>
    </format>
    <format dxfId="629">
      <pivotArea field="2" type="button" dataOnly="0" labelOnly="1" outline="0"/>
    </format>
    <format dxfId="628">
      <pivotArea dataOnly="0" labelOnly="1" outline="0" axis="axisValues" fieldPosition="0"/>
    </format>
    <format dxfId="627">
      <pivotArea dataOnly="0" labelOnly="1" grandRow="1" outline="0" fieldPosition="0"/>
    </format>
    <format dxfId="626">
      <pivotArea dataOnly="0" labelOnly="1" outline="0" axis="axisValues" fieldPosition="0"/>
    </format>
    <format dxfId="625">
      <pivotArea type="all" dataOnly="0" outline="0" fieldPosition="0"/>
    </format>
    <format dxfId="624">
      <pivotArea outline="0" collapsedLevelsAreSubtotals="1" fieldPosition="0"/>
    </format>
    <format dxfId="623">
      <pivotArea field="2" type="button" dataOnly="0" labelOnly="1" outline="0"/>
    </format>
    <format dxfId="622">
      <pivotArea dataOnly="0" labelOnly="1" outline="0" axis="axisValues" fieldPosition="0"/>
    </format>
    <format dxfId="621">
      <pivotArea dataOnly="0" labelOnly="1" grandRow="1" outline="0" fieldPosition="0"/>
    </format>
    <format dxfId="62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0"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ecution Status">
  <location ref="I4:J7" firstHeaderRow="1" firstDataRow="1" firstDataCol="1"/>
  <pivotFields count="7">
    <pivotField showAll="0"/>
    <pivotField dataField="1" showAll="0"/>
    <pivotField showAll="0" defaultSubtotal="0">
      <items count="3">
        <item x="0"/>
        <item x="2"/>
        <item x="1"/>
      </items>
    </pivotField>
    <pivotField axis="axisRow" showAll="0" defaultSubtotal="0">
      <items count="5">
        <item x="0"/>
        <item x="1"/>
        <item h="1" x="3"/>
        <item h="1" m="1" x="4"/>
        <item h="1" x="2"/>
      </items>
    </pivotField>
    <pivotField showAll="0" defaultSubtotal="0"/>
    <pivotField showAll="0"/>
    <pivotField showAll="0"/>
  </pivotFields>
  <rowFields count="1">
    <field x="3"/>
  </rowFields>
  <rowItems count="3">
    <i>
      <x/>
    </i>
    <i>
      <x v="1"/>
    </i>
    <i t="grand">
      <x/>
    </i>
  </rowItems>
  <colItems count="1">
    <i/>
  </colItems>
  <dataFields count="1">
    <dataField name="Count of Test Script" fld="1" subtotal="count" baseField="0" baseItem="0"/>
  </dataFields>
  <formats count="24">
    <format dxfId="619">
      <pivotArea type="all" dataOnly="0" outline="0" fieldPosition="0"/>
    </format>
    <format dxfId="618">
      <pivotArea outline="0" collapsedLevelsAreSubtotals="1" fieldPosition="0"/>
    </format>
    <format dxfId="617">
      <pivotArea field="2" type="button" dataOnly="0" labelOnly="1" outline="0"/>
    </format>
    <format dxfId="616">
      <pivotArea dataOnly="0" labelOnly="1" outline="0" axis="axisValues" fieldPosition="0"/>
    </format>
    <format dxfId="615">
      <pivotArea dataOnly="0" labelOnly="1" grandRow="1" outline="0" fieldPosition="0"/>
    </format>
    <format dxfId="614">
      <pivotArea dataOnly="0" labelOnly="1" outline="0" axis="axisValues" fieldPosition="0"/>
    </format>
    <format dxfId="613">
      <pivotArea type="all" dataOnly="0" outline="0" fieldPosition="0"/>
    </format>
    <format dxfId="612">
      <pivotArea outline="0" collapsedLevelsAreSubtotals="1" fieldPosition="0"/>
    </format>
    <format dxfId="611">
      <pivotArea field="2" type="button" dataOnly="0" labelOnly="1" outline="0"/>
    </format>
    <format dxfId="610">
      <pivotArea dataOnly="0" labelOnly="1" outline="0" axis="axisValues" fieldPosition="0"/>
    </format>
    <format dxfId="609">
      <pivotArea dataOnly="0" labelOnly="1" grandRow="1" outline="0" fieldPosition="0"/>
    </format>
    <format dxfId="608">
      <pivotArea dataOnly="0" labelOnly="1" outline="0" axis="axisValues" fieldPosition="0"/>
    </format>
    <format dxfId="607">
      <pivotArea type="all" dataOnly="0" outline="0" fieldPosition="0"/>
    </format>
    <format dxfId="606">
      <pivotArea outline="0" collapsedLevelsAreSubtotals="1" fieldPosition="0"/>
    </format>
    <format dxfId="605">
      <pivotArea field="2" type="button" dataOnly="0" labelOnly="1" outline="0"/>
    </format>
    <format dxfId="604">
      <pivotArea dataOnly="0" labelOnly="1" outline="0" axis="axisValues" fieldPosition="0"/>
    </format>
    <format dxfId="603">
      <pivotArea dataOnly="0" labelOnly="1" grandRow="1" outline="0" fieldPosition="0"/>
    </format>
    <format dxfId="602">
      <pivotArea dataOnly="0" labelOnly="1" outline="0" axis="axisValues" fieldPosition="0"/>
    </format>
    <format dxfId="601">
      <pivotArea type="all" dataOnly="0" outline="0" fieldPosition="0"/>
    </format>
    <format dxfId="600">
      <pivotArea outline="0" collapsedLevelsAreSubtotals="1" fieldPosition="0"/>
    </format>
    <format dxfId="599">
      <pivotArea field="2" type="button" dataOnly="0" labelOnly="1" outline="0"/>
    </format>
    <format dxfId="598">
      <pivotArea dataOnly="0" labelOnly="1" outline="0" axis="axisValues" fieldPosition="0"/>
    </format>
    <format dxfId="597">
      <pivotArea dataOnly="0" labelOnly="1" grandRow="1" outline="0" fieldPosition="0"/>
    </format>
    <format dxfId="596">
      <pivotArea dataOnly="0" labelOnly="1" outline="0" axis="axisValues" fieldPosition="0"/>
    </format>
  </formats>
  <chartFormats count="6">
    <chartFormat chart="0" format="18" series="1">
      <pivotArea type="data" outline="0" fieldPosition="0">
        <references count="1">
          <reference field="4294967294" count="1" selected="0">
            <x v="0"/>
          </reference>
        </references>
      </pivotArea>
    </chartFormat>
    <chartFormat chart="0" format="19">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3" count="1" selected="0">
            <x v="2"/>
          </reference>
        </references>
      </pivotArea>
    </chartFormat>
    <chartFormat chart="0" format="21">
      <pivotArea type="data" outline="0" fieldPosition="0">
        <references count="2">
          <reference field="4294967294" count="1" selected="0">
            <x v="0"/>
          </reference>
          <reference field="3" count="1" selected="0">
            <x v="3"/>
          </reference>
        </references>
      </pivotArea>
    </chartFormat>
    <chartFormat chart="0" format="22">
      <pivotArea type="data" outline="0" fieldPosition="0">
        <references count="2">
          <reference field="4294967294" count="1" selected="0">
            <x v="0"/>
          </reference>
          <reference field="3" count="1" selected="0">
            <x v="1"/>
          </reference>
        </references>
      </pivotArea>
    </chartFormat>
    <chartFormat chart="0" format="2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Execution Status">
  <location ref="I5:J7" firstHeaderRow="1" firstDataRow="1" firstDataCol="1"/>
  <pivotFields count="7">
    <pivotField showAll="0"/>
    <pivotField dataField="1" showAll="0"/>
    <pivotField showAll="0" defaultSubtotal="0">
      <items count="2">
        <item x="0"/>
        <item x="1"/>
      </items>
    </pivotField>
    <pivotField axis="axisRow" showAll="0" defaultSubtotal="0">
      <items count="3">
        <item h="1" x="1"/>
        <item x="0"/>
        <item m="1" x="2"/>
      </items>
    </pivotField>
    <pivotField showAll="0" defaultSubtotal="0"/>
    <pivotField showAll="0"/>
    <pivotField showAll="0"/>
  </pivotFields>
  <rowFields count="1">
    <field x="3"/>
  </rowFields>
  <rowItems count="2">
    <i>
      <x v="1"/>
    </i>
    <i t="grand">
      <x/>
    </i>
  </rowItems>
  <colItems count="1">
    <i/>
  </colItems>
  <dataFields count="1">
    <dataField name="Count of Test Script" fld="1" subtotal="count" baseField="0" baseItem="0"/>
  </dataFields>
  <formats count="24">
    <format dxfId="595">
      <pivotArea type="all" dataOnly="0" outline="0" fieldPosition="0"/>
    </format>
    <format dxfId="594">
      <pivotArea outline="0" collapsedLevelsAreSubtotals="1" fieldPosition="0"/>
    </format>
    <format dxfId="593">
      <pivotArea field="2" type="button" dataOnly="0" labelOnly="1" outline="0"/>
    </format>
    <format dxfId="592">
      <pivotArea dataOnly="0" labelOnly="1" outline="0" axis="axisValues" fieldPosition="0"/>
    </format>
    <format dxfId="591">
      <pivotArea dataOnly="0" labelOnly="1" grandRow="1" outline="0" fieldPosition="0"/>
    </format>
    <format dxfId="590">
      <pivotArea dataOnly="0" labelOnly="1" outline="0" axis="axisValues" fieldPosition="0"/>
    </format>
    <format dxfId="589">
      <pivotArea type="all" dataOnly="0" outline="0" fieldPosition="0"/>
    </format>
    <format dxfId="588">
      <pivotArea outline="0" collapsedLevelsAreSubtotals="1" fieldPosition="0"/>
    </format>
    <format dxfId="587">
      <pivotArea field="2" type="button" dataOnly="0" labelOnly="1" outline="0"/>
    </format>
    <format dxfId="586">
      <pivotArea dataOnly="0" labelOnly="1" outline="0" axis="axisValues" fieldPosition="0"/>
    </format>
    <format dxfId="585">
      <pivotArea dataOnly="0" labelOnly="1" grandRow="1" outline="0" fieldPosition="0"/>
    </format>
    <format dxfId="584">
      <pivotArea dataOnly="0" labelOnly="1" outline="0" axis="axisValues" fieldPosition="0"/>
    </format>
    <format dxfId="583">
      <pivotArea type="all" dataOnly="0" outline="0" fieldPosition="0"/>
    </format>
    <format dxfId="582">
      <pivotArea outline="0" collapsedLevelsAreSubtotals="1" fieldPosition="0"/>
    </format>
    <format dxfId="581">
      <pivotArea field="2" type="button" dataOnly="0" labelOnly="1" outline="0"/>
    </format>
    <format dxfId="580">
      <pivotArea dataOnly="0" labelOnly="1" outline="0" axis="axisValues" fieldPosition="0"/>
    </format>
    <format dxfId="579">
      <pivotArea dataOnly="0" labelOnly="1" grandRow="1" outline="0" fieldPosition="0"/>
    </format>
    <format dxfId="578">
      <pivotArea dataOnly="0" labelOnly="1" outline="0" axis="axisValues" fieldPosition="0"/>
    </format>
    <format dxfId="577">
      <pivotArea type="all" dataOnly="0" outline="0" fieldPosition="0"/>
    </format>
    <format dxfId="576">
      <pivotArea outline="0" collapsedLevelsAreSubtotals="1" fieldPosition="0"/>
    </format>
    <format dxfId="575">
      <pivotArea field="2" type="button" dataOnly="0" labelOnly="1" outline="0"/>
    </format>
    <format dxfId="574">
      <pivotArea dataOnly="0" labelOnly="1" outline="0" axis="axisValues" fieldPosition="0"/>
    </format>
    <format dxfId="573">
      <pivotArea dataOnly="0" labelOnly="1" grandRow="1" outline="0" fieldPosition="0"/>
    </format>
    <format dxfId="57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Execution Status">
  <location ref="I3:J5" firstHeaderRow="1" firstDataRow="1" firstDataCol="1"/>
  <pivotFields count="7">
    <pivotField showAll="0" defaultSubtotal="0"/>
    <pivotField dataField="1" showAll="0" defaultSubtotal="0"/>
    <pivotField showAll="0" defaultSubtotal="0"/>
    <pivotField axis="axisRow" showAll="0" defaultSubtotal="0">
      <items count="2">
        <item x="0"/>
        <item h="1" x="1"/>
      </items>
    </pivotField>
    <pivotField showAll="0" defaultSubtotal="0"/>
    <pivotField numFmtId="21" showAll="0"/>
    <pivotField showAll="0" defaultSubtotal="0"/>
  </pivotFields>
  <rowFields count="1">
    <field x="3"/>
  </rowFields>
  <rowItems count="2">
    <i>
      <x/>
    </i>
    <i t="grand">
      <x/>
    </i>
  </rowItems>
  <colItems count="1">
    <i/>
  </colItems>
  <dataFields count="1">
    <dataField name="Count of Test Script" fld="1" subtotal="count" baseField="0" baseItem="0"/>
  </dataFields>
  <formats count="24">
    <format dxfId="571">
      <pivotArea type="all" dataOnly="0" outline="0" fieldPosition="0"/>
    </format>
    <format dxfId="570">
      <pivotArea outline="0" collapsedLevelsAreSubtotals="1" fieldPosition="0"/>
    </format>
    <format dxfId="569">
      <pivotArea dataOnly="0" labelOnly="1" outline="0" axis="axisValues" fieldPosition="0"/>
    </format>
    <format dxfId="568">
      <pivotArea dataOnly="0" labelOnly="1" grandRow="1" outline="0" fieldPosition="0"/>
    </format>
    <format dxfId="567">
      <pivotArea dataOnly="0" labelOnly="1" outline="0" axis="axisValues" fieldPosition="0"/>
    </format>
    <format dxfId="566">
      <pivotArea type="all" dataOnly="0" outline="0" fieldPosition="0"/>
    </format>
    <format dxfId="565">
      <pivotArea outline="0" collapsedLevelsAreSubtotals="1" fieldPosition="0"/>
    </format>
    <format dxfId="564">
      <pivotArea dataOnly="0" labelOnly="1" outline="0" axis="axisValues" fieldPosition="0"/>
    </format>
    <format dxfId="563">
      <pivotArea dataOnly="0" labelOnly="1" grandRow="1" outline="0" fieldPosition="0"/>
    </format>
    <format dxfId="562">
      <pivotArea dataOnly="0" labelOnly="1" outline="0" axis="axisValues" fieldPosition="0"/>
    </format>
    <format dxfId="561">
      <pivotArea type="all" dataOnly="0" outline="0" fieldPosition="0"/>
    </format>
    <format dxfId="560">
      <pivotArea outline="0" collapsedLevelsAreSubtotals="1" fieldPosition="0"/>
    </format>
    <format dxfId="559">
      <pivotArea field="3" type="button" dataOnly="0" labelOnly="1" outline="0" axis="axisRow" fieldPosition="0"/>
    </format>
    <format dxfId="558">
      <pivotArea dataOnly="0" labelOnly="1" outline="0" axis="axisValues" fieldPosition="0"/>
    </format>
    <format dxfId="557">
      <pivotArea dataOnly="0" labelOnly="1" fieldPosition="0">
        <references count="1">
          <reference field="3" count="0"/>
        </references>
      </pivotArea>
    </format>
    <format dxfId="556">
      <pivotArea dataOnly="0" labelOnly="1" grandRow="1" outline="0" fieldPosition="0"/>
    </format>
    <format dxfId="555">
      <pivotArea dataOnly="0" labelOnly="1" outline="0" axis="axisValues" fieldPosition="0"/>
    </format>
    <format dxfId="554">
      <pivotArea type="all" dataOnly="0" outline="0" fieldPosition="0"/>
    </format>
    <format dxfId="553">
      <pivotArea outline="0" collapsedLevelsAreSubtotals="1" fieldPosition="0"/>
    </format>
    <format dxfId="552">
      <pivotArea field="3" type="button" dataOnly="0" labelOnly="1" outline="0" axis="axisRow" fieldPosition="0"/>
    </format>
    <format dxfId="551">
      <pivotArea dataOnly="0" labelOnly="1" outline="0" axis="axisValues" fieldPosition="0"/>
    </format>
    <format dxfId="550">
      <pivotArea dataOnly="0" labelOnly="1" fieldPosition="0">
        <references count="1">
          <reference field="3" count="0"/>
        </references>
      </pivotArea>
    </format>
    <format dxfId="549">
      <pivotArea dataOnly="0" labelOnly="1" grandRow="1" outline="0" fieldPosition="0"/>
    </format>
    <format dxfId="548">
      <pivotArea dataOnly="0" labelOnly="1" outline="0" axis="axisValues" fieldPosition="0"/>
    </format>
  </formats>
  <chartFormats count="3">
    <chartFormat chart="23" format="0"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3" count="1" selected="0">
            <x v="0"/>
          </reference>
        </references>
      </pivotArea>
    </chartFormat>
    <chartFormat chart="23"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printerSettings/printerSettings2.bin" Type="http://schemas.openxmlformats.org/officeDocument/2006/relationships/printerSettings"/>
    <Relationship Id="rId3" Target="../drawings/drawing1.xml" Type="http://schemas.openxmlformats.org/officeDocument/2006/relationships/drawing"/>
</Relationships>

</file>

<file path=xl/worksheets/_rels/sheet10.xml.rels><?xml version="1.0" encoding="UTF-8" standalone="no"?>
<Relationships xmlns="http://schemas.openxmlformats.org/package/2006/relationships">
    <Relationship Id="rId1" Target="../pivotTables/pivotTable10.xml" Type="http://schemas.openxmlformats.org/officeDocument/2006/relationships/pivotTable"/>
    <Relationship Id="rId2" Target="../printerSettings/printerSettings19.bin" Type="http://schemas.openxmlformats.org/officeDocument/2006/relationships/printerSettings"/>
    <Relationship Id="rId3" Target="../printerSettings/printerSettings20.bin" Type="http://schemas.openxmlformats.org/officeDocument/2006/relationships/printerSettings"/>
    <Relationship Id="rId4" Target="../drawings/drawing8.xml" Type="http://schemas.openxmlformats.org/officeDocument/2006/relationships/drawing"/>
</Relationships>

</file>

<file path=xl/worksheets/_rels/sheet11.xml.rels><?xml version="1.0" encoding="UTF-8" standalone="no"?>
<Relationships xmlns="http://schemas.openxmlformats.org/package/2006/relationships">
    <Relationship Id="rId1" Target="../pivotTables/pivotTable11.xml" Type="http://schemas.openxmlformats.org/officeDocument/2006/relationships/pivotTable"/>
    <Relationship Id="rId2" Target="../printerSettings/printerSettings21.bin" Type="http://schemas.openxmlformats.org/officeDocument/2006/relationships/printerSettings"/>
    <Relationship Id="rId3" Target="../printerSettings/printerSettings22.bin" Type="http://schemas.openxmlformats.org/officeDocument/2006/relationships/printerSettings"/>
    <Relationship Id="rId4" Target="../drawings/drawing9.xml" Type="http://schemas.openxmlformats.org/officeDocument/2006/relationships/drawing"/>
</Relationships>

</file>

<file path=xl/worksheets/_rels/sheet12.xml.rels><?xml version="1.0" encoding="UTF-8" standalone="no"?>
<Relationships xmlns="http://schemas.openxmlformats.org/package/2006/relationships">
    <Relationship Id="rId1" Target="../pivotTables/pivotTable12.xml" Type="http://schemas.openxmlformats.org/officeDocument/2006/relationships/pivotTable"/>
    <Relationship Id="rId2" Target="../printerSettings/printerSettings23.bin" Type="http://schemas.openxmlformats.org/officeDocument/2006/relationships/printerSettings"/>
    <Relationship Id="rId3" Target="../printerSettings/printerSettings24.bin" Type="http://schemas.openxmlformats.org/officeDocument/2006/relationships/printerSettings"/>
    <Relationship Id="rId4" Target="../drawings/drawing10.xml" Type="http://schemas.openxmlformats.org/officeDocument/2006/relationships/drawing"/>
</Relationships>

</file>

<file path=xl/worksheets/_rels/sheet13.xml.rels><?xml version="1.0" encoding="UTF-8" standalone="no"?>
<Relationships xmlns="http://schemas.openxmlformats.org/package/2006/relationships">
    <Relationship Id="rId1" Target="../pivotTables/pivotTable13.xml" Type="http://schemas.openxmlformats.org/officeDocument/2006/relationships/pivotTable"/>
    <Relationship Id="rId2" Target="../printerSettings/printerSettings25.bin" Type="http://schemas.openxmlformats.org/officeDocument/2006/relationships/printerSettings"/>
    <Relationship Id="rId3" Target="../printerSettings/printerSettings26.bin" Type="http://schemas.openxmlformats.org/officeDocument/2006/relationships/printerSettings"/>
    <Relationship Id="rId4" Target="../drawings/drawing11.xml" Type="http://schemas.openxmlformats.org/officeDocument/2006/relationships/drawing"/>
</Relationships>

</file>

<file path=xl/worksheets/_rels/sheet14.xml.rels><?xml version="1.0" encoding="UTF-8" standalone="no"?>
<Relationships xmlns="http://schemas.openxmlformats.org/package/2006/relationships">
    <Relationship Id="rId1" Target="../pivotTables/pivotTable14.xml" Type="http://schemas.openxmlformats.org/officeDocument/2006/relationships/pivotTable"/>
    <Relationship Id="rId2" Target="../printerSettings/printerSettings27.bin" Type="http://schemas.openxmlformats.org/officeDocument/2006/relationships/printerSettings"/>
    <Relationship Id="rId3" Target="../printerSettings/printerSettings28.bin" Type="http://schemas.openxmlformats.org/officeDocument/2006/relationships/printerSettings"/>
    <Relationship Id="rId4" Target="../drawings/drawing12.xml" Type="http://schemas.openxmlformats.org/officeDocument/2006/relationships/drawing"/>
</Relationships>

</file>

<file path=xl/worksheets/_rels/sheet15.xml.rels><?xml version="1.0" encoding="UTF-8" standalone="no"?>
<Relationships xmlns="http://schemas.openxmlformats.org/package/2006/relationships">
    <Relationship Id="rId1" Target="../pivotTables/pivotTable15.xml" Type="http://schemas.openxmlformats.org/officeDocument/2006/relationships/pivotTable"/>
    <Relationship Id="rId2" Target="../printerSettings/printerSettings29.bin" Type="http://schemas.openxmlformats.org/officeDocument/2006/relationships/printerSettings"/>
    <Relationship Id="rId3" Target="../printerSettings/printerSettings30.bin" Type="http://schemas.openxmlformats.org/officeDocument/2006/relationships/printerSettings"/>
    <Relationship Id="rId4" Target="../drawings/drawing13.xml" Type="http://schemas.openxmlformats.org/officeDocument/2006/relationships/drawing"/>
</Relationships>

</file>

<file path=xl/worksheets/_rels/sheet16.xml.rels><?xml version="1.0" encoding="UTF-8" standalone="no"?>
<Relationships xmlns="http://schemas.openxmlformats.org/package/2006/relationships">
    <Relationship Id="rId1" Target="../pivotTables/pivotTable16.xml" Type="http://schemas.openxmlformats.org/officeDocument/2006/relationships/pivotTable"/>
    <Relationship Id="rId2" Target="../printerSettings/printerSettings31.bin" Type="http://schemas.openxmlformats.org/officeDocument/2006/relationships/printerSettings"/>
    <Relationship Id="rId3" Target="../printerSettings/printerSettings32.bin" Type="http://schemas.openxmlformats.org/officeDocument/2006/relationships/printerSettings"/>
    <Relationship Id="rId4" Target="../drawings/drawing14.xml" Type="http://schemas.openxmlformats.org/officeDocument/2006/relationships/drawing"/>
</Relationships>

</file>

<file path=xl/worksheets/_rels/sheet17.xml.rels><?xml version="1.0" encoding="UTF-8" standalone="no"?>
<Relationships xmlns="http://schemas.openxmlformats.org/package/2006/relationships">
    <Relationship Id="rId1" Target="../pivotTables/pivotTable17.xml" Type="http://schemas.openxmlformats.org/officeDocument/2006/relationships/pivotTable"/>
    <Relationship Id="rId2" Target="../printerSettings/printerSettings33.bin" Type="http://schemas.openxmlformats.org/officeDocument/2006/relationships/printerSettings"/>
    <Relationship Id="rId3" Target="../printerSettings/printerSettings34.bin" Type="http://schemas.openxmlformats.org/officeDocument/2006/relationships/printerSettings"/>
    <Relationship Id="rId4" Target="../drawings/drawing15.xml" Type="http://schemas.openxmlformats.org/officeDocument/2006/relationships/drawing"/>
</Relationships>

</file>

<file path=xl/worksheets/_rels/sheet18.xml.rels><?xml version="1.0" encoding="UTF-8" standalone="no"?>
<Relationships xmlns="http://schemas.openxmlformats.org/package/2006/relationships">
    <Relationship Id="rId1" Target="../pivotTables/pivotTable18.xml" Type="http://schemas.openxmlformats.org/officeDocument/2006/relationships/pivotTable"/>
    <Relationship Id="rId2" Target="../printerSettings/printerSettings35.bin" Type="http://schemas.openxmlformats.org/officeDocument/2006/relationships/printerSettings"/>
    <Relationship Id="rId3" Target="../printerSettings/printerSettings36.bin" Type="http://schemas.openxmlformats.org/officeDocument/2006/relationships/printerSettings"/>
    <Relationship Id="rId4" Target="../drawings/drawing16.xml" Type="http://schemas.openxmlformats.org/officeDocument/2006/relationships/drawing"/>
</Relationships>

</file>

<file path=xl/worksheets/_rels/sheet19.xml.rels><?xml version="1.0" encoding="UTF-8" standalone="no"?>
<Relationships xmlns="http://schemas.openxmlformats.org/package/2006/relationships">
    <Relationship Id="rId1" Target="../pivotTables/pivotTable19.xml" Type="http://schemas.openxmlformats.org/officeDocument/2006/relationships/pivotTable"/>
    <Relationship Id="rId2" Target="../printerSettings/printerSettings37.bin" Type="http://schemas.openxmlformats.org/officeDocument/2006/relationships/printerSettings"/>
    <Relationship Id="rId3" Target="../printerSettings/printerSettings38.bin" Type="http://schemas.openxmlformats.org/officeDocument/2006/relationships/printerSettings"/>
    <Relationship Id="rId4" Target="../drawings/drawing17.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printerSettings/printerSettings4.bin" Type="http://schemas.openxmlformats.org/officeDocument/2006/relationships/printerSettings"/>
</Relationships>

</file>

<file path=xl/worksheets/_rels/sheet20.xml.rels><?xml version="1.0" encoding="UTF-8" standalone="no"?>
<Relationships xmlns="http://schemas.openxmlformats.org/package/2006/relationships">
    <Relationship Id="rId1" Target="../pivotTables/pivotTable20.xml" Type="http://schemas.openxmlformats.org/officeDocument/2006/relationships/pivotTable"/>
    <Relationship Id="rId2" Target="../printerSettings/printerSettings39.bin" Type="http://schemas.openxmlformats.org/officeDocument/2006/relationships/printerSettings"/>
    <Relationship Id="rId3" Target="../printerSettings/printerSettings40.bin" Type="http://schemas.openxmlformats.org/officeDocument/2006/relationships/printerSettings"/>
    <Relationship Id="rId4" Target="../drawings/drawing18.xml" Type="http://schemas.openxmlformats.org/officeDocument/2006/relationships/drawing"/>
</Relationships>

</file>

<file path=xl/worksheets/_rels/sheet21.xml.rels><?xml version="1.0" encoding="UTF-8" standalone="no"?>
<Relationships xmlns="http://schemas.openxmlformats.org/package/2006/relationships">
    <Relationship Id="rId1" Target="../pivotTables/pivotTable21.xml" Type="http://schemas.openxmlformats.org/officeDocument/2006/relationships/pivotTable"/>
    <Relationship Id="rId2" Target="../printerSettings/printerSettings41.bin" Type="http://schemas.openxmlformats.org/officeDocument/2006/relationships/printerSettings"/>
    <Relationship Id="rId3" Target="../printerSettings/printerSettings42.bin" Type="http://schemas.openxmlformats.org/officeDocument/2006/relationships/printerSettings"/>
    <Relationship Id="rId4" Target="../drawings/drawing19.xml" Type="http://schemas.openxmlformats.org/officeDocument/2006/relationships/drawing"/>
</Relationships>

</file>

<file path=xl/worksheets/_rels/sheet22.xml.rels><?xml version="1.0" encoding="UTF-8" standalone="no"?>
<Relationships xmlns="http://schemas.openxmlformats.org/package/2006/relationships">
    <Relationship Id="rId1" Target="../pivotTables/pivotTable22.xml" Type="http://schemas.openxmlformats.org/officeDocument/2006/relationships/pivotTable"/>
    <Relationship Id="rId2" Target="../printerSettings/printerSettings43.bin" Type="http://schemas.openxmlformats.org/officeDocument/2006/relationships/printerSettings"/>
    <Relationship Id="rId3" Target="../printerSettings/printerSettings44.bin" Type="http://schemas.openxmlformats.org/officeDocument/2006/relationships/printerSettings"/>
    <Relationship Id="rId4" Target="../drawings/drawing20.xml" Type="http://schemas.openxmlformats.org/officeDocument/2006/relationships/drawing"/>
</Relationships>

</file>

<file path=xl/worksheets/_rels/sheet23.xml.rels><?xml version="1.0" encoding="UTF-8" standalone="no"?>
<Relationships xmlns="http://schemas.openxmlformats.org/package/2006/relationships">
    <Relationship Id="rId1" Target="../pivotTables/pivotTable23.xml" Type="http://schemas.openxmlformats.org/officeDocument/2006/relationships/pivotTable"/>
    <Relationship Id="rId2" Target="../printerSettings/printerSettings45.bin" Type="http://schemas.openxmlformats.org/officeDocument/2006/relationships/printerSettings"/>
    <Relationship Id="rId3" Target="../printerSettings/printerSettings46.bin" Type="http://schemas.openxmlformats.org/officeDocument/2006/relationships/printerSettings"/>
    <Relationship Id="rId4" Target="../drawings/drawing21.xml" Type="http://schemas.openxmlformats.org/officeDocument/2006/relationships/drawing"/>
</Relationships>

</file>

<file path=xl/worksheets/_rels/sheet24.xml.rels><?xml version="1.0" encoding="UTF-8" standalone="no"?>
<Relationships xmlns="http://schemas.openxmlformats.org/package/2006/relationships">
    <Relationship Id="rId1" Target="../pivotTables/pivotTable24.xml" Type="http://schemas.openxmlformats.org/officeDocument/2006/relationships/pivotTable"/>
    <Relationship Id="rId2" Target="../printerSettings/printerSettings47.bin" Type="http://schemas.openxmlformats.org/officeDocument/2006/relationships/printerSettings"/>
    <Relationship Id="rId3" Target="../printerSettings/printerSettings48.bin" Type="http://schemas.openxmlformats.org/officeDocument/2006/relationships/printerSettings"/>
    <Relationship Id="rId4" Target="../drawings/drawing22.xml" Type="http://schemas.openxmlformats.org/officeDocument/2006/relationships/drawing"/>
</Relationships>

</file>

<file path=xl/worksheets/_rels/sheet25.xml.rels><?xml version="1.0" encoding="UTF-8" standalone="no"?>
<Relationships xmlns="http://schemas.openxmlformats.org/package/2006/relationships">
    <Relationship Id="rId1" Target="../pivotTables/pivotTable25.xml" Type="http://schemas.openxmlformats.org/officeDocument/2006/relationships/pivotTable"/>
    <Relationship Id="rId2" Target="../printerSettings/printerSettings49.bin" Type="http://schemas.openxmlformats.org/officeDocument/2006/relationships/printerSettings"/>
    <Relationship Id="rId3" Target="../printerSettings/printerSettings50.bin" Type="http://schemas.openxmlformats.org/officeDocument/2006/relationships/printerSettings"/>
    <Relationship Id="rId4" Target="../drawings/drawing23.xml" Type="http://schemas.openxmlformats.org/officeDocument/2006/relationships/drawing"/>
</Relationships>

</file>

<file path=xl/worksheets/_rels/sheet26.xml.rels><?xml version="1.0" encoding="UTF-8" standalone="no"?>
<Relationships xmlns="http://schemas.openxmlformats.org/package/2006/relationships">
    <Relationship Id="rId1" Target="../pivotTables/pivotTable26.xml" Type="http://schemas.openxmlformats.org/officeDocument/2006/relationships/pivotTable"/>
    <Relationship Id="rId2" Target="../printerSettings/printerSettings51.bin" Type="http://schemas.openxmlformats.org/officeDocument/2006/relationships/printerSettings"/>
    <Relationship Id="rId3" Target="../printerSettings/printerSettings52.bin" Type="http://schemas.openxmlformats.org/officeDocument/2006/relationships/printerSettings"/>
    <Relationship Id="rId4" Target="../drawings/drawing24.xml" Type="http://schemas.openxmlformats.org/officeDocument/2006/relationships/drawing"/>
</Relationships>

</file>

<file path=xl/worksheets/_rels/sheet27.xml.rels><?xml version="1.0" encoding="UTF-8" standalone="no"?>
<Relationships xmlns="http://schemas.openxmlformats.org/package/2006/relationships">
    <Relationship Id="rId1" Target="../pivotTables/pivotTable27.xml" Type="http://schemas.openxmlformats.org/officeDocument/2006/relationships/pivotTable"/>
    <Relationship Id="rId2" Target="../printerSettings/printerSettings53.bin" Type="http://schemas.openxmlformats.org/officeDocument/2006/relationships/printerSettings"/>
    <Relationship Id="rId3" Target="../printerSettings/printerSettings54.bin" Type="http://schemas.openxmlformats.org/officeDocument/2006/relationships/printerSettings"/>
    <Relationship Id="rId4" Target="../drawings/drawing25.xml" Type="http://schemas.openxmlformats.org/officeDocument/2006/relationships/drawing"/>
</Relationships>

</file>

<file path=xl/worksheets/_rels/sheet28.xml.rels><?xml version="1.0" encoding="UTF-8" standalone="no"?>
<Relationships xmlns="http://schemas.openxmlformats.org/package/2006/relationships">
    <Relationship Id="rId1" Target="../pivotTables/pivotTable28.xml" Type="http://schemas.openxmlformats.org/officeDocument/2006/relationships/pivotTable"/>
    <Relationship Id="rId2" Target="../printerSettings/printerSettings55.bin" Type="http://schemas.openxmlformats.org/officeDocument/2006/relationships/printerSettings"/>
    <Relationship Id="rId3" Target="../printerSettings/printerSettings56.bin" Type="http://schemas.openxmlformats.org/officeDocument/2006/relationships/printerSettings"/>
    <Relationship Id="rId4" Target="../drawings/drawing26.xml" Type="http://schemas.openxmlformats.org/officeDocument/2006/relationships/drawing"/>
</Relationships>

</file>

<file path=xl/worksheets/_rels/sheet29.xml.rels><?xml version="1.0" encoding="UTF-8" standalone="no"?>
<Relationships xmlns="http://schemas.openxmlformats.org/package/2006/relationships">
    <Relationship Id="rId1" Target="../pivotTables/pivotTable29.xml" Type="http://schemas.openxmlformats.org/officeDocument/2006/relationships/pivotTable"/>
    <Relationship Id="rId2" Target="../printerSettings/printerSettings57.bin" Type="http://schemas.openxmlformats.org/officeDocument/2006/relationships/printerSettings"/>
    <Relationship Id="rId3" Target="../printerSettings/printerSettings58.bin" Type="http://schemas.openxmlformats.org/officeDocument/2006/relationships/printerSettings"/>
    <Relationship Id="rId4" Target="../drawings/drawing27.xml" Type="http://schemas.openxmlformats.org/officeDocument/2006/relationships/drawing"/>
</Relationships>

</file>

<file path=xl/worksheets/_rels/sheet3.xml.rels><?xml version="1.0" encoding="UTF-8" standalone="no"?>
<Relationships xmlns="http://schemas.openxmlformats.org/package/2006/relationships">
    <Relationship Id="rId1" Target="../pivotTables/pivotTable1.xml" Type="http://schemas.openxmlformats.org/officeDocument/2006/relationships/pivotTable"/>
    <Relationship Id="rId2" Target="../pivotTables/pivotTable2.xml" Type="http://schemas.openxmlformats.org/officeDocument/2006/relationships/pivotTable"/>
    <Relationship Id="rId3" Target="../pivotTables/pivotTable3.xml" Type="http://schemas.openxmlformats.org/officeDocument/2006/relationships/pivotTable"/>
    <Relationship Id="rId4" Target="../pivotTables/pivotTable4.xml" Type="http://schemas.openxmlformats.org/officeDocument/2006/relationships/pivotTable"/>
    <Relationship Id="rId5" Target="../printerSettings/printerSettings5.bin" Type="http://schemas.openxmlformats.org/officeDocument/2006/relationships/printerSettings"/>
    <Relationship Id="rId6" Target="../printerSettings/printerSettings6.bin" Type="http://schemas.openxmlformats.org/officeDocument/2006/relationships/printerSettings"/>
    <Relationship Id="rId7" Target="../drawings/drawing2.xml" Type="http://schemas.openxmlformats.org/officeDocument/2006/relationships/drawing"/>
</Relationships>

</file>

<file path=xl/worksheets/_rels/sheet30.xml.rels><?xml version="1.0" encoding="UTF-8" standalone="no"?>
<Relationships xmlns="http://schemas.openxmlformats.org/package/2006/relationships">
    <Relationship Id="rId1" Target="../pivotTables/pivotTable30.xml" Type="http://schemas.openxmlformats.org/officeDocument/2006/relationships/pivotTable"/>
    <Relationship Id="rId2" Target="../printerSettings/printerSettings59.bin" Type="http://schemas.openxmlformats.org/officeDocument/2006/relationships/printerSettings"/>
    <Relationship Id="rId3" Target="../printerSettings/printerSettings60.bin" Type="http://schemas.openxmlformats.org/officeDocument/2006/relationships/printerSettings"/>
    <Relationship Id="rId4" Target="../drawings/drawing28.xml" Type="http://schemas.openxmlformats.org/officeDocument/2006/relationships/drawing"/>
</Relationships>

</file>

<file path=xl/worksheets/_rels/sheet31.xml.rels><?xml version="1.0" encoding="UTF-8" standalone="no"?>
<Relationships xmlns="http://schemas.openxmlformats.org/package/2006/relationships">
    <Relationship Id="rId1" Target="../pivotTables/pivotTable31.xml" Type="http://schemas.openxmlformats.org/officeDocument/2006/relationships/pivotTable"/>
    <Relationship Id="rId2" Target="../printerSettings/printerSettings61.bin" Type="http://schemas.openxmlformats.org/officeDocument/2006/relationships/printerSettings"/>
    <Relationship Id="rId3" Target="../printerSettings/printerSettings62.bin" Type="http://schemas.openxmlformats.org/officeDocument/2006/relationships/printerSettings"/>
    <Relationship Id="rId4" Target="../drawings/drawing29.xml" Type="http://schemas.openxmlformats.org/officeDocument/2006/relationships/drawing"/>
</Relationships>

</file>

<file path=xl/worksheets/_rels/sheet32.xml.rels><?xml version="1.0" encoding="UTF-8" standalone="no"?>
<Relationships xmlns="http://schemas.openxmlformats.org/package/2006/relationships">
    <Relationship Id="rId1" Target="../pivotTables/pivotTable32.xml" Type="http://schemas.openxmlformats.org/officeDocument/2006/relationships/pivotTable"/>
    <Relationship Id="rId2" Target="../printerSettings/printerSettings63.bin" Type="http://schemas.openxmlformats.org/officeDocument/2006/relationships/printerSettings"/>
    <Relationship Id="rId3" Target="../printerSettings/printerSettings64.bin" Type="http://schemas.openxmlformats.org/officeDocument/2006/relationships/printerSettings"/>
    <Relationship Id="rId4" Target="../drawings/drawing30.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7.bin" Type="http://schemas.openxmlformats.org/officeDocument/2006/relationships/printerSettings"/>
    <Relationship Id="rId2" Target="../printerSettings/printerSettings8.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ivotTables/pivotTable5.xml" Type="http://schemas.openxmlformats.org/officeDocument/2006/relationships/pivotTable"/>
    <Relationship Id="rId2" Target="../printerSettings/printerSettings9.bin" Type="http://schemas.openxmlformats.org/officeDocument/2006/relationships/printerSettings"/>
    <Relationship Id="rId3" Target="../printerSettings/printerSettings10.bin" Type="http://schemas.openxmlformats.org/officeDocument/2006/relationships/printerSettings"/>
    <Relationship Id="rId4" Target="../drawings/drawing3.xml" Type="http://schemas.openxmlformats.org/officeDocument/2006/relationships/drawing"/>
</Relationships>

</file>

<file path=xl/worksheets/_rels/sheet6.xml.rels><?xml version="1.0" encoding="UTF-8" standalone="no"?>
<Relationships xmlns="http://schemas.openxmlformats.org/package/2006/relationships">
    <Relationship Id="rId1" Target="../pivotTables/pivotTable6.xml" Type="http://schemas.openxmlformats.org/officeDocument/2006/relationships/pivotTable"/>
    <Relationship Id="rId2" Target="../printerSettings/printerSettings11.bin" Type="http://schemas.openxmlformats.org/officeDocument/2006/relationships/printerSettings"/>
    <Relationship Id="rId3" Target="../printerSettings/printerSettings12.bin" Type="http://schemas.openxmlformats.org/officeDocument/2006/relationships/printerSettings"/>
    <Relationship Id="rId4" Target="../drawings/drawing4.xml" Type="http://schemas.openxmlformats.org/officeDocument/2006/relationships/drawing"/>
</Relationships>

</file>

<file path=xl/worksheets/_rels/sheet7.xml.rels><?xml version="1.0" encoding="UTF-8" standalone="no"?>
<Relationships xmlns="http://schemas.openxmlformats.org/package/2006/relationships">
    <Relationship Id="rId1" Target="../pivotTables/pivotTable7.xml" Type="http://schemas.openxmlformats.org/officeDocument/2006/relationships/pivotTable"/>
    <Relationship Id="rId2" Target="../printerSettings/printerSettings13.bin" Type="http://schemas.openxmlformats.org/officeDocument/2006/relationships/printerSettings"/>
    <Relationship Id="rId3" Target="../printerSettings/printerSettings14.bin" Type="http://schemas.openxmlformats.org/officeDocument/2006/relationships/printerSettings"/>
    <Relationship Id="rId4" Target="../drawings/drawing5.xml" Type="http://schemas.openxmlformats.org/officeDocument/2006/relationships/drawing"/>
    <Relationship Id="rId5" Target="../drawings/vmlDrawing1.vml" Type="http://schemas.openxmlformats.org/officeDocument/2006/relationships/vmlDrawing"/>
    <Relationship Id="rId6" Target="../comments1.xml" Type="http://schemas.openxmlformats.org/officeDocument/2006/relationships/comments"/>
</Relationships>

</file>

<file path=xl/worksheets/_rels/sheet8.xml.rels><?xml version="1.0" encoding="UTF-8" standalone="no"?>
<Relationships xmlns="http://schemas.openxmlformats.org/package/2006/relationships">
    <Relationship Id="rId1" Target="../pivotTables/pivotTable8.xml" Type="http://schemas.openxmlformats.org/officeDocument/2006/relationships/pivotTable"/>
    <Relationship Id="rId2" Target="../printerSettings/printerSettings15.bin" Type="http://schemas.openxmlformats.org/officeDocument/2006/relationships/printerSettings"/>
    <Relationship Id="rId3" Target="../printerSettings/printerSettings16.bin" Type="http://schemas.openxmlformats.org/officeDocument/2006/relationships/printerSettings"/>
    <Relationship Id="rId4" Target="../drawings/drawing6.xml" Type="http://schemas.openxmlformats.org/officeDocument/2006/relationships/drawing"/>
</Relationships>

</file>

<file path=xl/worksheets/_rels/sheet9.xml.rels><?xml version="1.0" encoding="UTF-8" standalone="no"?>
<Relationships xmlns="http://schemas.openxmlformats.org/package/2006/relationships">
    <Relationship Id="rId1" Target="../pivotTables/pivotTable9.xml" Type="http://schemas.openxmlformats.org/officeDocument/2006/relationships/pivotTable"/>
    <Relationship Id="rId2" Target="../printerSettings/printerSettings17.bin" Type="http://schemas.openxmlformats.org/officeDocument/2006/relationships/printerSettings"/>
    <Relationship Id="rId3" Target="../printerSettings/printerSettings18.bin" Type="http://schemas.openxmlformats.org/officeDocument/2006/relationships/printerSettings"/>
    <Relationship Id="rId4"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1"/>
  <sheetViews>
    <sheetView zoomScaleNormal="100" workbookViewId="0">
      <selection activeCell="G2" sqref="G2"/>
    </sheetView>
  </sheetViews>
  <sheetFormatPr defaultColWidth="9.140625" defaultRowHeight="12.75" x14ac:dyDescent="0.25"/>
  <cols>
    <col min="1" max="1" width="10.5703125" style="1" customWidth="1"/>
    <col min="2" max="2" width="9.7109375" style="1" bestFit="1" customWidth="1"/>
    <col min="3" max="3" width="6.85546875" style="1" bestFit="1" customWidth="1"/>
    <col min="4" max="4" width="7.28515625" style="1" customWidth="1"/>
    <col min="5" max="5" width="6.42578125" style="1" bestFit="1" customWidth="1"/>
    <col min="6" max="6" width="7.140625" style="1" bestFit="1" customWidth="1"/>
    <col min="7" max="7" width="9.140625" style="1" bestFit="1" customWidth="1"/>
    <col min="8" max="8" width="44.7109375" style="1" customWidth="1"/>
    <col min="9" max="16384" width="9.140625" style="1"/>
  </cols>
  <sheetData>
    <row r="1" spans="1:10" x14ac:dyDescent="0.25">
      <c r="A1" s="215" t="s">
        <v>0</v>
      </c>
      <c r="B1" s="215"/>
      <c r="C1" s="215"/>
      <c r="D1" s="215"/>
      <c r="E1" s="215"/>
      <c r="F1" s="215"/>
      <c r="G1" s="215"/>
      <c r="H1" s="215"/>
      <c r="I1" s="211"/>
      <c r="J1" s="50" t="s">
        <v>1</v>
      </c>
    </row>
    <row r="2" spans="1:10" ht="25.5" x14ac:dyDescent="0.25">
      <c r="A2" s="51" t="s">
        <v>2</v>
      </c>
      <c r="B2" s="51" t="s">
        <v>3</v>
      </c>
      <c r="C2" s="51" t="s">
        <v>4</v>
      </c>
      <c r="D2" s="51" t="s">
        <v>5</v>
      </c>
      <c r="E2" s="51" t="s">
        <v>6</v>
      </c>
      <c r="F2" s="51" t="s">
        <v>7</v>
      </c>
      <c r="G2" s="51" t="s">
        <v>8</v>
      </c>
      <c r="H2" s="48" t="s">
        <v>9</v>
      </c>
      <c r="I2" s="211"/>
      <c r="J2" s="211"/>
    </row>
    <row r="3" spans="1:10" x14ac:dyDescent="0.25">
      <c r="A3" s="210" t="s">
        <v>10</v>
      </c>
      <c r="B3" s="42">
        <f t="shared" ref="B3" si="0">SUM(E3+F3)/C3</f>
        <v>1</v>
      </c>
      <c r="C3" s="40">
        <f>'Execution Status Details'!D3</f>
        <v>37</v>
      </c>
      <c r="D3" s="93">
        <f>'Execution Status Details'!E3</f>
        <v>0</v>
      </c>
      <c r="E3" s="93">
        <f>'Execution Status Details'!F3</f>
        <v>1</v>
      </c>
      <c r="F3" s="93">
        <f>'Execution Status Details'!G3</f>
        <v>36</v>
      </c>
      <c r="G3" s="42">
        <f t="shared" ref="G3:G30" si="1">PRODUCT(1/C3,SUM(F3,PRODUCT(0,F3)))</f>
        <v>0.97297297297297303</v>
      </c>
      <c r="H3" s="92" t="str">
        <f>'Execution Status Details'!I3</f>
        <v>Defect #125, #144 raised</v>
      </c>
      <c r="I3" s="211"/>
      <c r="J3" s="211"/>
    </row>
    <row r="4" spans="1:10" ht="32.25" customHeight="1" x14ac:dyDescent="0.25">
      <c r="A4" s="210" t="s">
        <v>11</v>
      </c>
      <c r="B4" s="39">
        <f t="shared" ref="B4:B30" si="2">SUM(E4+F4)/C4</f>
        <v>1</v>
      </c>
      <c r="C4" s="40">
        <f>'Execution Status Details'!D5+'Execution Status Details'!D4</f>
        <v>171</v>
      </c>
      <c r="D4" s="93">
        <f>'Execution Status Details'!E5+'Execution Status Details'!E4</f>
        <v>0</v>
      </c>
      <c r="E4" s="93">
        <f>'Execution Status Details'!F5+'Execution Status Details'!F4</f>
        <v>0</v>
      </c>
      <c r="F4" s="93">
        <f>'Execution Status Details'!G5+'Execution Status Details'!G4</f>
        <v>171</v>
      </c>
      <c r="G4" s="91">
        <f t="shared" si="1"/>
        <v>1</v>
      </c>
      <c r="H4" s="92">
        <f>'Execution Status Details'!I4</f>
        <v>0</v>
      </c>
      <c r="I4" s="211"/>
      <c r="J4" s="211"/>
    </row>
    <row r="5" spans="1:10" ht="15" customHeight="1" x14ac:dyDescent="0.25">
      <c r="A5" s="210" t="s">
        <v>12</v>
      </c>
      <c r="B5" s="39">
        <f t="shared" si="2"/>
        <v>0.72636815920398012</v>
      </c>
      <c r="C5" s="40">
        <f>'Execution Status Details'!D7+'Execution Status Details'!D6</f>
        <v>201</v>
      </c>
      <c r="D5" s="93">
        <f>'Execution Status Details'!E6+'Execution Status Details'!E7</f>
        <v>55</v>
      </c>
      <c r="E5" s="93">
        <f>'Execution Status Details'!F6+'Execution Status Details'!F7</f>
        <v>20</v>
      </c>
      <c r="F5" s="93">
        <f>'Execution Status Details'!G6+'Execution Status Details'!G7</f>
        <v>126</v>
      </c>
      <c r="G5" s="91">
        <f t="shared" si="1"/>
        <v>0.62686567164179108</v>
      </c>
      <c r="H5" s="92" t="str">
        <f>_xlfn.CONCAT('Execution Status Details'!I6,'Execution Status Details'!I7)</f>
        <v/>
      </c>
      <c r="I5" s="211"/>
      <c r="J5" s="211"/>
    </row>
    <row r="6" spans="1:10" x14ac:dyDescent="0.25">
      <c r="A6" s="210" t="s">
        <v>13</v>
      </c>
      <c r="B6" s="39">
        <f t="shared" si="2"/>
        <v>1</v>
      </c>
      <c r="C6" s="40">
        <f>COUNTIF(Estonia!$C:$C,"New")</f>
        <v>6</v>
      </c>
      <c r="D6" s="93">
        <f>'Execution Status Details'!E34</f>
        <v>0</v>
      </c>
      <c r="E6" s="93">
        <f>'Execution Status Details'!F34</f>
        <v>0</v>
      </c>
      <c r="F6" s="93">
        <f>'Execution Status Details'!G34</f>
        <v>6</v>
      </c>
      <c r="G6" s="91">
        <f t="shared" si="1"/>
        <v>1</v>
      </c>
      <c r="H6" s="92">
        <f>'Execution Status Details'!I34</f>
        <v>0</v>
      </c>
      <c r="I6" s="211"/>
      <c r="J6" s="211"/>
    </row>
    <row r="7" spans="1:10" x14ac:dyDescent="0.25">
      <c r="A7" s="210" t="s">
        <v>14</v>
      </c>
      <c r="B7" s="39">
        <f t="shared" si="2"/>
        <v>1</v>
      </c>
      <c r="C7" s="40">
        <f>'Execution Status Details'!D8</f>
        <v>67</v>
      </c>
      <c r="D7" s="93">
        <f>'Execution Status Details'!E8</f>
        <v>0</v>
      </c>
      <c r="E7" s="93">
        <f>'Execution Status Details'!F8</f>
        <v>0</v>
      </c>
      <c r="F7" s="93">
        <f>'Execution Status Details'!G8</f>
        <v>67</v>
      </c>
      <c r="G7" s="91">
        <f t="shared" si="1"/>
        <v>1</v>
      </c>
      <c r="H7" s="92">
        <f>'Execution Status Details'!I8</f>
        <v>0</v>
      </c>
      <c r="I7" s="211"/>
      <c r="J7" s="211"/>
    </row>
    <row r="8" spans="1:10" x14ac:dyDescent="0.25">
      <c r="A8" s="210" t="s">
        <v>15</v>
      </c>
      <c r="B8" s="39">
        <f t="shared" si="2"/>
        <v>1</v>
      </c>
      <c r="C8" s="40">
        <f>'Execution Status Details'!D9+'Execution Status Details'!D10</f>
        <v>6</v>
      </c>
      <c r="D8" s="93">
        <f>'Execution Status Details'!E9+'Execution Status Details'!E10</f>
        <v>0</v>
      </c>
      <c r="E8" s="93">
        <f>'Execution Status Details'!F9+'Execution Status Details'!F10</f>
        <v>0</v>
      </c>
      <c r="F8" s="93">
        <f>'Execution Status Details'!G9+'Execution Status Details'!G10</f>
        <v>6</v>
      </c>
      <c r="G8" s="42">
        <f t="shared" si="1"/>
        <v>1</v>
      </c>
      <c r="H8" s="92" t="str">
        <f>'Execution Status Details'!I9</f>
        <v>defect# 120 raised and retested sucessfully</v>
      </c>
      <c r="I8" s="211"/>
      <c r="J8" s="211"/>
    </row>
    <row r="9" spans="1:10" x14ac:dyDescent="0.25">
      <c r="A9" s="210" t="s">
        <v>16</v>
      </c>
      <c r="B9" s="39">
        <f t="shared" si="2"/>
        <v>1</v>
      </c>
      <c r="C9" s="40">
        <f>'Execution Status Details'!D11</f>
        <v>84</v>
      </c>
      <c r="D9" s="93">
        <f>'Execution Status Details'!E11</f>
        <v>0</v>
      </c>
      <c r="E9" s="93">
        <f>'Execution Status Details'!F11</f>
        <v>0</v>
      </c>
      <c r="F9" s="93">
        <f>'Execution Status Details'!G11</f>
        <v>84</v>
      </c>
      <c r="G9" s="42">
        <f t="shared" si="1"/>
        <v>1</v>
      </c>
      <c r="H9" s="92">
        <f>'Execution Status Details'!I11</f>
        <v>0</v>
      </c>
      <c r="I9" s="211"/>
      <c r="J9" s="211"/>
    </row>
    <row r="10" spans="1:10" ht="13.5" customHeight="1" x14ac:dyDescent="0.25">
      <c r="A10" s="210" t="s">
        <v>17</v>
      </c>
      <c r="B10" s="39">
        <f t="shared" si="2"/>
        <v>1</v>
      </c>
      <c r="C10" s="40">
        <f>'Execution Status Details'!D12</f>
        <v>46</v>
      </c>
      <c r="D10" s="93">
        <f>'Execution Status Details'!E12</f>
        <v>0</v>
      </c>
      <c r="E10" s="93">
        <f>'Execution Status Details'!F12</f>
        <v>0</v>
      </c>
      <c r="F10" s="93">
        <f>'Execution Status Details'!G12</f>
        <v>46</v>
      </c>
      <c r="G10" s="42">
        <f t="shared" si="1"/>
        <v>1</v>
      </c>
      <c r="H10" s="92">
        <f>'Execution Status Details'!I12</f>
        <v>0</v>
      </c>
      <c r="I10" s="211"/>
      <c r="J10" s="211"/>
    </row>
    <row r="11" spans="1:10" ht="22.5" customHeight="1" x14ac:dyDescent="0.25">
      <c r="A11" s="210" t="s">
        <v>18</v>
      </c>
      <c r="B11" s="39">
        <f t="shared" si="2"/>
        <v>1</v>
      </c>
      <c r="C11" s="40">
        <f>'Execution Status Details'!D14+'Execution Status Details'!D13</f>
        <v>26</v>
      </c>
      <c r="D11" s="93">
        <f>'Execution Status Details'!E14+'Execution Status Details'!E13</f>
        <v>0</v>
      </c>
      <c r="E11" s="93">
        <f>'Execution Status Details'!F14+'Execution Status Details'!F13</f>
        <v>0</v>
      </c>
      <c r="F11" s="93">
        <f>'Execution Status Details'!G14+'Execution Status Details'!G13</f>
        <v>26</v>
      </c>
      <c r="G11" s="42">
        <f t="shared" si="1"/>
        <v>1</v>
      </c>
      <c r="H11" s="92">
        <f>'Execution Status Details'!I14+'Execution Status Details'!I13</f>
        <v>0</v>
      </c>
      <c r="I11" s="211"/>
      <c r="J11" s="211"/>
    </row>
    <row r="12" spans="1:10" ht="36" customHeight="1" x14ac:dyDescent="0.25">
      <c r="A12" s="210" t="s">
        <v>19</v>
      </c>
      <c r="B12" s="39">
        <f t="shared" si="2"/>
        <v>1</v>
      </c>
      <c r="C12" s="40">
        <f>'Execution Status Details'!D15</f>
        <v>18</v>
      </c>
      <c r="D12" s="93">
        <f>'Execution Status Details'!E15</f>
        <v>0</v>
      </c>
      <c r="E12" s="93">
        <f>'Execution Status Details'!F15</f>
        <v>0</v>
      </c>
      <c r="F12" s="93">
        <f>'Execution Status Details'!G15</f>
        <v>18</v>
      </c>
      <c r="G12" s="42">
        <f t="shared" si="1"/>
        <v>1</v>
      </c>
      <c r="H12" s="92">
        <f>'Execution Status Details'!I15</f>
        <v>0</v>
      </c>
      <c r="I12" s="211"/>
      <c r="J12" s="211"/>
    </row>
    <row r="13" spans="1:10" x14ac:dyDescent="0.25">
      <c r="A13" s="210" t="s">
        <v>20</v>
      </c>
      <c r="B13" s="39">
        <f t="shared" si="2"/>
        <v>1</v>
      </c>
      <c r="C13" s="40">
        <f>'Execution Status Details'!D16+'Execution Status Details'!D17</f>
        <v>187</v>
      </c>
      <c r="D13" s="93">
        <f>'Execution Status Details'!E16+'Execution Status Details'!E17</f>
        <v>0</v>
      </c>
      <c r="E13" s="93">
        <f>'Execution Status Details'!F16+'Execution Status Details'!F17</f>
        <v>0</v>
      </c>
      <c r="F13" s="93">
        <f>'Execution Status Details'!G16+'Execution Status Details'!G17</f>
        <v>187</v>
      </c>
      <c r="G13" s="88">
        <f t="shared" si="1"/>
        <v>0.99999999999999989</v>
      </c>
      <c r="H13" s="68" t="str">
        <f>'Execution Status Details'!I17</f>
        <v>defect#: 131 raised and retested sucessfully</v>
      </c>
      <c r="I13" s="211"/>
      <c r="J13" s="211"/>
    </row>
    <row r="14" spans="1:10" x14ac:dyDescent="0.25">
      <c r="A14" s="210" t="s">
        <v>21</v>
      </c>
      <c r="B14" s="39">
        <f t="shared" si="2"/>
        <v>1</v>
      </c>
      <c r="C14" s="40">
        <f>'Execution Status Details'!D18</f>
        <v>5</v>
      </c>
      <c r="D14" s="93">
        <f>'Execution Status Details'!E18</f>
        <v>0</v>
      </c>
      <c r="E14" s="93">
        <f>'Execution Status Details'!F18</f>
        <v>0</v>
      </c>
      <c r="F14" s="93">
        <f>'Execution Status Details'!G18</f>
        <v>5</v>
      </c>
      <c r="G14" s="42">
        <f t="shared" si="1"/>
        <v>1</v>
      </c>
      <c r="H14" s="68">
        <f>'Execution Status Details'!I18</f>
        <v>0</v>
      </c>
      <c r="I14" s="211"/>
      <c r="J14" s="211"/>
    </row>
    <row r="15" spans="1:10" x14ac:dyDescent="0.25">
      <c r="A15" s="210" t="s">
        <v>22</v>
      </c>
      <c r="B15" s="89">
        <f t="shared" si="2"/>
        <v>1</v>
      </c>
      <c r="C15" s="40">
        <f>'Execution Status Details'!D19</f>
        <v>126</v>
      </c>
      <c r="D15" s="93">
        <f>'Execution Status Details'!E19</f>
        <v>0</v>
      </c>
      <c r="E15" s="93">
        <f>'Execution Status Details'!F19</f>
        <v>0</v>
      </c>
      <c r="F15" s="93">
        <f>'Execution Status Details'!G19</f>
        <v>126</v>
      </c>
      <c r="G15" s="88">
        <f t="shared" si="1"/>
        <v>1</v>
      </c>
      <c r="H15" s="68">
        <f>'Execution Status Details'!I19</f>
        <v>0</v>
      </c>
      <c r="I15" s="211"/>
      <c r="J15" s="211"/>
    </row>
    <row r="16" spans="1:10" x14ac:dyDescent="0.25">
      <c r="A16" s="210" t="s">
        <v>23</v>
      </c>
      <c r="B16" s="89">
        <f t="shared" si="2"/>
        <v>1</v>
      </c>
      <c r="C16" s="40">
        <f>'Execution Status Details'!D20+'Execution Status Details'!D21</f>
        <v>119</v>
      </c>
      <c r="D16" s="93">
        <f>'Execution Status Details'!E20+'Execution Status Details'!E21</f>
        <v>0</v>
      </c>
      <c r="E16" s="93">
        <f>'Execution Status Details'!F20+'Execution Status Details'!F21</f>
        <v>1</v>
      </c>
      <c r="F16" s="93">
        <f>'Execution Status Details'!G20+'Execution Status Details'!G21</f>
        <v>118</v>
      </c>
      <c r="G16" s="88">
        <f t="shared" si="1"/>
        <v>0.9915966386554621</v>
      </c>
      <c r="H16" s="68">
        <f>'Execution Status Details'!I20</f>
        <v>0</v>
      </c>
      <c r="I16" s="211"/>
      <c r="J16" s="211"/>
    </row>
    <row r="17" spans="1:8" x14ac:dyDescent="0.25">
      <c r="A17" s="210" t="s">
        <v>24</v>
      </c>
      <c r="B17" s="39">
        <f t="shared" si="2"/>
        <v>1</v>
      </c>
      <c r="C17" s="40">
        <f>COUNTIF(Latvia!$C:$C,"New")</f>
        <v>4</v>
      </c>
      <c r="D17" s="93">
        <f>'Execution Status Details'!E35</f>
        <v>0</v>
      </c>
      <c r="E17" s="93">
        <f>'Execution Status Details'!F35</f>
        <v>0</v>
      </c>
      <c r="F17" s="93">
        <f>'Execution Status Details'!G35</f>
        <v>4</v>
      </c>
      <c r="G17" s="42">
        <f t="shared" si="1"/>
        <v>1</v>
      </c>
      <c r="H17" s="68">
        <f>'Execution Status Details'!I35</f>
        <v>0</v>
      </c>
    </row>
    <row r="18" spans="1:8" x14ac:dyDescent="0.25">
      <c r="A18" s="210" t="s">
        <v>25</v>
      </c>
      <c r="B18" s="39">
        <f t="shared" si="2"/>
        <v>1</v>
      </c>
      <c r="C18" s="40">
        <f>COUNTIF(Lithuania!$C:$C,"New")</f>
        <v>3</v>
      </c>
      <c r="D18" s="93">
        <f>'Execution Status Details'!E36</f>
        <v>0</v>
      </c>
      <c r="E18" s="93">
        <f>'Execution Status Details'!F36</f>
        <v>0</v>
      </c>
      <c r="F18" s="93">
        <f>'Execution Status Details'!G36</f>
        <v>3</v>
      </c>
      <c r="G18" s="42">
        <f t="shared" si="1"/>
        <v>1</v>
      </c>
      <c r="H18" s="68">
        <f>'Execution Status Details'!I36</f>
        <v>0</v>
      </c>
    </row>
    <row r="19" spans="1:8" x14ac:dyDescent="0.25">
      <c r="A19" s="210" t="s">
        <v>26</v>
      </c>
      <c r="B19" s="89">
        <f t="shared" si="2"/>
        <v>1</v>
      </c>
      <c r="C19" s="40">
        <f>'Execution Status Details'!D25</f>
        <v>35</v>
      </c>
      <c r="D19" s="93">
        <f>'Execution Status Details'!E25</f>
        <v>0</v>
      </c>
      <c r="E19" s="93">
        <f>'Execution Status Details'!F25</f>
        <v>0</v>
      </c>
      <c r="F19" s="93">
        <f>'Execution Status Details'!G25</f>
        <v>35</v>
      </c>
      <c r="G19" s="88">
        <f t="shared" si="1"/>
        <v>1</v>
      </c>
      <c r="H19" s="68">
        <f>'Execution Status Details'!I25</f>
        <v>0</v>
      </c>
    </row>
    <row r="20" spans="1:8" x14ac:dyDescent="0.25">
      <c r="A20" s="210" t="s">
        <v>27</v>
      </c>
      <c r="B20" s="39">
        <f t="shared" si="2"/>
        <v>1</v>
      </c>
      <c r="C20" s="40">
        <f>'Execution Status Details'!D26</f>
        <v>52</v>
      </c>
      <c r="D20" s="93">
        <f>'Execution Status Details'!E26</f>
        <v>0</v>
      </c>
      <c r="E20" s="93">
        <f>'Execution Status Details'!F26</f>
        <v>0</v>
      </c>
      <c r="F20" s="93">
        <f>'Execution Status Details'!G26</f>
        <v>52</v>
      </c>
      <c r="G20" s="42">
        <f t="shared" si="1"/>
        <v>1</v>
      </c>
      <c r="H20" s="68" t="str">
        <f>'Execution Status Details'!I26</f>
        <v>defect#: 121 raised and retested sucessfully</v>
      </c>
    </row>
    <row r="21" spans="1:8" x14ac:dyDescent="0.25">
      <c r="A21" s="210" t="s">
        <v>28</v>
      </c>
      <c r="B21" s="89">
        <f t="shared" si="2"/>
        <v>1</v>
      </c>
      <c r="C21" s="40">
        <f>'Execution Status Details'!D22</f>
        <v>16</v>
      </c>
      <c r="D21" s="93">
        <f>'Execution Status Details'!E22</f>
        <v>0</v>
      </c>
      <c r="E21" s="93">
        <f>'Execution Status Details'!F22</f>
        <v>0</v>
      </c>
      <c r="F21" s="93">
        <f>'Execution Status Details'!G22</f>
        <v>16</v>
      </c>
      <c r="G21" s="88">
        <f t="shared" si="1"/>
        <v>1</v>
      </c>
      <c r="H21" s="68">
        <f>'Execution Status Details'!I22</f>
        <v>0</v>
      </c>
    </row>
    <row r="22" spans="1:8" x14ac:dyDescent="0.25">
      <c r="A22" s="210" t="s">
        <v>29</v>
      </c>
      <c r="B22" s="89">
        <f t="shared" si="2"/>
        <v>1</v>
      </c>
      <c r="C22" s="40">
        <f>'Execution Status Details'!D24</f>
        <v>16</v>
      </c>
      <c r="D22" s="93">
        <f>'Execution Status Details'!E24</f>
        <v>0</v>
      </c>
      <c r="E22" s="93">
        <f>'Execution Status Details'!F24</f>
        <v>0</v>
      </c>
      <c r="F22" s="93">
        <f>'Execution Status Details'!G24</f>
        <v>16</v>
      </c>
      <c r="G22" s="88">
        <f t="shared" si="1"/>
        <v>1</v>
      </c>
      <c r="H22" s="68">
        <f>'Execution Status Details'!I24</f>
        <v>0</v>
      </c>
    </row>
    <row r="23" spans="1:8" x14ac:dyDescent="0.25">
      <c r="A23" s="210" t="s">
        <v>30</v>
      </c>
      <c r="B23" s="39">
        <f t="shared" si="2"/>
        <v>1</v>
      </c>
      <c r="C23" s="40">
        <f>'Execution Status Details'!D27</f>
        <v>71</v>
      </c>
      <c r="D23" s="93">
        <f>'Execution Status Details'!E27</f>
        <v>0</v>
      </c>
      <c r="E23" s="93">
        <f>'Execution Status Details'!F27</f>
        <v>0</v>
      </c>
      <c r="F23" s="93">
        <f>'Execution Status Details'!G27</f>
        <v>71</v>
      </c>
      <c r="G23" s="42">
        <f t="shared" si="1"/>
        <v>1</v>
      </c>
      <c r="H23" s="2">
        <f>'Execution Status Details'!I27</f>
        <v>0</v>
      </c>
    </row>
    <row r="24" spans="1:8" x14ac:dyDescent="0.25">
      <c r="A24" s="210" t="s">
        <v>31</v>
      </c>
      <c r="B24" s="39">
        <f t="shared" si="2"/>
        <v>1</v>
      </c>
      <c r="C24" s="40">
        <f>'Execution Status Details'!D28</f>
        <v>92</v>
      </c>
      <c r="D24" s="93">
        <f>'Execution Status Details'!E28</f>
        <v>0</v>
      </c>
      <c r="E24" s="93">
        <f>'Execution Status Details'!F28</f>
        <v>0</v>
      </c>
      <c r="F24" s="93">
        <f>'Execution Status Details'!G28</f>
        <v>92</v>
      </c>
      <c r="G24" s="42">
        <f t="shared" si="1"/>
        <v>1</v>
      </c>
      <c r="H24" s="2">
        <f>'Execution Status Details'!I28</f>
        <v>0</v>
      </c>
    </row>
    <row r="25" spans="1:8" x14ac:dyDescent="0.25">
      <c r="A25" s="210" t="s">
        <v>32</v>
      </c>
      <c r="B25" s="39">
        <f t="shared" si="2"/>
        <v>1</v>
      </c>
      <c r="C25" s="40">
        <f>'Execution Status Details'!D29</f>
        <v>20</v>
      </c>
      <c r="D25" s="93">
        <f>'Execution Status Details'!E29</f>
        <v>0</v>
      </c>
      <c r="E25" s="93">
        <f>'Execution Status Details'!F29</f>
        <v>0</v>
      </c>
      <c r="F25" s="93">
        <f>'Execution Status Details'!G29</f>
        <v>20</v>
      </c>
      <c r="G25" s="42">
        <f t="shared" si="1"/>
        <v>1</v>
      </c>
      <c r="H25" s="2">
        <f>'Execution Status Details'!I29</f>
        <v>0</v>
      </c>
    </row>
    <row r="26" spans="1:8" x14ac:dyDescent="0.25">
      <c r="A26" s="210" t="s">
        <v>33</v>
      </c>
      <c r="B26" s="43">
        <f t="shared" si="2"/>
        <v>1</v>
      </c>
      <c r="C26" s="40">
        <f>'Execution Status Details'!D30+'Execution Status Details'!D31</f>
        <v>67</v>
      </c>
      <c r="D26" s="93">
        <f>'Execution Status Details'!E30+'Execution Status Details'!E31</f>
        <v>0</v>
      </c>
      <c r="E26" s="93">
        <f>'Execution Status Details'!F30+'Execution Status Details'!F31</f>
        <v>0</v>
      </c>
      <c r="F26" s="40">
        <f>'Execution Status Details'!G30+'Execution Status Details'!G31</f>
        <v>67</v>
      </c>
      <c r="G26" s="52">
        <f t="shared" si="1"/>
        <v>1</v>
      </c>
      <c r="H26" s="2" t="str">
        <f>'Execution Status Details'!I31</f>
        <v xml:space="preserve">Defects: #129,#134,#135 raised </v>
      </c>
    </row>
    <row r="27" spans="1:8" s="132" customFormat="1" x14ac:dyDescent="0.25">
      <c r="A27" s="209" t="s">
        <v>34</v>
      </c>
      <c r="B27" s="43">
        <f t="shared" si="2"/>
        <v>1</v>
      </c>
      <c r="C27" s="40">
        <f>'Execution Status Details'!D32</f>
        <v>80</v>
      </c>
      <c r="D27" s="93">
        <f>'Execution Status Details'!E32</f>
        <v>0</v>
      </c>
      <c r="E27" s="93">
        <f>'Execution Status Details'!F32</f>
        <v>0</v>
      </c>
      <c r="F27" s="93">
        <f>'Execution Status Details'!G32</f>
        <v>80</v>
      </c>
      <c r="G27" s="52">
        <f t="shared" si="1"/>
        <v>1</v>
      </c>
      <c r="H27" s="68" t="str">
        <f>'Execution Status Details'!I32</f>
        <v>Defects 124,126 raised</v>
      </c>
    </row>
    <row r="28" spans="1:8" s="132" customFormat="1" x14ac:dyDescent="0.25">
      <c r="A28" s="209" t="s">
        <v>35</v>
      </c>
      <c r="B28" s="88">
        <f t="shared" si="2"/>
        <v>1</v>
      </c>
      <c r="C28" s="40">
        <f>'Execution Status Details'!D23</f>
        <v>3</v>
      </c>
      <c r="D28" s="93">
        <f>'Execution Status Details'!E23</f>
        <v>0</v>
      </c>
      <c r="E28" s="93">
        <f>'Execution Status Details'!F23</f>
        <v>0</v>
      </c>
      <c r="F28" s="93">
        <f>'Execution Status Details'!G23</f>
        <v>3</v>
      </c>
      <c r="G28" s="89">
        <f t="shared" si="1"/>
        <v>1</v>
      </c>
      <c r="H28" s="68">
        <f>'Execution Status Details'!I23</f>
        <v>0</v>
      </c>
    </row>
    <row r="29" spans="1:8" s="132" customFormat="1" x14ac:dyDescent="0.25">
      <c r="A29" s="209" t="s">
        <v>36</v>
      </c>
      <c r="B29" s="43">
        <f t="shared" si="2"/>
        <v>1</v>
      </c>
      <c r="C29" s="40">
        <f>COUNTIF(' USA FL'!C:C,"Yes")-COUNTIFS(' USA FL'!D:D,"OOS")</f>
        <v>28</v>
      </c>
      <c r="D29" s="93">
        <f>'Execution Status Details'!E33</f>
        <v>0</v>
      </c>
      <c r="E29" s="93">
        <f>'Execution Status Details'!F33</f>
        <v>0</v>
      </c>
      <c r="F29" s="93">
        <f>'Execution Status Details'!G33</f>
        <v>28</v>
      </c>
      <c r="G29" s="52">
        <f t="shared" si="1"/>
        <v>1</v>
      </c>
      <c r="H29" s="68" t="str">
        <f>'Execution Status Details'!I33</f>
        <v>defects #130, #132 raised</v>
      </c>
    </row>
    <row r="30" spans="1:8" x14ac:dyDescent="0.25">
      <c r="A30" s="209" t="s">
        <v>37</v>
      </c>
      <c r="B30" s="43">
        <f t="shared" si="2"/>
        <v>1</v>
      </c>
      <c r="C30" s="40">
        <f>'Execution Status Details'!D37</f>
        <v>2</v>
      </c>
      <c r="D30" s="93">
        <f>'Execution Status Details'!E37</f>
        <v>0</v>
      </c>
      <c r="E30" s="93">
        <f>'Execution Status Details'!F37</f>
        <v>0</v>
      </c>
      <c r="F30" s="93">
        <f>'Execution Status Details'!G37</f>
        <v>2</v>
      </c>
      <c r="G30" s="52">
        <f t="shared" si="1"/>
        <v>1</v>
      </c>
      <c r="H30" s="68">
        <f>'Execution Status Details'!I37</f>
        <v>0</v>
      </c>
    </row>
    <row r="31" spans="1:8" x14ac:dyDescent="0.25">
      <c r="A31" s="211"/>
      <c r="B31" s="53" t="s">
        <v>38</v>
      </c>
      <c r="C31" s="54">
        <f>SUM(C3:C30)</f>
        <v>1588</v>
      </c>
      <c r="D31" s="45">
        <f>SUM(D3:D30)</f>
        <v>55</v>
      </c>
      <c r="E31" s="45">
        <f>SUM(E3:E30)</f>
        <v>22</v>
      </c>
      <c r="F31" s="55">
        <f>SUM(F3:F30)</f>
        <v>1511</v>
      </c>
      <c r="G31" s="56"/>
      <c r="H31" s="211"/>
    </row>
    <row r="32" spans="1:8" x14ac:dyDescent="0.2">
      <c r="A32" s="211"/>
      <c r="B32" s="211"/>
      <c r="C32" s="211"/>
      <c r="D32" s="47">
        <f>D31/C31</f>
        <v>3.4634760705289674E-2</v>
      </c>
      <c r="E32" s="57">
        <f>E31/C31</f>
        <v>1.3853904282115869E-2</v>
      </c>
      <c r="F32" s="58">
        <f>F31/C31</f>
        <v>0.95151133501259444</v>
      </c>
      <c r="G32" s="211"/>
      <c r="H32" s="211"/>
    </row>
    <row r="34" spans="1:8" x14ac:dyDescent="0.2">
      <c r="A34" s="59" t="s">
        <v>39</v>
      </c>
      <c r="B34" s="216" t="s">
        <v>40</v>
      </c>
      <c r="C34" s="216"/>
      <c r="D34" s="216"/>
      <c r="E34" s="216"/>
      <c r="F34" s="216"/>
      <c r="G34" s="216"/>
      <c r="H34" s="217"/>
    </row>
    <row r="35" spans="1:8" x14ac:dyDescent="0.2">
      <c r="A35" s="60" t="s">
        <v>5</v>
      </c>
      <c r="B35" s="218" t="s">
        <v>41</v>
      </c>
      <c r="C35" s="218"/>
      <c r="D35" s="218"/>
      <c r="E35" s="218"/>
      <c r="F35" s="218"/>
      <c r="G35" s="218"/>
      <c r="H35" s="219"/>
    </row>
    <row r="36" spans="1:8" x14ac:dyDescent="0.2">
      <c r="A36" s="61" t="s">
        <v>42</v>
      </c>
      <c r="B36" s="218" t="s">
        <v>43</v>
      </c>
      <c r="C36" s="218"/>
      <c r="D36" s="218"/>
      <c r="E36" s="218"/>
      <c r="F36" s="218"/>
      <c r="G36" s="218"/>
      <c r="H36" s="219"/>
    </row>
    <row r="37" spans="1:8" x14ac:dyDescent="0.2">
      <c r="A37" s="62" t="s">
        <v>44</v>
      </c>
      <c r="B37" s="218" t="s">
        <v>45</v>
      </c>
      <c r="C37" s="218"/>
      <c r="D37" s="218"/>
      <c r="E37" s="218"/>
      <c r="F37" s="218"/>
      <c r="G37" s="218"/>
      <c r="H37" s="219"/>
    </row>
    <row r="38" spans="1:8" x14ac:dyDescent="0.2">
      <c r="A38" s="63" t="s">
        <v>46</v>
      </c>
      <c r="B38" s="213" t="s">
        <v>47</v>
      </c>
      <c r="C38" s="213"/>
      <c r="D38" s="213"/>
      <c r="E38" s="213"/>
      <c r="F38" s="213"/>
      <c r="G38" s="213"/>
      <c r="H38" s="214"/>
    </row>
    <row r="41" spans="1:8" x14ac:dyDescent="0.25">
      <c r="A41" s="211"/>
      <c r="B41" s="211"/>
      <c r="C41" s="211"/>
      <c r="D41" s="211"/>
      <c r="E41" s="211"/>
      <c r="F41" s="211"/>
      <c r="G41" s="211"/>
      <c r="H41" s="211"/>
    </row>
  </sheetData>
  <sortState ref="A4:H30">
    <sortCondition ref="A4:A30"/>
  </sortState>
  <customSheetViews>
    <customSheetView guid="{FBE4CBE9-E43F-475B-89D3-443753E9B033}">
      <selection activeCell="A2" sqref="A2"/>
      <pageMargins left="0" right="0" top="0" bottom="0" header="0" footer="0"/>
      <pageSetup orientation="portrait" r:id="rId1"/>
    </customSheetView>
  </customSheetViews>
  <mergeCells count="6">
    <mergeCell ref="B38:H38"/>
    <mergeCell ref="A1:H1"/>
    <mergeCell ref="B34:H34"/>
    <mergeCell ref="B35:H35"/>
    <mergeCell ref="B36:H36"/>
    <mergeCell ref="B37:H37"/>
  </mergeCells>
  <conditionalFormatting sqref="B3:B30 G3:G30">
    <cfRule type="cellIs" dxfId="754" priority="24" operator="equal">
      <formula>0</formula>
    </cfRule>
    <cfRule type="cellIs" dxfId="753" priority="27" operator="equal">
      <formula>1</formula>
    </cfRule>
    <cfRule type="cellIs" dxfId="752" priority="28" operator="between">
      <formula>1%</formula>
      <formula>99%</formula>
    </cfRule>
  </conditionalFormatting>
  <conditionalFormatting sqref="A30 A3:A26">
    <cfRule type="cellIs" dxfId="751" priority="25" operator="between">
      <formula>0.01</formula>
      <formula>0.99</formula>
    </cfRule>
    <cfRule type="cellIs" dxfId="750" priority="26" operator="equal">
      <formula>1</formula>
    </cfRule>
  </conditionalFormatting>
  <conditionalFormatting sqref="A3">
    <cfRule type="expression" dxfId="749" priority="23">
      <formula>IF(G3="100%",TRUE)</formula>
    </cfRule>
  </conditionalFormatting>
  <hyperlinks>
    <hyperlink ref="A7" location="'Finland FL'!A1" display="Finland FL"/>
    <hyperlink ref="A15" location="'Italy FL'!A1" display="Italy FL"/>
    <hyperlink ref="A23" location="Spain!A1" display="Spain"/>
    <hyperlink ref="A24" location="Sweden!A1" display="Sweden"/>
    <hyperlink ref="A8" location="'Finland SL'!A1" display="Finland SL"/>
    <hyperlink ref="A4" location="'China FL'!A1" display="China FL"/>
    <hyperlink ref="A5" location="'China SL'!A1" display="China SL"/>
    <hyperlink ref="A9" location="France!A1" display="France"/>
    <hyperlink ref="A20" location="Russia!A1" display="Russia"/>
    <hyperlink ref="A3" location="Australia!A1" display="Australia"/>
    <hyperlink ref="A10" location="Germany!A1" display="Germany"/>
    <hyperlink ref="A13" location="'India FL'!A1" display="India FL"/>
    <hyperlink ref="A16" location="'Italy SL'!A1" display="Italy SL"/>
    <hyperlink ref="A12" location="'Hong Kong'!A1" display="Hong Kong"/>
    <hyperlink ref="A25" location="Thailand!A1" display="Thailand"/>
    <hyperlink ref="A26" location="Turkey!A1" display="Turkey"/>
    <hyperlink ref="A27" location="UAE!A1" display="UAE"/>
    <hyperlink ref="A11" location="GSS!A1" display="GSS"/>
    <hyperlink ref="J1" location="'Execution Status Details'!A1" display="Go To Execution Status Details"/>
    <hyperlink ref="A14" location="'India SL'!A1" display="India SL"/>
    <hyperlink ref="A29" location="' USA FL'!A1" display="USA FL"/>
    <hyperlink ref="A30" location="'USA SL'!A1" display="USA SL"/>
    <hyperlink ref="A19" location="'New Zealand'!A1" display="New Zealand"/>
    <hyperlink ref="A21" location="'Saudi Arabia'!A1" display="Saudi Arabia"/>
    <hyperlink ref="A22" location="'South Africa'!A1" display="South Africa"/>
    <hyperlink ref="A6" location="Estonia!A1" display="Estonia"/>
    <hyperlink ref="A17" location="Latvia!A1" display="Latvia"/>
    <hyperlink ref="A18" location="Lithuania!A1" display="Lithuania"/>
    <hyperlink ref="A28" location="UK!A1" display="UK"/>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10"/>
  <sheetViews>
    <sheetView workbookViewId="0">
      <selection activeCell="A9" sqref="A9"/>
    </sheetView>
  </sheetViews>
  <sheetFormatPr defaultColWidth="9.140625" defaultRowHeight="12" x14ac:dyDescent="0.25"/>
  <cols>
    <col min="1" max="1" width="9.28515625" style="6" bestFit="1" customWidth="1"/>
    <col min="2" max="2" width="42.140625" style="14" customWidth="1"/>
    <col min="3" max="3" width="14" style="6" customWidth="1"/>
    <col min="4" max="4" width="12" style="6" customWidth="1"/>
    <col min="5" max="6" width="30.7109375" style="6" customWidth="1"/>
    <col min="7" max="7" width="17.140625" style="6" customWidth="1"/>
    <col min="8" max="8" width="9.140625" style="6"/>
    <col min="9" max="9" width="15" style="6" bestFit="1" customWidth="1"/>
    <col min="10" max="10" width="14.85546875" style="6" bestFit="1" customWidth="1"/>
    <col min="11" max="11" width="9.140625" style="6"/>
    <col min="12" max="12" width="18.5703125" style="6" bestFit="1" customWidth="1"/>
    <col min="13" max="16384" width="9.140625" style="6"/>
  </cols>
  <sheetData>
    <row r="1" spans="1:12" ht="15" x14ac:dyDescent="0.25">
      <c r="A1" s="20" t="s">
        <v>289</v>
      </c>
      <c r="B1" s="20" t="s">
        <v>214</v>
      </c>
      <c r="C1" s="17" t="s">
        <v>215</v>
      </c>
      <c r="D1" s="19" t="s">
        <v>216</v>
      </c>
      <c r="E1" s="5" t="s">
        <v>217</v>
      </c>
      <c r="F1" s="5" t="s">
        <v>218</v>
      </c>
      <c r="G1" s="5" t="s">
        <v>219</v>
      </c>
      <c r="I1" s="38" t="s">
        <v>220</v>
      </c>
    </row>
    <row r="2" spans="1:12" ht="11.25" customHeight="1" x14ac:dyDescent="0.25">
      <c r="A2" s="7" t="s">
        <v>437</v>
      </c>
      <c r="B2" s="13" t="s">
        <v>957</v>
      </c>
      <c r="C2" s="7" t="s">
        <v>142</v>
      </c>
      <c r="D2" s="29" t="s">
        <v>7</v>
      </c>
      <c r="E2" s="8" t="s">
        <v>958</v>
      </c>
      <c r="F2" s="163">
        <v>4.1203703703703706E-3</v>
      </c>
      <c r="G2" s="8"/>
      <c r="I2" s="38" t="s">
        <v>224</v>
      </c>
      <c r="J2" s="30"/>
    </row>
    <row r="3" spans="1:12" x14ac:dyDescent="0.25">
      <c r="A3" s="7" t="s">
        <v>437</v>
      </c>
      <c r="B3" s="13" t="s">
        <v>959</v>
      </c>
      <c r="C3" s="7" t="s">
        <v>142</v>
      </c>
      <c r="D3" s="29" t="s">
        <v>7</v>
      </c>
      <c r="E3" s="8" t="s">
        <v>960</v>
      </c>
      <c r="F3" s="163">
        <v>2.2881944444444444E-2</v>
      </c>
      <c r="G3" s="8"/>
    </row>
    <row r="4" spans="1:12" ht="24" x14ac:dyDescent="0.25">
      <c r="A4" s="7" t="s">
        <v>437</v>
      </c>
      <c r="B4" s="13" t="s">
        <v>961</v>
      </c>
      <c r="C4" s="7" t="s">
        <v>142</v>
      </c>
      <c r="D4" s="29" t="s">
        <v>7</v>
      </c>
      <c r="E4" s="8" t="s">
        <v>395</v>
      </c>
      <c r="F4" s="163">
        <v>1.0416666666666667E-3</v>
      </c>
      <c r="G4" s="8" t="s">
        <v>962</v>
      </c>
      <c r="I4" s="136" t="s">
        <v>216</v>
      </c>
      <c r="J4" s="30" t="s">
        <v>229</v>
      </c>
    </row>
    <row r="5" spans="1:12" x14ac:dyDescent="0.25">
      <c r="A5" s="7" t="s">
        <v>437</v>
      </c>
      <c r="B5" s="13" t="s">
        <v>963</v>
      </c>
      <c r="C5" s="7" t="s">
        <v>142</v>
      </c>
      <c r="D5" s="29" t="s">
        <v>7</v>
      </c>
      <c r="E5" s="8" t="s">
        <v>964</v>
      </c>
      <c r="F5" s="163">
        <v>6.2499999999999995E-3</v>
      </c>
      <c r="G5" s="8"/>
      <c r="I5" s="6" t="s">
        <v>7</v>
      </c>
      <c r="J5" s="137">
        <v>5</v>
      </c>
    </row>
    <row r="6" spans="1:12" x14ac:dyDescent="0.25">
      <c r="A6" s="7" t="s">
        <v>965</v>
      </c>
      <c r="B6" s="13" t="s">
        <v>966</v>
      </c>
      <c r="C6" s="7" t="s">
        <v>122</v>
      </c>
      <c r="D6" s="8" t="s">
        <v>439</v>
      </c>
      <c r="E6" s="8"/>
      <c r="F6" s="8"/>
      <c r="G6" s="8"/>
      <c r="I6" s="6" t="s">
        <v>6</v>
      </c>
      <c r="J6" s="137">
        <v>1</v>
      </c>
    </row>
    <row r="7" spans="1:12" x14ac:dyDescent="0.25">
      <c r="A7" s="7" t="s">
        <v>965</v>
      </c>
      <c r="B7" s="13" t="s">
        <v>967</v>
      </c>
      <c r="C7" s="7" t="s">
        <v>122</v>
      </c>
      <c r="D7" s="8" t="s">
        <v>439</v>
      </c>
      <c r="E7" s="8"/>
      <c r="F7" s="8"/>
      <c r="G7" s="8"/>
      <c r="I7" s="6" t="s">
        <v>74</v>
      </c>
      <c r="J7" s="137">
        <v>6</v>
      </c>
    </row>
    <row r="8" spans="1:12" ht="24" x14ac:dyDescent="0.25">
      <c r="A8" s="7" t="s">
        <v>965</v>
      </c>
      <c r="B8" s="13" t="s">
        <v>968</v>
      </c>
      <c r="C8" s="7" t="s">
        <v>142</v>
      </c>
      <c r="D8" s="29" t="s">
        <v>7</v>
      </c>
      <c r="E8" s="8" t="s">
        <v>969</v>
      </c>
      <c r="F8" s="163">
        <v>6.2499999999999995E-3</v>
      </c>
      <c r="G8" s="8"/>
      <c r="I8"/>
      <c r="J8"/>
      <c r="K8" s="36"/>
      <c r="L8" s="36"/>
    </row>
    <row r="9" spans="1:12" ht="60" x14ac:dyDescent="0.25">
      <c r="A9" s="7" t="s">
        <v>965</v>
      </c>
      <c r="B9" s="13" t="s">
        <v>970</v>
      </c>
      <c r="C9" s="7" t="s">
        <v>142</v>
      </c>
      <c r="D9" s="7" t="s">
        <v>7</v>
      </c>
      <c r="E9" s="8" t="s">
        <v>971</v>
      </c>
      <c r="F9" s="163">
        <v>4.8611111111111112E-3</v>
      </c>
      <c r="G9" s="163"/>
    </row>
    <row r="10" spans="1:12" x14ac:dyDescent="0.25">
      <c r="F10" s="163"/>
    </row>
  </sheetData>
  <autoFilter ref="A1:G9"/>
  <customSheetViews>
    <customSheetView guid="{FBE4CBE9-E43F-475B-89D3-443753E9B033}" filter="1" showAutoFilter="1">
      <selection activeCell="F1" sqref="F1"/>
      <pageMargins left="0" right="0" top="0" bottom="0" header="0" footer="0"/>
      <pageSetup paperSize="9" orientation="portrait" r:id="rId2"/>
      <autoFilter ref="A1:G9">
        <filterColumn colId="3">
          <filters>
            <filter val="Passed"/>
          </filters>
        </filterColumn>
      </autoFilter>
    </customSheetView>
  </customSheetViews>
  <dataValidations count="2">
    <dataValidation type="list" allowBlank="1" showInputMessage="1" showErrorMessage="1" sqref="C2:C9">
      <formula1>"Yes,No"</formula1>
    </dataValidation>
    <dataValidation type="list" allowBlank="1" showInputMessage="1" showErrorMessage="1" sqref="D2:D5 D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5"/>
  <sheetViews>
    <sheetView workbookViewId="0">
      <selection activeCell="C6" sqref="C6"/>
    </sheetView>
  </sheetViews>
  <sheetFormatPr defaultColWidth="9.140625" defaultRowHeight="13.5" customHeight="1" x14ac:dyDescent="0.25"/>
  <cols>
    <col min="1" max="1" width="11.28515625" style="6" bestFit="1" customWidth="1"/>
    <col min="2" max="2" width="30.7109375" style="6" customWidth="1"/>
    <col min="3" max="3" width="15.42578125" style="6" bestFit="1" customWidth="1"/>
    <col min="4" max="4" width="9.7109375" style="6" customWidth="1"/>
    <col min="5" max="5" width="38.28515625" style="10" customWidth="1"/>
    <col min="6" max="6" width="17" style="159" bestFit="1" customWidth="1"/>
    <col min="7" max="7" width="24.7109375" style="10" customWidth="1"/>
    <col min="8" max="8" width="9.140625" style="6"/>
    <col min="9" max="9" width="15" style="6" customWidth="1"/>
    <col min="10" max="10" width="14.85546875" style="6" customWidth="1"/>
    <col min="11" max="11" width="16" style="6" customWidth="1"/>
    <col min="12" max="12" width="18.7109375" style="6" bestFit="1" customWidth="1"/>
    <col min="13" max="16384" width="9.140625" style="6"/>
  </cols>
  <sheetData>
    <row r="1" spans="1:10" ht="13.5" customHeight="1" x14ac:dyDescent="0.25">
      <c r="A1" s="20" t="s">
        <v>66</v>
      </c>
      <c r="B1" s="20" t="s">
        <v>214</v>
      </c>
      <c r="C1" s="17" t="s">
        <v>215</v>
      </c>
      <c r="D1" s="19" t="s">
        <v>216</v>
      </c>
      <c r="E1" s="67" t="s">
        <v>217</v>
      </c>
      <c r="F1" s="157" t="s">
        <v>218</v>
      </c>
      <c r="G1" s="67" t="s">
        <v>219</v>
      </c>
      <c r="I1" s="38" t="s">
        <v>220</v>
      </c>
    </row>
    <row r="2" spans="1:10" ht="13.5" customHeight="1" x14ac:dyDescent="0.25">
      <c r="A2" s="7" t="s">
        <v>437</v>
      </c>
      <c r="B2" s="11" t="s">
        <v>972</v>
      </c>
      <c r="C2" s="7" t="s">
        <v>122</v>
      </c>
      <c r="D2" s="29" t="s">
        <v>7</v>
      </c>
      <c r="E2" s="8" t="s">
        <v>973</v>
      </c>
      <c r="F2" s="158">
        <v>5.3125000000000004E-3</v>
      </c>
      <c r="G2" s="6"/>
      <c r="I2" s="38" t="s">
        <v>224</v>
      </c>
    </row>
    <row r="3" spans="1:10" ht="13.5" customHeight="1" x14ac:dyDescent="0.25">
      <c r="A3" s="7" t="s">
        <v>437</v>
      </c>
      <c r="B3" s="11" t="s">
        <v>974</v>
      </c>
      <c r="C3" s="7" t="s">
        <v>122</v>
      </c>
      <c r="D3" s="29" t="s">
        <v>7</v>
      </c>
      <c r="E3" s="8"/>
      <c r="F3" s="155"/>
      <c r="G3" s="8"/>
    </row>
    <row r="4" spans="1:10" ht="48" x14ac:dyDescent="0.25">
      <c r="A4" s="7" t="s">
        <v>437</v>
      </c>
      <c r="B4" s="11" t="s">
        <v>975</v>
      </c>
      <c r="C4" s="7" t="s">
        <v>122</v>
      </c>
      <c r="D4" s="29" t="s">
        <v>7</v>
      </c>
      <c r="E4" s="8" t="s">
        <v>976</v>
      </c>
      <c r="F4" s="155">
        <v>5.9490740740740745E-3</v>
      </c>
      <c r="G4" s="8"/>
      <c r="I4" s="136" t="s">
        <v>216</v>
      </c>
      <c r="J4" s="30" t="s">
        <v>229</v>
      </c>
    </row>
    <row r="5" spans="1:10" ht="60" x14ac:dyDescent="0.25">
      <c r="A5" s="7" t="s">
        <v>437</v>
      </c>
      <c r="B5" s="11" t="s">
        <v>977</v>
      </c>
      <c r="C5" s="7" t="s">
        <v>122</v>
      </c>
      <c r="D5" s="29" t="s">
        <v>7</v>
      </c>
      <c r="E5" s="8" t="s">
        <v>978</v>
      </c>
      <c r="F5" s="155">
        <v>5.5208333333333333E-3</v>
      </c>
      <c r="G5" s="8" t="s">
        <v>979</v>
      </c>
      <c r="I5" s="6" t="s">
        <v>7</v>
      </c>
      <c r="J5" s="137">
        <v>72</v>
      </c>
    </row>
    <row r="6" spans="1:10" ht="36" x14ac:dyDescent="0.25">
      <c r="A6" s="7" t="s">
        <v>77</v>
      </c>
      <c r="B6" s="11" t="s">
        <v>843</v>
      </c>
      <c r="C6" s="7" t="s">
        <v>122</v>
      </c>
      <c r="D6" s="29" t="s">
        <v>7</v>
      </c>
      <c r="E6" s="8" t="s">
        <v>980</v>
      </c>
      <c r="F6" s="155">
        <v>9.9768518518518531E-3</v>
      </c>
      <c r="G6" s="8"/>
      <c r="I6" s="6" t="s">
        <v>6</v>
      </c>
      <c r="J6" s="137">
        <v>13</v>
      </c>
    </row>
    <row r="7" spans="1:10" ht="13.5" customHeight="1" x14ac:dyDescent="0.25">
      <c r="A7" s="7" t="s">
        <v>77</v>
      </c>
      <c r="B7" s="11" t="s">
        <v>432</v>
      </c>
      <c r="C7" s="7" t="s">
        <v>122</v>
      </c>
      <c r="D7" s="29" t="s">
        <v>7</v>
      </c>
      <c r="E7" s="8" t="s">
        <v>981</v>
      </c>
      <c r="F7" s="155">
        <v>1.207175925925926E-2</v>
      </c>
      <c r="G7" s="7"/>
      <c r="I7" s="6" t="s">
        <v>74</v>
      </c>
      <c r="J7" s="137">
        <v>85</v>
      </c>
    </row>
    <row r="8" spans="1:10" ht="13.5" customHeight="1" x14ac:dyDescent="0.25">
      <c r="A8" s="7" t="s">
        <v>77</v>
      </c>
      <c r="B8" s="11" t="s">
        <v>430</v>
      </c>
      <c r="C8" s="7" t="s">
        <v>122</v>
      </c>
      <c r="D8" s="29" t="s">
        <v>7</v>
      </c>
      <c r="E8" s="8" t="s">
        <v>982</v>
      </c>
      <c r="F8" s="155">
        <v>1.1608796296296296E-2</v>
      </c>
      <c r="G8" s="7"/>
      <c r="I8"/>
      <c r="J8"/>
    </row>
    <row r="9" spans="1:10" ht="13.5" customHeight="1" x14ac:dyDescent="0.25">
      <c r="A9" s="7" t="s">
        <v>77</v>
      </c>
      <c r="B9" s="11" t="s">
        <v>861</v>
      </c>
      <c r="C9" s="7" t="s">
        <v>122</v>
      </c>
      <c r="D9" s="29" t="s">
        <v>7</v>
      </c>
      <c r="E9" s="8" t="s">
        <v>983</v>
      </c>
      <c r="F9" s="155">
        <v>1.2511574074074073E-2</v>
      </c>
      <c r="G9" s="8"/>
    </row>
    <row r="10" spans="1:10" ht="13.5" customHeight="1" x14ac:dyDescent="0.25">
      <c r="A10" s="7" t="s">
        <v>77</v>
      </c>
      <c r="B10" s="11" t="s">
        <v>863</v>
      </c>
      <c r="C10" s="7" t="s">
        <v>122</v>
      </c>
      <c r="D10" s="29" t="s">
        <v>7</v>
      </c>
      <c r="E10" s="8" t="s">
        <v>984</v>
      </c>
      <c r="F10" s="155">
        <v>2.0324074074074074E-2</v>
      </c>
      <c r="G10" s="8" t="s">
        <v>985</v>
      </c>
    </row>
    <row r="11" spans="1:10" ht="13.5" customHeight="1" x14ac:dyDescent="0.25">
      <c r="A11" s="7" t="s">
        <v>77</v>
      </c>
      <c r="B11" s="11" t="s">
        <v>865</v>
      </c>
      <c r="C11" s="7" t="s">
        <v>122</v>
      </c>
      <c r="D11" s="29" t="s">
        <v>7</v>
      </c>
      <c r="E11" s="8" t="s">
        <v>986</v>
      </c>
      <c r="F11" s="155">
        <v>3.1249999999999997E-3</v>
      </c>
      <c r="G11" s="7" t="s">
        <v>987</v>
      </c>
    </row>
    <row r="12" spans="1:10" ht="13.5" customHeight="1" x14ac:dyDescent="0.25">
      <c r="A12" s="7" t="s">
        <v>77</v>
      </c>
      <c r="B12" s="11" t="s">
        <v>421</v>
      </c>
      <c r="C12" s="7" t="s">
        <v>122</v>
      </c>
      <c r="D12" s="29" t="s">
        <v>7</v>
      </c>
      <c r="E12" s="8" t="s">
        <v>988</v>
      </c>
      <c r="F12" s="155">
        <v>3.6342592592592594E-3</v>
      </c>
      <c r="G12" s="7" t="s">
        <v>989</v>
      </c>
    </row>
    <row r="13" spans="1:10" ht="13.5" customHeight="1" x14ac:dyDescent="0.25">
      <c r="A13" s="7" t="s">
        <v>77</v>
      </c>
      <c r="B13" s="11" t="s">
        <v>990</v>
      </c>
      <c r="C13" s="7" t="s">
        <v>122</v>
      </c>
      <c r="D13" s="29" t="s">
        <v>7</v>
      </c>
      <c r="E13" s="8" t="s">
        <v>991</v>
      </c>
      <c r="F13" s="155">
        <v>4.6064814814814814E-3</v>
      </c>
      <c r="G13" s="7"/>
    </row>
    <row r="14" spans="1:10" ht="13.5" customHeight="1" x14ac:dyDescent="0.25">
      <c r="A14" s="7" t="s">
        <v>77</v>
      </c>
      <c r="B14" s="11" t="s">
        <v>992</v>
      </c>
      <c r="C14" s="7" t="s">
        <v>122</v>
      </c>
      <c r="D14" s="29" t="s">
        <v>7</v>
      </c>
      <c r="E14" s="8" t="s">
        <v>993</v>
      </c>
      <c r="F14" s="155">
        <v>4.3287037037037035E-3</v>
      </c>
      <c r="G14" s="7"/>
    </row>
    <row r="15" spans="1:10" ht="13.5" customHeight="1" x14ac:dyDescent="0.25">
      <c r="A15" s="7" t="s">
        <v>77</v>
      </c>
      <c r="B15" s="11" t="s">
        <v>417</v>
      </c>
      <c r="C15" s="7" t="s">
        <v>122</v>
      </c>
      <c r="D15" s="29" t="s">
        <v>7</v>
      </c>
      <c r="E15" s="8" t="s">
        <v>994</v>
      </c>
      <c r="F15" s="155">
        <v>3.6574074074074074E-3</v>
      </c>
      <c r="G15" s="7" t="s">
        <v>989</v>
      </c>
    </row>
    <row r="16" spans="1:10" ht="13.5" customHeight="1" x14ac:dyDescent="0.25">
      <c r="A16" s="7" t="s">
        <v>77</v>
      </c>
      <c r="B16" s="11" t="s">
        <v>995</v>
      </c>
      <c r="C16" s="7" t="s">
        <v>122</v>
      </c>
      <c r="D16" s="29" t="s">
        <v>7</v>
      </c>
      <c r="E16" s="8" t="s">
        <v>996</v>
      </c>
      <c r="F16" s="155">
        <v>2.8935185185185188E-3</v>
      </c>
      <c r="G16" s="7"/>
    </row>
    <row r="17" spans="1:12" ht="13.5" customHeight="1" x14ac:dyDescent="0.25">
      <c r="A17" s="7" t="s">
        <v>77</v>
      </c>
      <c r="B17" s="11" t="s">
        <v>997</v>
      </c>
      <c r="C17" s="7" t="s">
        <v>122</v>
      </c>
      <c r="D17" s="29" t="s">
        <v>7</v>
      </c>
      <c r="E17" s="8" t="s">
        <v>998</v>
      </c>
      <c r="F17" s="155">
        <v>1.0127314814814815E-2</v>
      </c>
      <c r="G17" s="7"/>
    </row>
    <row r="18" spans="1:12" ht="13.5" customHeight="1" x14ac:dyDescent="0.25">
      <c r="A18" s="7" t="s">
        <v>77</v>
      </c>
      <c r="B18" s="11" t="s">
        <v>851</v>
      </c>
      <c r="C18" s="7" t="s">
        <v>122</v>
      </c>
      <c r="D18" s="29" t="s">
        <v>7</v>
      </c>
      <c r="E18" s="8" t="s">
        <v>999</v>
      </c>
      <c r="F18" s="155">
        <v>1.0289351851851852E-2</v>
      </c>
      <c r="G18" s="7" t="s">
        <v>989</v>
      </c>
    </row>
    <row r="19" spans="1:12" ht="13.5" customHeight="1" x14ac:dyDescent="0.25">
      <c r="A19" s="7" t="s">
        <v>77</v>
      </c>
      <c r="B19" s="11" t="s">
        <v>1000</v>
      </c>
      <c r="C19" s="7" t="s">
        <v>122</v>
      </c>
      <c r="D19" s="29" t="s">
        <v>7</v>
      </c>
      <c r="E19" s="8" t="s">
        <v>1001</v>
      </c>
      <c r="F19" s="155">
        <v>1.0798611111111111E-2</v>
      </c>
      <c r="G19" s="8"/>
    </row>
    <row r="20" spans="1:12" ht="13.5" customHeight="1" x14ac:dyDescent="0.25">
      <c r="A20" s="7" t="s">
        <v>77</v>
      </c>
      <c r="B20" s="11" t="s">
        <v>1002</v>
      </c>
      <c r="C20" s="7" t="s">
        <v>122</v>
      </c>
      <c r="D20" s="29" t="s">
        <v>7</v>
      </c>
      <c r="E20" s="8"/>
      <c r="F20" s="155">
        <v>1.3993055555555555E-2</v>
      </c>
      <c r="G20" s="7"/>
    </row>
    <row r="21" spans="1:12" s="1" customFormat="1" ht="13.5" customHeight="1" x14ac:dyDescent="0.25">
      <c r="A21" s="2" t="s">
        <v>318</v>
      </c>
      <c r="B21" s="3" t="s">
        <v>1003</v>
      </c>
      <c r="C21" s="7" t="s">
        <v>122</v>
      </c>
      <c r="D21" s="29" t="s">
        <v>7</v>
      </c>
      <c r="E21" s="8" t="s">
        <v>1004</v>
      </c>
      <c r="F21" s="155">
        <v>6.8287037037037025E-4</v>
      </c>
      <c r="G21" s="7"/>
      <c r="H21" s="211"/>
      <c r="I21" s="211"/>
      <c r="J21" s="211"/>
      <c r="K21" s="211"/>
      <c r="L21" s="211"/>
    </row>
    <row r="22" spans="1:12" s="1" customFormat="1" ht="13.5" customHeight="1" x14ac:dyDescent="0.25">
      <c r="A22" s="2" t="s">
        <v>318</v>
      </c>
      <c r="B22" s="3" t="s">
        <v>1005</v>
      </c>
      <c r="C22" s="7" t="s">
        <v>122</v>
      </c>
      <c r="D22" s="29" t="s">
        <v>7</v>
      </c>
      <c r="E22" s="8" t="s">
        <v>1006</v>
      </c>
      <c r="F22" s="155">
        <v>6.3657407407407402E-4</v>
      </c>
      <c r="G22" s="7"/>
      <c r="H22" s="211"/>
      <c r="I22" s="211"/>
      <c r="J22" s="211"/>
      <c r="K22" s="211"/>
      <c r="L22" s="211"/>
    </row>
    <row r="23" spans="1:12" ht="13.5" customHeight="1" x14ac:dyDescent="0.25">
      <c r="A23" s="7" t="s">
        <v>318</v>
      </c>
      <c r="B23" s="11" t="s">
        <v>1007</v>
      </c>
      <c r="C23" s="7" t="s">
        <v>122</v>
      </c>
      <c r="D23" s="29" t="s">
        <v>7</v>
      </c>
      <c r="E23" s="8"/>
      <c r="F23" s="155">
        <v>4.8611111111111104E-4</v>
      </c>
      <c r="G23" s="8"/>
    </row>
    <row r="24" spans="1:12" ht="13.5" customHeight="1" x14ac:dyDescent="0.25">
      <c r="A24" s="7" t="s">
        <v>318</v>
      </c>
      <c r="B24" s="11" t="s">
        <v>876</v>
      </c>
      <c r="C24" s="7" t="s">
        <v>122</v>
      </c>
      <c r="D24" s="29" t="s">
        <v>7</v>
      </c>
      <c r="E24" s="8" t="s">
        <v>1008</v>
      </c>
      <c r="F24" s="155">
        <v>1.3541666666666667E-3</v>
      </c>
      <c r="G24" s="8"/>
    </row>
    <row r="25" spans="1:12" ht="13.5" customHeight="1" x14ac:dyDescent="0.25">
      <c r="A25" s="7" t="s">
        <v>318</v>
      </c>
      <c r="B25" s="11" t="s">
        <v>1009</v>
      </c>
      <c r="C25" s="7" t="s">
        <v>122</v>
      </c>
      <c r="D25" s="29" t="s">
        <v>7</v>
      </c>
      <c r="E25" s="10" t="s">
        <v>1010</v>
      </c>
      <c r="F25" s="159">
        <v>9.7222222222222209E-4</v>
      </c>
      <c r="G25" s="8"/>
    </row>
    <row r="26" spans="1:12" s="1" customFormat="1" ht="13.5" customHeight="1" x14ac:dyDescent="0.25">
      <c r="A26" s="2" t="s">
        <v>318</v>
      </c>
      <c r="B26" s="3" t="s">
        <v>878</v>
      </c>
      <c r="C26" s="7" t="s">
        <v>122</v>
      </c>
      <c r="D26" s="29" t="s">
        <v>7</v>
      </c>
      <c r="E26" s="8" t="s">
        <v>1011</v>
      </c>
      <c r="F26" s="155">
        <v>1.4699074074074074E-3</v>
      </c>
      <c r="G26" s="7"/>
      <c r="H26" s="211"/>
      <c r="I26" s="211"/>
      <c r="J26" s="211"/>
      <c r="K26" s="211"/>
      <c r="L26" s="211"/>
    </row>
    <row r="27" spans="1:12" ht="13.5" customHeight="1" x14ac:dyDescent="0.25">
      <c r="A27" s="7" t="s">
        <v>318</v>
      </c>
      <c r="B27" s="11" t="s">
        <v>1012</v>
      </c>
      <c r="C27" s="7" t="s">
        <v>122</v>
      </c>
      <c r="D27" s="6" t="s">
        <v>439</v>
      </c>
      <c r="E27" s="8"/>
      <c r="F27" s="155"/>
      <c r="G27" s="7" t="s">
        <v>1013</v>
      </c>
    </row>
    <row r="28" spans="1:12" ht="13.5" customHeight="1" x14ac:dyDescent="0.25">
      <c r="A28" s="7" t="s">
        <v>318</v>
      </c>
      <c r="B28" s="11" t="s">
        <v>880</v>
      </c>
      <c r="C28" s="7" t="s">
        <v>122</v>
      </c>
      <c r="D28" s="29" t="s">
        <v>7</v>
      </c>
      <c r="E28" s="8" t="s">
        <v>1014</v>
      </c>
      <c r="F28" s="155">
        <v>1.7592592592592592E-3</v>
      </c>
      <c r="G28" s="8"/>
    </row>
    <row r="29" spans="1:12" s="1" customFormat="1" ht="13.5" customHeight="1" x14ac:dyDescent="0.25">
      <c r="A29" s="2" t="s">
        <v>318</v>
      </c>
      <c r="B29" s="3" t="s">
        <v>1015</v>
      </c>
      <c r="C29" s="7" t="s">
        <v>122</v>
      </c>
      <c r="D29" s="29" t="s">
        <v>7</v>
      </c>
      <c r="E29" s="8" t="s">
        <v>1016</v>
      </c>
      <c r="F29" s="155">
        <v>1.25E-3</v>
      </c>
      <c r="G29" s="7"/>
      <c r="H29" s="211"/>
      <c r="I29" s="211"/>
      <c r="J29" s="211"/>
      <c r="K29" s="211"/>
      <c r="L29" s="211"/>
    </row>
    <row r="30" spans="1:12" ht="13.5" customHeight="1" x14ac:dyDescent="0.25">
      <c r="A30" s="7" t="s">
        <v>318</v>
      </c>
      <c r="B30" s="11" t="s">
        <v>1017</v>
      </c>
      <c r="C30" s="7" t="s">
        <v>122</v>
      </c>
      <c r="D30" s="29" t="s">
        <v>7</v>
      </c>
      <c r="E30" s="8"/>
      <c r="F30" s="155">
        <v>4.0509259259259258E-4</v>
      </c>
      <c r="G30" s="8"/>
    </row>
    <row r="31" spans="1:12" ht="13.5" customHeight="1" x14ac:dyDescent="0.25">
      <c r="A31" s="7" t="s">
        <v>318</v>
      </c>
      <c r="B31" s="11" t="s">
        <v>1018</v>
      </c>
      <c r="C31" s="7" t="s">
        <v>122</v>
      </c>
      <c r="D31" s="29" t="s">
        <v>7</v>
      </c>
      <c r="E31" s="8" t="s">
        <v>1019</v>
      </c>
      <c r="F31" s="155"/>
      <c r="G31" s="8" t="s">
        <v>1020</v>
      </c>
    </row>
    <row r="32" spans="1:12" s="1" customFormat="1" ht="13.5" customHeight="1" x14ac:dyDescent="0.25">
      <c r="A32" s="2" t="s">
        <v>318</v>
      </c>
      <c r="B32" s="3" t="s">
        <v>886</v>
      </c>
      <c r="C32" s="7" t="s">
        <v>122</v>
      </c>
      <c r="D32" s="29" t="s">
        <v>7</v>
      </c>
      <c r="E32" s="8" t="s">
        <v>1021</v>
      </c>
      <c r="F32" s="155">
        <v>5.5555555555555556E-4</v>
      </c>
      <c r="G32" s="7"/>
      <c r="H32" s="211"/>
      <c r="I32" s="211"/>
      <c r="J32" s="211"/>
      <c r="K32" s="211"/>
      <c r="L32" s="211"/>
    </row>
    <row r="33" spans="1:12" ht="13.5" customHeight="1" x14ac:dyDescent="0.25">
      <c r="A33" s="7" t="s">
        <v>318</v>
      </c>
      <c r="B33" s="11" t="s">
        <v>898</v>
      </c>
      <c r="C33" s="7" t="s">
        <v>122</v>
      </c>
      <c r="D33" s="29" t="s">
        <v>7</v>
      </c>
      <c r="E33" s="8" t="s">
        <v>1022</v>
      </c>
      <c r="F33" s="155">
        <v>9.6064814814814815E-3</v>
      </c>
      <c r="G33" s="7"/>
    </row>
    <row r="34" spans="1:12" ht="13.5" customHeight="1" x14ac:dyDescent="0.25">
      <c r="A34" s="7" t="s">
        <v>318</v>
      </c>
      <c r="B34" s="11" t="s">
        <v>1023</v>
      </c>
      <c r="C34" s="7" t="s">
        <v>122</v>
      </c>
      <c r="D34" s="29" t="s">
        <v>7</v>
      </c>
      <c r="E34" s="8" t="s">
        <v>1024</v>
      </c>
      <c r="F34" s="155">
        <v>1.0405092592592593E-2</v>
      </c>
      <c r="G34" s="7"/>
    </row>
    <row r="35" spans="1:12" s="1" customFormat="1" ht="13.5" customHeight="1" x14ac:dyDescent="0.25">
      <c r="A35" s="2" t="s">
        <v>75</v>
      </c>
      <c r="B35" s="4" t="s">
        <v>1025</v>
      </c>
      <c r="C35" s="7" t="s">
        <v>122</v>
      </c>
      <c r="D35" s="29" t="s">
        <v>7</v>
      </c>
      <c r="E35" s="8" t="s">
        <v>1026</v>
      </c>
      <c r="F35" s="155">
        <v>1.7824074074074072E-3</v>
      </c>
      <c r="G35" s="7"/>
      <c r="H35" s="211"/>
      <c r="I35" s="211"/>
      <c r="J35" s="211"/>
      <c r="K35" s="211"/>
      <c r="L35" s="211"/>
    </row>
    <row r="36" spans="1:12" ht="13.5" customHeight="1" x14ac:dyDescent="0.25">
      <c r="A36" s="7" t="s">
        <v>75</v>
      </c>
      <c r="B36" s="12" t="s">
        <v>1027</v>
      </c>
      <c r="C36" s="7" t="s">
        <v>122</v>
      </c>
      <c r="D36" s="29" t="s">
        <v>7</v>
      </c>
      <c r="E36" s="8" t="s">
        <v>1028</v>
      </c>
      <c r="F36" s="155">
        <v>9.7222222222222209E-4</v>
      </c>
      <c r="G36" s="7"/>
    </row>
    <row r="37" spans="1:12" ht="13.5" customHeight="1" x14ac:dyDescent="0.25">
      <c r="A37" s="7" t="s">
        <v>75</v>
      </c>
      <c r="B37" s="12" t="s">
        <v>1029</v>
      </c>
      <c r="C37" s="7" t="s">
        <v>122</v>
      </c>
      <c r="D37" s="29" t="s">
        <v>7</v>
      </c>
      <c r="E37" s="8" t="s">
        <v>1030</v>
      </c>
      <c r="F37" s="155">
        <v>1.4467592592592594E-3</v>
      </c>
      <c r="G37" s="7"/>
    </row>
    <row r="38" spans="1:12" ht="13.5" customHeight="1" x14ac:dyDescent="0.25">
      <c r="A38" s="7" t="s">
        <v>75</v>
      </c>
      <c r="B38" s="12" t="s">
        <v>1031</v>
      </c>
      <c r="C38" s="7" t="s">
        <v>122</v>
      </c>
      <c r="D38" s="29" t="s">
        <v>7</v>
      </c>
      <c r="E38" s="8" t="s">
        <v>1032</v>
      </c>
      <c r="F38" s="155">
        <v>1.3078703703703705E-3</v>
      </c>
      <c r="G38" s="7"/>
    </row>
    <row r="39" spans="1:12" ht="13.5" customHeight="1" x14ac:dyDescent="0.25">
      <c r="A39" s="7" t="s">
        <v>75</v>
      </c>
      <c r="B39" s="12" t="s">
        <v>1033</v>
      </c>
      <c r="C39" s="7" t="s">
        <v>122</v>
      </c>
      <c r="D39" s="29" t="s">
        <v>7</v>
      </c>
      <c r="E39" s="8" t="s">
        <v>1034</v>
      </c>
      <c r="F39" s="155"/>
      <c r="G39" s="8" t="s">
        <v>1035</v>
      </c>
    </row>
    <row r="40" spans="1:12" ht="13.5" customHeight="1" x14ac:dyDescent="0.25">
      <c r="A40" s="7" t="s">
        <v>75</v>
      </c>
      <c r="B40" s="12" t="s">
        <v>1036</v>
      </c>
      <c r="C40" s="7" t="s">
        <v>122</v>
      </c>
      <c r="D40" s="29" t="s">
        <v>7</v>
      </c>
      <c r="E40" s="8" t="s">
        <v>1037</v>
      </c>
      <c r="F40" s="155"/>
      <c r="G40" s="8" t="s">
        <v>1035</v>
      </c>
    </row>
    <row r="41" spans="1:12" ht="13.5" customHeight="1" x14ac:dyDescent="0.25">
      <c r="A41" s="7" t="s">
        <v>75</v>
      </c>
      <c r="B41" s="12" t="s">
        <v>1038</v>
      </c>
      <c r="C41" s="7" t="s">
        <v>122</v>
      </c>
      <c r="D41" s="29" t="s">
        <v>7</v>
      </c>
      <c r="E41" s="8"/>
      <c r="F41" s="155">
        <v>5.5439814814814822E-3</v>
      </c>
      <c r="G41" s="7"/>
    </row>
    <row r="42" spans="1:12" ht="13.5" customHeight="1" x14ac:dyDescent="0.25">
      <c r="A42" s="7" t="s">
        <v>75</v>
      </c>
      <c r="B42" s="12" t="s">
        <v>1039</v>
      </c>
      <c r="C42" s="7" t="s">
        <v>122</v>
      </c>
      <c r="D42" s="29" t="s">
        <v>7</v>
      </c>
      <c r="E42" s="8" t="s">
        <v>1040</v>
      </c>
      <c r="F42" s="155">
        <v>4.5138888888888892E-4</v>
      </c>
      <c r="G42" s="148"/>
    </row>
    <row r="43" spans="1:12" s="1" customFormat="1" ht="13.5" customHeight="1" x14ac:dyDescent="0.25">
      <c r="A43" s="2" t="s">
        <v>75</v>
      </c>
      <c r="B43" s="4" t="s">
        <v>1041</v>
      </c>
      <c r="C43" s="7" t="s">
        <v>122</v>
      </c>
      <c r="D43" s="29" t="s">
        <v>7</v>
      </c>
      <c r="E43" s="8" t="s">
        <v>1042</v>
      </c>
      <c r="F43" s="155">
        <v>1.273148148148148E-4</v>
      </c>
      <c r="G43" s="147"/>
      <c r="H43" s="211"/>
      <c r="I43" s="211"/>
      <c r="J43" s="211"/>
      <c r="K43" s="211"/>
      <c r="L43" s="211"/>
    </row>
    <row r="44" spans="1:12" ht="13.5" customHeight="1" x14ac:dyDescent="0.25">
      <c r="A44" s="7" t="s">
        <v>75</v>
      </c>
      <c r="B44" s="12" t="s">
        <v>1043</v>
      </c>
      <c r="C44" s="7" t="s">
        <v>122</v>
      </c>
      <c r="D44" s="29" t="s">
        <v>7</v>
      </c>
      <c r="E44" s="8" t="s">
        <v>1044</v>
      </c>
      <c r="F44" s="155">
        <v>1.0416666666666667E-3</v>
      </c>
      <c r="G44" s="148"/>
    </row>
    <row r="45" spans="1:12" ht="13.5" customHeight="1" x14ac:dyDescent="0.25">
      <c r="A45" s="7" t="s">
        <v>75</v>
      </c>
      <c r="B45" s="12" t="s">
        <v>1045</v>
      </c>
      <c r="C45" s="7" t="s">
        <v>122</v>
      </c>
      <c r="D45" s="29" t="s">
        <v>7</v>
      </c>
      <c r="E45" s="8" t="s">
        <v>1046</v>
      </c>
      <c r="F45" s="155"/>
      <c r="G45" s="148" t="s">
        <v>1047</v>
      </c>
    </row>
    <row r="46" spans="1:12" ht="13.5" customHeight="1" x14ac:dyDescent="0.25">
      <c r="A46" s="7" t="s">
        <v>75</v>
      </c>
      <c r="B46" s="12" t="s">
        <v>1048</v>
      </c>
      <c r="C46" s="7" t="s">
        <v>122</v>
      </c>
      <c r="D46" s="29" t="s">
        <v>7</v>
      </c>
      <c r="E46" s="8" t="s">
        <v>1049</v>
      </c>
      <c r="F46" s="155">
        <v>1.261574074074074E-3</v>
      </c>
      <c r="G46" s="147"/>
    </row>
    <row r="47" spans="1:12" ht="13.5" customHeight="1" x14ac:dyDescent="0.25">
      <c r="A47" s="7" t="s">
        <v>75</v>
      </c>
      <c r="B47" s="12" t="s">
        <v>1050</v>
      </c>
      <c r="C47" s="7" t="s">
        <v>122</v>
      </c>
      <c r="D47" s="29" t="s">
        <v>7</v>
      </c>
      <c r="E47" s="8" t="s">
        <v>1051</v>
      </c>
      <c r="F47" s="155">
        <v>1.2268518518518518E-3</v>
      </c>
      <c r="G47" s="7"/>
    </row>
    <row r="48" spans="1:12" s="1" customFormat="1" ht="13.5" customHeight="1" x14ac:dyDescent="0.25">
      <c r="A48" s="2" t="s">
        <v>75</v>
      </c>
      <c r="B48" s="4" t="s">
        <v>1052</v>
      </c>
      <c r="C48" s="7" t="s">
        <v>122</v>
      </c>
      <c r="D48" s="29" t="s">
        <v>7</v>
      </c>
      <c r="E48" s="163"/>
      <c r="F48" s="155">
        <v>2.0833333333333335E-4</v>
      </c>
      <c r="G48" s="147"/>
      <c r="H48" s="211"/>
      <c r="I48" s="211"/>
      <c r="J48" s="211"/>
      <c r="K48" s="211"/>
      <c r="L48" s="211"/>
    </row>
    <row r="49" spans="1:12" s="1" customFormat="1" ht="13.5" customHeight="1" x14ac:dyDescent="0.25">
      <c r="A49" s="2" t="s">
        <v>75</v>
      </c>
      <c r="B49" s="4" t="s">
        <v>1053</v>
      </c>
      <c r="C49" s="7" t="s">
        <v>122</v>
      </c>
      <c r="D49" s="29" t="s">
        <v>7</v>
      </c>
      <c r="E49" s="163"/>
      <c r="F49" s="155">
        <v>3.0092592592592595E-4</v>
      </c>
      <c r="G49" s="147"/>
      <c r="H49" s="211"/>
      <c r="I49" s="211"/>
      <c r="J49" s="211"/>
      <c r="K49" s="211"/>
      <c r="L49" s="211"/>
    </row>
    <row r="50" spans="1:12" s="1" customFormat="1" ht="13.5" customHeight="1" x14ac:dyDescent="0.25">
      <c r="A50" s="2" t="s">
        <v>75</v>
      </c>
      <c r="B50" s="4" t="s">
        <v>1054</v>
      </c>
      <c r="C50" s="7" t="s">
        <v>122</v>
      </c>
      <c r="D50" s="29" t="s">
        <v>7</v>
      </c>
      <c r="E50" s="163"/>
      <c r="F50" s="155">
        <v>1.8518518518518518E-4</v>
      </c>
      <c r="G50" s="147"/>
      <c r="H50" s="211"/>
      <c r="I50" s="211"/>
      <c r="J50" s="211"/>
      <c r="K50" s="211"/>
      <c r="L50" s="211"/>
    </row>
    <row r="51" spans="1:12" ht="13.5" customHeight="1" x14ac:dyDescent="0.25">
      <c r="A51" s="7" t="s">
        <v>75</v>
      </c>
      <c r="B51" s="12" t="s">
        <v>1055</v>
      </c>
      <c r="C51" s="7" t="s">
        <v>122</v>
      </c>
      <c r="D51" s="29" t="s">
        <v>7</v>
      </c>
      <c r="E51" s="8"/>
      <c r="F51" s="155">
        <v>3.9351851851851852E-4</v>
      </c>
      <c r="G51" s="147"/>
    </row>
    <row r="52" spans="1:12" s="1" customFormat="1" ht="13.5" customHeight="1" x14ac:dyDescent="0.25">
      <c r="A52" s="2" t="s">
        <v>75</v>
      </c>
      <c r="B52" s="4" t="s">
        <v>1056</v>
      </c>
      <c r="C52" s="7" t="s">
        <v>122</v>
      </c>
      <c r="D52" s="29" t="s">
        <v>7</v>
      </c>
      <c r="E52" s="8" t="s">
        <v>1057</v>
      </c>
      <c r="F52" s="155">
        <v>2.6620370370370372E-4</v>
      </c>
      <c r="G52" s="147"/>
      <c r="H52" s="211"/>
      <c r="I52" s="211"/>
      <c r="J52" s="211"/>
      <c r="K52" s="211"/>
      <c r="L52" s="211"/>
    </row>
    <row r="53" spans="1:12" s="1" customFormat="1" ht="13.5" customHeight="1" x14ac:dyDescent="0.25">
      <c r="A53" s="2" t="s">
        <v>75</v>
      </c>
      <c r="B53" s="4" t="s">
        <v>1058</v>
      </c>
      <c r="C53" s="7" t="s">
        <v>122</v>
      </c>
      <c r="D53" s="29" t="s">
        <v>7</v>
      </c>
      <c r="E53" s="8"/>
      <c r="F53" s="155">
        <v>5.7870370370370366E-5</v>
      </c>
      <c r="G53" s="147"/>
      <c r="H53" s="211"/>
      <c r="I53" s="211"/>
      <c r="J53" s="211"/>
      <c r="K53" s="211"/>
      <c r="L53" s="211"/>
    </row>
    <row r="54" spans="1:12" s="1" customFormat="1" ht="13.5" customHeight="1" x14ac:dyDescent="0.25">
      <c r="A54" s="2" t="s">
        <v>75</v>
      </c>
      <c r="B54" s="4" t="s">
        <v>1059</v>
      </c>
      <c r="C54" s="7" t="s">
        <v>122</v>
      </c>
      <c r="D54" s="29" t="s">
        <v>7</v>
      </c>
      <c r="E54" s="8"/>
      <c r="F54" s="155">
        <v>2.0833333333333335E-4</v>
      </c>
      <c r="G54" s="147"/>
      <c r="H54" s="211"/>
      <c r="I54" s="211"/>
      <c r="J54" s="211"/>
      <c r="K54" s="211"/>
      <c r="L54" s="211"/>
    </row>
    <row r="55" spans="1:12" s="1" customFormat="1" ht="13.5" customHeight="1" x14ac:dyDescent="0.25">
      <c r="A55" s="2" t="s">
        <v>75</v>
      </c>
      <c r="B55" s="4" t="s">
        <v>1060</v>
      </c>
      <c r="C55" s="7" t="s">
        <v>122</v>
      </c>
      <c r="D55" s="29" t="s">
        <v>7</v>
      </c>
      <c r="E55" s="8"/>
      <c r="F55" s="155">
        <v>6.9444444444444444E-5</v>
      </c>
      <c r="G55" s="147"/>
      <c r="H55" s="211"/>
      <c r="I55" s="211"/>
      <c r="J55" s="211"/>
      <c r="K55" s="211"/>
      <c r="L55" s="211"/>
    </row>
    <row r="56" spans="1:12" s="1" customFormat="1" ht="13.5" customHeight="1" x14ac:dyDescent="0.25">
      <c r="A56" s="2" t="s">
        <v>75</v>
      </c>
      <c r="B56" s="4" t="s">
        <v>930</v>
      </c>
      <c r="C56" s="7" t="s">
        <v>122</v>
      </c>
      <c r="D56" s="29" t="s">
        <v>7</v>
      </c>
      <c r="E56" s="8" t="s">
        <v>1061</v>
      </c>
      <c r="F56" s="155">
        <v>3.0092592592592595E-4</v>
      </c>
      <c r="G56" s="147"/>
      <c r="H56" s="211"/>
      <c r="I56" s="211"/>
      <c r="J56" s="211"/>
      <c r="K56" s="211"/>
      <c r="L56" s="211"/>
    </row>
    <row r="57" spans="1:12" s="1" customFormat="1" ht="13.5" customHeight="1" x14ac:dyDescent="0.25">
      <c r="A57" s="2" t="s">
        <v>75</v>
      </c>
      <c r="B57" s="4" t="s">
        <v>1062</v>
      </c>
      <c r="C57" s="7" t="s">
        <v>122</v>
      </c>
      <c r="D57" s="29" t="s">
        <v>7</v>
      </c>
      <c r="E57" s="8"/>
      <c r="F57" s="155">
        <v>5.3240740740740744E-4</v>
      </c>
      <c r="G57" s="147"/>
      <c r="H57" s="211"/>
      <c r="I57" s="211"/>
      <c r="J57" s="211"/>
      <c r="K57" s="211"/>
      <c r="L57" s="211"/>
    </row>
    <row r="58" spans="1:12" s="1" customFormat="1" ht="13.5" customHeight="1" x14ac:dyDescent="0.25">
      <c r="A58" s="2" t="s">
        <v>75</v>
      </c>
      <c r="B58" s="4" t="s">
        <v>1063</v>
      </c>
      <c r="C58" s="7" t="s">
        <v>122</v>
      </c>
      <c r="D58" s="29" t="s">
        <v>7</v>
      </c>
      <c r="E58" s="8"/>
      <c r="F58" s="155">
        <v>3.7037037037037035E-4</v>
      </c>
      <c r="G58" s="147"/>
      <c r="H58" s="211"/>
      <c r="I58" s="211"/>
      <c r="J58" s="211"/>
      <c r="K58" s="211"/>
      <c r="L58" s="211"/>
    </row>
    <row r="59" spans="1:12" ht="13.5" customHeight="1" x14ac:dyDescent="0.25">
      <c r="A59" s="7" t="s">
        <v>75</v>
      </c>
      <c r="B59" s="12" t="s">
        <v>1064</v>
      </c>
      <c r="C59" s="7" t="s">
        <v>122</v>
      </c>
      <c r="D59" s="29" t="s">
        <v>7</v>
      </c>
      <c r="E59" s="8"/>
      <c r="F59" s="155">
        <v>3.2407407407407406E-4</v>
      </c>
      <c r="G59" s="148"/>
    </row>
    <row r="60" spans="1:12" s="1" customFormat="1" ht="13.5" customHeight="1" x14ac:dyDescent="0.25">
      <c r="A60" s="2" t="s">
        <v>75</v>
      </c>
      <c r="B60" s="4" t="s">
        <v>1065</v>
      </c>
      <c r="C60" s="7" t="s">
        <v>122</v>
      </c>
      <c r="D60" s="29" t="s">
        <v>7</v>
      </c>
      <c r="E60" s="8" t="s">
        <v>1066</v>
      </c>
      <c r="F60" s="155">
        <v>3.3564814814814812E-4</v>
      </c>
      <c r="G60" s="147"/>
      <c r="H60" s="211"/>
      <c r="I60" s="211"/>
      <c r="J60" s="211"/>
      <c r="K60" s="211"/>
      <c r="L60" s="211"/>
    </row>
    <row r="61" spans="1:12" s="1" customFormat="1" ht="13.5" customHeight="1" x14ac:dyDescent="0.25">
      <c r="A61" s="2" t="s">
        <v>75</v>
      </c>
      <c r="B61" s="4" t="s">
        <v>1067</v>
      </c>
      <c r="C61" s="7" t="s">
        <v>122</v>
      </c>
      <c r="D61" s="29" t="s">
        <v>7</v>
      </c>
      <c r="E61" s="8"/>
      <c r="F61" s="155">
        <v>3.7037037037037035E-4</v>
      </c>
      <c r="G61" s="147"/>
      <c r="H61" s="211"/>
      <c r="I61" s="211"/>
      <c r="J61" s="211"/>
      <c r="K61" s="211"/>
      <c r="L61" s="211"/>
    </row>
    <row r="62" spans="1:12" s="1" customFormat="1" ht="13.5" customHeight="1" x14ac:dyDescent="0.25">
      <c r="A62" s="2" t="s">
        <v>75</v>
      </c>
      <c r="B62" s="4" t="s">
        <v>1068</v>
      </c>
      <c r="C62" s="7" t="s">
        <v>122</v>
      </c>
      <c r="D62" s="29" t="s">
        <v>7</v>
      </c>
      <c r="E62" s="99"/>
      <c r="F62" s="160">
        <v>1.6203703703703703E-4</v>
      </c>
      <c r="G62" s="148"/>
      <c r="H62" s="211"/>
      <c r="I62" s="211"/>
      <c r="J62" s="211"/>
      <c r="K62" s="211"/>
      <c r="L62" s="211"/>
    </row>
    <row r="63" spans="1:12" ht="13.5" customHeight="1" x14ac:dyDescent="0.25">
      <c r="A63" s="7" t="s">
        <v>75</v>
      </c>
      <c r="B63" s="12" t="s">
        <v>1069</v>
      </c>
      <c r="C63" s="7" t="s">
        <v>122</v>
      </c>
      <c r="D63" s="29" t="s">
        <v>7</v>
      </c>
      <c r="E63" s="8" t="s">
        <v>1070</v>
      </c>
      <c r="F63" s="155">
        <v>6.8287037037037025E-4</v>
      </c>
      <c r="G63" s="147"/>
    </row>
    <row r="64" spans="1:12" s="1" customFormat="1" ht="13.5" customHeight="1" x14ac:dyDescent="0.25">
      <c r="A64" s="2" t="s">
        <v>75</v>
      </c>
      <c r="B64" s="4" t="s">
        <v>1071</v>
      </c>
      <c r="C64" s="7" t="s">
        <v>122</v>
      </c>
      <c r="D64" s="29" t="s">
        <v>7</v>
      </c>
      <c r="E64" s="8" t="s">
        <v>1072</v>
      </c>
      <c r="F64" s="155">
        <v>1.9675925925925926E-4</v>
      </c>
      <c r="G64" s="7"/>
      <c r="H64" s="211"/>
      <c r="I64" s="211"/>
      <c r="J64" s="211"/>
      <c r="K64" s="211"/>
      <c r="L64" s="211"/>
    </row>
    <row r="65" spans="1:12" s="1" customFormat="1" ht="13.5" customHeight="1" x14ac:dyDescent="0.25">
      <c r="A65" s="2" t="s">
        <v>75</v>
      </c>
      <c r="B65" s="4" t="s">
        <v>1073</v>
      </c>
      <c r="C65" s="7" t="s">
        <v>122</v>
      </c>
      <c r="D65" s="29" t="s">
        <v>7</v>
      </c>
      <c r="E65" s="8"/>
      <c r="F65" s="155">
        <v>9.2592592592592588E-5</v>
      </c>
      <c r="G65" s="7"/>
      <c r="H65" s="211"/>
      <c r="I65" s="211"/>
      <c r="J65" s="211"/>
      <c r="K65" s="211"/>
      <c r="L65" s="211"/>
    </row>
    <row r="66" spans="1:12" s="1" customFormat="1" ht="13.5" customHeight="1" x14ac:dyDescent="0.25">
      <c r="A66" s="2" t="s">
        <v>75</v>
      </c>
      <c r="B66" s="4" t="s">
        <v>1074</v>
      </c>
      <c r="C66" s="7" t="s">
        <v>122</v>
      </c>
      <c r="D66" s="29" t="s">
        <v>7</v>
      </c>
      <c r="E66" s="8" t="s">
        <v>1075</v>
      </c>
      <c r="F66" s="155">
        <v>2.5462962962962961E-4</v>
      </c>
      <c r="G66" s="7"/>
      <c r="H66" s="211"/>
      <c r="I66" s="211"/>
      <c r="J66" s="211"/>
      <c r="K66" s="211"/>
      <c r="L66" s="211"/>
    </row>
    <row r="67" spans="1:12" s="1" customFormat="1" ht="13.5" customHeight="1" x14ac:dyDescent="0.25">
      <c r="A67" s="2" t="s">
        <v>75</v>
      </c>
      <c r="B67" s="4" t="s">
        <v>1076</v>
      </c>
      <c r="C67" s="7" t="s">
        <v>122</v>
      </c>
      <c r="D67" s="29" t="s">
        <v>7</v>
      </c>
      <c r="E67" s="211"/>
      <c r="F67" s="155">
        <v>7.8819444444444432E-3</v>
      </c>
      <c r="G67" s="7"/>
      <c r="H67" s="211"/>
      <c r="I67" s="211"/>
      <c r="J67" s="211"/>
      <c r="K67" s="211"/>
      <c r="L67" s="211"/>
    </row>
    <row r="68" spans="1:12" s="1" customFormat="1" ht="13.5" customHeight="1" x14ac:dyDescent="0.25">
      <c r="A68" s="2" t="s">
        <v>75</v>
      </c>
      <c r="B68" s="4" t="s">
        <v>1077</v>
      </c>
      <c r="C68" s="7" t="s">
        <v>122</v>
      </c>
      <c r="D68" s="29" t="s">
        <v>7</v>
      </c>
      <c r="E68" s="8"/>
      <c r="F68" s="163">
        <v>1.0763888888888889E-3</v>
      </c>
      <c r="G68" s="7"/>
      <c r="H68" s="211"/>
      <c r="I68" s="211"/>
      <c r="J68" s="211"/>
      <c r="K68" s="211"/>
      <c r="L68" s="211"/>
    </row>
    <row r="69" spans="1:12" s="1" customFormat="1" ht="13.5" customHeight="1" x14ac:dyDescent="0.25">
      <c r="A69" s="2" t="s">
        <v>75</v>
      </c>
      <c r="B69" s="4" t="s">
        <v>1078</v>
      </c>
      <c r="C69" s="7" t="s">
        <v>122</v>
      </c>
      <c r="D69" s="29" t="s">
        <v>7</v>
      </c>
      <c r="E69" s="8"/>
      <c r="F69" s="155">
        <v>2.3067129629629632E-2</v>
      </c>
      <c r="G69" s="7"/>
      <c r="H69" s="211"/>
      <c r="I69" s="211"/>
      <c r="J69" s="211"/>
      <c r="K69" s="211"/>
      <c r="L69" s="211"/>
    </row>
    <row r="70" spans="1:12" s="1" customFormat="1" ht="13.5" customHeight="1" x14ac:dyDescent="0.25">
      <c r="A70" s="2" t="s">
        <v>75</v>
      </c>
      <c r="B70" s="3" t="s">
        <v>1079</v>
      </c>
      <c r="C70" s="7" t="s">
        <v>122</v>
      </c>
      <c r="D70" s="29" t="s">
        <v>7</v>
      </c>
      <c r="E70" s="8"/>
      <c r="F70" s="155">
        <v>5.6712962962962956E-4</v>
      </c>
      <c r="G70" s="7"/>
      <c r="H70" s="211"/>
      <c r="I70" s="211"/>
      <c r="J70" s="211"/>
      <c r="K70" s="211"/>
      <c r="L70" s="211"/>
    </row>
    <row r="71" spans="1:12" ht="13.5" customHeight="1" x14ac:dyDescent="0.25">
      <c r="A71" s="7" t="s">
        <v>75</v>
      </c>
      <c r="B71" s="12" t="s">
        <v>1080</v>
      </c>
      <c r="C71" s="7" t="s">
        <v>122</v>
      </c>
      <c r="D71" s="29" t="s">
        <v>7</v>
      </c>
      <c r="E71" s="8" t="s">
        <v>1081</v>
      </c>
      <c r="F71" s="155">
        <v>2.7777777777777778E-4</v>
      </c>
      <c r="G71" s="7"/>
    </row>
    <row r="72" spans="1:12" s="1" customFormat="1" ht="13.5" customHeight="1" x14ac:dyDescent="0.25">
      <c r="A72" s="2" t="s">
        <v>75</v>
      </c>
      <c r="B72" s="4" t="s">
        <v>1082</v>
      </c>
      <c r="C72" s="7" t="s">
        <v>122</v>
      </c>
      <c r="D72" s="29" t="s">
        <v>7</v>
      </c>
      <c r="E72" s="8"/>
      <c r="F72" s="155">
        <v>1.6203703703703703E-4</v>
      </c>
      <c r="G72" s="8"/>
      <c r="H72" s="211"/>
      <c r="I72" s="211"/>
      <c r="J72" s="211"/>
      <c r="K72" s="211"/>
      <c r="L72" s="211"/>
    </row>
    <row r="73" spans="1:12" ht="13.5" customHeight="1" x14ac:dyDescent="0.25">
      <c r="A73" s="7" t="s">
        <v>75</v>
      </c>
      <c r="B73" s="12" t="s">
        <v>1083</v>
      </c>
      <c r="C73" s="7" t="s">
        <v>122</v>
      </c>
      <c r="D73" s="29" t="s">
        <v>7</v>
      </c>
      <c r="E73" s="8" t="s">
        <v>1084</v>
      </c>
      <c r="F73" s="155">
        <v>9.2592592592592588E-5</v>
      </c>
      <c r="G73" s="7"/>
    </row>
    <row r="74" spans="1:12" ht="13.5" customHeight="1" x14ac:dyDescent="0.25">
      <c r="A74" s="7" t="s">
        <v>75</v>
      </c>
      <c r="B74" s="12" t="s">
        <v>1085</v>
      </c>
      <c r="C74" s="7" t="s">
        <v>122</v>
      </c>
      <c r="D74" s="29" t="s">
        <v>7</v>
      </c>
      <c r="E74" s="8"/>
      <c r="F74" s="155">
        <v>2.5694444444444445E-3</v>
      </c>
      <c r="G74" s="7"/>
    </row>
    <row r="75" spans="1:12" s="1" customFormat="1" ht="13.5" customHeight="1" x14ac:dyDescent="0.25">
      <c r="A75" s="2" t="s">
        <v>75</v>
      </c>
      <c r="B75" s="4" t="s">
        <v>1086</v>
      </c>
      <c r="C75" s="7" t="s">
        <v>122</v>
      </c>
      <c r="D75" s="29" t="s">
        <v>7</v>
      </c>
      <c r="E75" s="8"/>
      <c r="F75" s="155">
        <v>4.8611111111111104E-4</v>
      </c>
      <c r="G75" s="7"/>
      <c r="H75" s="211"/>
      <c r="I75" s="211"/>
      <c r="J75" s="211"/>
      <c r="K75" s="211"/>
      <c r="L75" s="211"/>
    </row>
    <row r="76" spans="1:12" s="1" customFormat="1" ht="13.5" customHeight="1" x14ac:dyDescent="0.25">
      <c r="A76" s="2" t="s">
        <v>75</v>
      </c>
      <c r="B76" s="4" t="s">
        <v>1087</v>
      </c>
      <c r="C76" s="7" t="s">
        <v>122</v>
      </c>
      <c r="D76" s="29" t="s">
        <v>7</v>
      </c>
      <c r="E76" s="8"/>
      <c r="F76" s="155">
        <v>1.7361111111111112E-4</v>
      </c>
      <c r="G76" s="7"/>
      <c r="H76" s="211"/>
      <c r="I76" s="211"/>
      <c r="J76" s="211"/>
      <c r="K76" s="211"/>
      <c r="L76" s="211"/>
    </row>
    <row r="77" spans="1:12" ht="13.5" customHeight="1" x14ac:dyDescent="0.25">
      <c r="A77" s="7" t="s">
        <v>75</v>
      </c>
      <c r="B77" s="12" t="s">
        <v>1088</v>
      </c>
      <c r="C77" s="7" t="s">
        <v>122</v>
      </c>
      <c r="D77" s="29" t="s">
        <v>7</v>
      </c>
      <c r="E77" s="8"/>
      <c r="F77" s="155">
        <v>3.4722222222222224E-4</v>
      </c>
      <c r="G77" s="7"/>
    </row>
    <row r="78" spans="1:12" ht="13.5" customHeight="1" x14ac:dyDescent="0.25">
      <c r="A78" s="7" t="s">
        <v>75</v>
      </c>
      <c r="B78" s="12" t="s">
        <v>1089</v>
      </c>
      <c r="C78" s="7" t="s">
        <v>122</v>
      </c>
      <c r="D78" s="29" t="s">
        <v>7</v>
      </c>
      <c r="E78" s="8" t="s">
        <v>1090</v>
      </c>
      <c r="F78" s="155">
        <v>4.0509259259259258E-4</v>
      </c>
      <c r="G78" s="7"/>
    </row>
    <row r="79" spans="1:12" s="1" customFormat="1" ht="13.5" customHeight="1" x14ac:dyDescent="0.25">
      <c r="A79" s="2" t="s">
        <v>75</v>
      </c>
      <c r="B79" s="4" t="s">
        <v>1091</v>
      </c>
      <c r="C79" s="7" t="s">
        <v>122</v>
      </c>
      <c r="D79" s="29" t="s">
        <v>7</v>
      </c>
      <c r="E79" s="8"/>
      <c r="F79" s="155">
        <v>1.0069444444444444E-3</v>
      </c>
      <c r="G79" s="7"/>
      <c r="H79" s="211"/>
      <c r="I79" s="211"/>
      <c r="J79" s="211"/>
      <c r="K79" s="211"/>
      <c r="L79" s="211"/>
    </row>
    <row r="80" spans="1:12" s="1" customFormat="1" ht="13.5" customHeight="1" x14ac:dyDescent="0.25">
      <c r="A80" s="2" t="s">
        <v>75</v>
      </c>
      <c r="B80" s="4" t="s">
        <v>1092</v>
      </c>
      <c r="C80" s="7" t="s">
        <v>122</v>
      </c>
      <c r="D80" s="29" t="s">
        <v>7</v>
      </c>
      <c r="E80" s="8" t="s">
        <v>1093</v>
      </c>
      <c r="F80" s="155">
        <v>1.5046296296296297E-4</v>
      </c>
      <c r="G80" s="7"/>
      <c r="H80" s="211"/>
      <c r="I80" s="211"/>
      <c r="J80" s="211"/>
      <c r="K80" s="211"/>
      <c r="L80" s="211"/>
    </row>
    <row r="81" spans="1:12" s="1" customFormat="1" ht="13.5" customHeight="1" x14ac:dyDescent="0.25">
      <c r="A81" s="2" t="s">
        <v>75</v>
      </c>
      <c r="B81" s="4" t="s">
        <v>1094</v>
      </c>
      <c r="C81" s="7" t="s">
        <v>122</v>
      </c>
      <c r="D81" s="29" t="s">
        <v>7</v>
      </c>
      <c r="E81" s="8" t="s">
        <v>1095</v>
      </c>
      <c r="F81" s="155">
        <v>4.6296296296296294E-5</v>
      </c>
      <c r="G81" s="7"/>
      <c r="H81" s="211"/>
      <c r="I81" s="211"/>
      <c r="J81" s="211"/>
      <c r="K81" s="211"/>
      <c r="L81" s="211"/>
    </row>
    <row r="82" spans="1:12" s="1" customFormat="1" ht="13.5" customHeight="1" x14ac:dyDescent="0.25">
      <c r="A82" s="2" t="s">
        <v>75</v>
      </c>
      <c r="B82" s="4" t="s">
        <v>1096</v>
      </c>
      <c r="C82" s="7" t="s">
        <v>122</v>
      </c>
      <c r="D82" s="29" t="s">
        <v>7</v>
      </c>
      <c r="E82" s="8" t="s">
        <v>1097</v>
      </c>
      <c r="F82" s="155">
        <v>1.3888888888888889E-4</v>
      </c>
      <c r="G82" s="7" t="s">
        <v>987</v>
      </c>
      <c r="H82" s="211"/>
      <c r="I82" s="211"/>
      <c r="J82" s="211"/>
      <c r="K82" s="211"/>
      <c r="L82" s="211"/>
    </row>
    <row r="83" spans="1:12" ht="13.5" customHeight="1" x14ac:dyDescent="0.25">
      <c r="A83" s="7" t="s">
        <v>75</v>
      </c>
      <c r="B83" s="12" t="s">
        <v>1098</v>
      </c>
      <c r="C83" s="7" t="s">
        <v>122</v>
      </c>
      <c r="D83" s="29" t="s">
        <v>7</v>
      </c>
      <c r="E83" s="8"/>
      <c r="F83" s="155">
        <v>6.5972222222222213E-4</v>
      </c>
      <c r="G83" s="7"/>
    </row>
    <row r="84" spans="1:12" ht="13.5" customHeight="1" x14ac:dyDescent="0.25">
      <c r="A84" s="7" t="s">
        <v>75</v>
      </c>
      <c r="B84" s="12" t="s">
        <v>1099</v>
      </c>
      <c r="C84" s="7" t="s">
        <v>122</v>
      </c>
      <c r="D84" s="29" t="s">
        <v>7</v>
      </c>
      <c r="E84" s="8"/>
      <c r="F84" s="155">
        <v>8.7962962962962962E-4</v>
      </c>
      <c r="G84" s="7"/>
    </row>
    <row r="85" spans="1:12" s="1" customFormat="1" ht="13.5" customHeight="1" x14ac:dyDescent="0.25">
      <c r="A85" s="2" t="s">
        <v>75</v>
      </c>
      <c r="B85" s="4" t="s">
        <v>1100</v>
      </c>
      <c r="C85" s="7" t="s">
        <v>122</v>
      </c>
      <c r="D85" s="29" t="s">
        <v>7</v>
      </c>
      <c r="E85" s="8"/>
      <c r="F85" s="155">
        <v>5.7870370370370366E-5</v>
      </c>
      <c r="G85" s="7"/>
      <c r="H85" s="211"/>
      <c r="I85" s="211"/>
      <c r="J85" s="211"/>
      <c r="K85" s="211"/>
      <c r="L85" s="211"/>
    </row>
    <row r="86" spans="1:12" ht="13.5" customHeight="1" x14ac:dyDescent="0.25">
      <c r="A86" s="7" t="s">
        <v>75</v>
      </c>
      <c r="B86" s="12" t="s">
        <v>956</v>
      </c>
      <c r="C86" s="7" t="s">
        <v>122</v>
      </c>
      <c r="D86" s="29" t="s">
        <v>7</v>
      </c>
      <c r="E86" s="8"/>
      <c r="F86" s="155">
        <v>2.4074074074074076E-3</v>
      </c>
      <c r="G86" s="7"/>
    </row>
    <row r="87" spans="1:12" ht="13.5" customHeight="1" x14ac:dyDescent="0.25">
      <c r="D87" s="69"/>
    </row>
    <row r="88" spans="1:12" ht="13.5" customHeight="1" x14ac:dyDescent="0.25">
      <c r="D88" s="69"/>
    </row>
    <row r="90" spans="1:12" ht="13.5" customHeight="1" x14ac:dyDescent="0.25">
      <c r="A90" s="34"/>
      <c r="B90" s="34"/>
      <c r="C90" s="35"/>
      <c r="D90" s="35"/>
      <c r="E90" s="35"/>
      <c r="F90" s="161"/>
      <c r="G90" s="35"/>
    </row>
    <row r="91" spans="1:12" ht="13.5" customHeight="1" x14ac:dyDescent="0.25">
      <c r="A91" s="212"/>
      <c r="B91" s="212"/>
      <c r="C91" s="212"/>
      <c r="D91" s="212"/>
      <c r="E91" s="80"/>
      <c r="F91" s="162"/>
      <c r="G91" s="80"/>
    </row>
    <row r="92" spans="1:12" ht="13.5" customHeight="1" x14ac:dyDescent="0.25">
      <c r="A92" s="212"/>
      <c r="B92" s="212"/>
      <c r="C92" s="212"/>
      <c r="D92" s="212"/>
      <c r="E92" s="80"/>
      <c r="F92" s="162"/>
      <c r="G92" s="80"/>
    </row>
    <row r="93" spans="1:12" ht="13.5" customHeight="1" x14ac:dyDescent="0.25">
      <c r="A93" s="212"/>
      <c r="B93" s="212"/>
      <c r="C93" s="212"/>
      <c r="D93" s="212"/>
      <c r="E93" s="80"/>
      <c r="F93" s="162"/>
      <c r="G93" s="80"/>
    </row>
    <row r="94" spans="1:12" ht="13.5" customHeight="1" x14ac:dyDescent="0.25">
      <c r="A94" s="212"/>
      <c r="B94" s="212"/>
      <c r="C94" s="212"/>
      <c r="D94" s="212"/>
      <c r="E94" s="80"/>
      <c r="F94" s="162"/>
      <c r="G94" s="80"/>
    </row>
    <row r="95" spans="1:12" ht="13.5" customHeight="1" x14ac:dyDescent="0.25">
      <c r="A95" s="212"/>
      <c r="B95" s="212"/>
      <c r="C95" s="212"/>
      <c r="D95" s="212"/>
      <c r="E95" s="80"/>
      <c r="F95" s="162"/>
      <c r="G95" s="80"/>
    </row>
  </sheetData>
  <autoFilter ref="A1:G86"/>
  <customSheetViews>
    <customSheetView guid="{FBE4CBE9-E43F-475B-89D3-443753E9B033}" showAutoFilter="1" topLeftCell="B1">
      <selection activeCell="F1" sqref="F1"/>
      <pageMargins left="0" right="0" top="0" bottom="0" header="0" footer="0"/>
      <pageSetup orientation="portrait" r:id="rId2"/>
      <autoFilter ref="A1:G86"/>
    </customSheetView>
  </customSheetViews>
  <dataValidations count="2">
    <dataValidation type="list" allowBlank="1" showInputMessage="1" showErrorMessage="1" sqref="C2:C86">
      <formula1>"Yes,No"</formula1>
    </dataValidation>
    <dataValidation type="list" allowBlank="1" showInputMessage="1" showErrorMessage="1" sqref="D2:D26 D28:D8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filterMode="1"/>
  <dimension ref="A1:J29"/>
  <sheetViews>
    <sheetView topLeftCell="A26" workbookViewId="0"/>
  </sheetViews>
  <sheetFormatPr defaultColWidth="9.140625" defaultRowHeight="12" x14ac:dyDescent="0.25"/>
  <cols>
    <col min="1" max="1" width="12.42578125" style="30" bestFit="1" customWidth="1"/>
    <col min="2" max="2" width="23.42578125" style="30" customWidth="1"/>
    <col min="3" max="3" width="17.7109375" style="30" bestFit="1" customWidth="1"/>
    <col min="4" max="4" width="17.7109375" style="30" customWidth="1"/>
    <col min="5" max="5" width="35.7109375" style="94" customWidth="1"/>
    <col min="6" max="6" width="16.85546875" style="94" bestFit="1" customWidth="1"/>
    <col min="7" max="7" width="21" style="94"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67" t="s">
        <v>217</v>
      </c>
      <c r="F1" s="67" t="s">
        <v>218</v>
      </c>
      <c r="G1" s="67" t="s">
        <v>219</v>
      </c>
      <c r="I1" s="38" t="s">
        <v>220</v>
      </c>
    </row>
    <row r="2" spans="1:10" ht="19.5" customHeight="1" x14ac:dyDescent="0.25">
      <c r="A2" s="105" t="s">
        <v>1101</v>
      </c>
      <c r="B2" s="105" t="s">
        <v>1102</v>
      </c>
      <c r="C2" s="106" t="s">
        <v>122</v>
      </c>
      <c r="D2" s="107" t="s">
        <v>7</v>
      </c>
      <c r="E2" s="94" t="s">
        <v>1103</v>
      </c>
      <c r="F2" s="163">
        <v>9.1435185185185185E-4</v>
      </c>
      <c r="G2" s="109"/>
      <c r="I2" s="38" t="s">
        <v>224</v>
      </c>
    </row>
    <row r="3" spans="1:10" ht="84" x14ac:dyDescent="0.25">
      <c r="A3" s="32" t="s">
        <v>1101</v>
      </c>
      <c r="B3" s="32" t="s">
        <v>1104</v>
      </c>
      <c r="C3" s="7" t="s">
        <v>122</v>
      </c>
      <c r="D3" s="29" t="s">
        <v>7</v>
      </c>
      <c r="E3" s="8" t="s">
        <v>1105</v>
      </c>
      <c r="F3" s="163">
        <v>4.340277777777778E-3</v>
      </c>
      <c r="G3" s="79"/>
      <c r="I3" s="136" t="s">
        <v>216</v>
      </c>
      <c r="J3" s="30" t="s">
        <v>229</v>
      </c>
    </row>
    <row r="4" spans="1:10" ht="72" x14ac:dyDescent="0.25">
      <c r="A4" s="32" t="s">
        <v>1101</v>
      </c>
      <c r="B4" s="32" t="s">
        <v>1106</v>
      </c>
      <c r="C4" s="7" t="s">
        <v>122</v>
      </c>
      <c r="D4" s="29" t="s">
        <v>7</v>
      </c>
      <c r="E4" s="108" t="s">
        <v>1107</v>
      </c>
      <c r="F4" s="168">
        <v>3.0902777777777782E-3</v>
      </c>
      <c r="G4" s="8"/>
      <c r="I4" s="6" t="s">
        <v>7</v>
      </c>
      <c r="J4" s="137">
        <v>26</v>
      </c>
    </row>
    <row r="5" spans="1:10" ht="60" x14ac:dyDescent="0.25">
      <c r="A5" s="32" t="s">
        <v>1101</v>
      </c>
      <c r="B5" s="32" t="s">
        <v>1108</v>
      </c>
      <c r="C5" s="7" t="s">
        <v>122</v>
      </c>
      <c r="D5" s="29" t="s">
        <v>7</v>
      </c>
      <c r="E5" s="8" t="s">
        <v>1109</v>
      </c>
      <c r="F5" s="163">
        <v>3.7384259259259263E-3</v>
      </c>
      <c r="G5" s="79"/>
      <c r="I5" s="6" t="s">
        <v>439</v>
      </c>
      <c r="J5" s="137">
        <v>2</v>
      </c>
    </row>
    <row r="6" spans="1:10" ht="36" x14ac:dyDescent="0.25">
      <c r="A6" s="105" t="s">
        <v>1101</v>
      </c>
      <c r="B6" s="105" t="s">
        <v>1110</v>
      </c>
      <c r="C6" s="106" t="s">
        <v>122</v>
      </c>
      <c r="D6" s="107" t="s">
        <v>7</v>
      </c>
      <c r="E6" s="108" t="s">
        <v>1111</v>
      </c>
      <c r="F6" s="168">
        <v>1.0763888888888889E-3</v>
      </c>
      <c r="G6" s="109"/>
      <c r="I6" s="6" t="s">
        <v>74</v>
      </c>
      <c r="J6" s="137">
        <v>28</v>
      </c>
    </row>
    <row r="7" spans="1:10" ht="48" x14ac:dyDescent="0.25">
      <c r="A7" s="32" t="s">
        <v>1101</v>
      </c>
      <c r="B7" s="32" t="s">
        <v>1112</v>
      </c>
      <c r="C7" s="7" t="s">
        <v>122</v>
      </c>
      <c r="D7" s="29" t="s">
        <v>7</v>
      </c>
      <c r="E7" s="8" t="s">
        <v>1113</v>
      </c>
      <c r="F7" s="163">
        <v>1.8055555555555557E-3</v>
      </c>
      <c r="G7" s="79"/>
      <c r="I7"/>
      <c r="J7"/>
    </row>
    <row r="8" spans="1:10" ht="24" x14ac:dyDescent="0.25">
      <c r="A8" s="32" t="s">
        <v>1101</v>
      </c>
      <c r="B8" s="32" t="s">
        <v>1114</v>
      </c>
      <c r="C8" s="7" t="s">
        <v>122</v>
      </c>
      <c r="D8" s="29" t="s">
        <v>7</v>
      </c>
      <c r="E8" s="8" t="s">
        <v>1115</v>
      </c>
      <c r="F8" s="163">
        <v>1.6666666666666668E-3</v>
      </c>
      <c r="G8" s="79"/>
      <c r="I8"/>
      <c r="J8"/>
    </row>
    <row r="9" spans="1:10" ht="36" x14ac:dyDescent="0.25">
      <c r="A9" s="32" t="s">
        <v>1101</v>
      </c>
      <c r="B9" s="32" t="s">
        <v>1116</v>
      </c>
      <c r="C9" s="7" t="s">
        <v>122</v>
      </c>
      <c r="D9" s="29" t="s">
        <v>7</v>
      </c>
      <c r="E9" s="8" t="s">
        <v>1117</v>
      </c>
      <c r="F9" s="163">
        <v>8.3333333333333339E-4</v>
      </c>
      <c r="G9" s="8"/>
    </row>
    <row r="10" spans="1:10" hidden="1" x14ac:dyDescent="0.25">
      <c r="A10" s="32" t="s">
        <v>1101</v>
      </c>
      <c r="B10" s="32" t="s">
        <v>1118</v>
      </c>
      <c r="C10" s="7" t="s">
        <v>122</v>
      </c>
      <c r="D10" s="8" t="s">
        <v>439</v>
      </c>
      <c r="E10" s="8"/>
      <c r="F10" s="8"/>
      <c r="G10" s="79"/>
    </row>
    <row r="11" spans="1:10" ht="60" x14ac:dyDescent="0.25">
      <c r="A11" s="105" t="s">
        <v>1101</v>
      </c>
      <c r="B11" s="105" t="s">
        <v>1119</v>
      </c>
      <c r="C11" s="106" t="s">
        <v>122</v>
      </c>
      <c r="D11" s="107" t="s">
        <v>7</v>
      </c>
      <c r="E11" s="108" t="s">
        <v>1120</v>
      </c>
      <c r="F11" s="168">
        <v>2.5694444444444445E-3</v>
      </c>
      <c r="G11" s="109"/>
    </row>
    <row r="12" spans="1:10" hidden="1" x14ac:dyDescent="0.25">
      <c r="A12" s="32" t="s">
        <v>1101</v>
      </c>
      <c r="B12" s="32" t="s">
        <v>1121</v>
      </c>
      <c r="C12" s="7" t="s">
        <v>122</v>
      </c>
      <c r="D12" s="8" t="s">
        <v>439</v>
      </c>
      <c r="E12" s="8"/>
      <c r="F12" s="8"/>
      <c r="G12" s="32"/>
    </row>
    <row r="13" spans="1:10" ht="30" x14ac:dyDescent="0.25">
      <c r="A13" s="110" t="s">
        <v>1122</v>
      </c>
      <c r="B13" s="110" t="s">
        <v>1123</v>
      </c>
      <c r="C13" s="32" t="s">
        <v>292</v>
      </c>
      <c r="D13" s="32" t="s">
        <v>7</v>
      </c>
      <c r="E13" s="79" t="s">
        <v>1124</v>
      </c>
      <c r="F13" s="163">
        <v>1.1458333333333333E-3</v>
      </c>
      <c r="G13" s="79"/>
    </row>
    <row r="14" spans="1:10" ht="96" x14ac:dyDescent="0.25">
      <c r="A14" s="110" t="s">
        <v>1122</v>
      </c>
      <c r="B14" s="110" t="s">
        <v>1125</v>
      </c>
      <c r="C14" s="32" t="s">
        <v>292</v>
      </c>
      <c r="D14" s="32" t="s">
        <v>7</v>
      </c>
      <c r="E14" s="79" t="s">
        <v>1126</v>
      </c>
      <c r="F14" s="163">
        <v>1.9560185185185184E-3</v>
      </c>
      <c r="G14" s="79"/>
    </row>
    <row r="15" spans="1:10" ht="30" x14ac:dyDescent="0.25">
      <c r="A15" s="110" t="s">
        <v>1122</v>
      </c>
      <c r="B15" s="110" t="s">
        <v>1127</v>
      </c>
      <c r="C15" s="32" t="s">
        <v>292</v>
      </c>
      <c r="D15" s="32" t="s">
        <v>7</v>
      </c>
      <c r="E15" s="79" t="s">
        <v>1128</v>
      </c>
      <c r="F15" s="163">
        <v>1.3888888888888889E-4</v>
      </c>
      <c r="G15" s="79"/>
    </row>
    <row r="16" spans="1:10" ht="30" x14ac:dyDescent="0.25">
      <c r="A16" s="110" t="s">
        <v>1122</v>
      </c>
      <c r="B16" s="110" t="s">
        <v>1129</v>
      </c>
      <c r="C16" s="32" t="s">
        <v>292</v>
      </c>
      <c r="D16" s="32" t="s">
        <v>7</v>
      </c>
      <c r="E16" s="79" t="s">
        <v>1130</v>
      </c>
      <c r="F16" s="163">
        <v>2.4305555555555552E-4</v>
      </c>
      <c r="G16" s="79"/>
    </row>
    <row r="17" spans="1:7" ht="30" x14ac:dyDescent="0.25">
      <c r="A17" s="110" t="s">
        <v>1122</v>
      </c>
      <c r="B17" s="110" t="s">
        <v>1131</v>
      </c>
      <c r="C17" s="32" t="s">
        <v>292</v>
      </c>
      <c r="D17" s="32" t="s">
        <v>7</v>
      </c>
      <c r="E17" s="79" t="s">
        <v>1132</v>
      </c>
      <c r="F17" s="163">
        <v>2.4305555555555552E-4</v>
      </c>
      <c r="G17" s="79"/>
    </row>
    <row r="18" spans="1:7" ht="30" x14ac:dyDescent="0.25">
      <c r="A18" s="32" t="s">
        <v>1133</v>
      </c>
      <c r="B18" s="110" t="s">
        <v>1134</v>
      </c>
      <c r="C18" s="32" t="s">
        <v>292</v>
      </c>
      <c r="D18" s="32" t="s">
        <v>7</v>
      </c>
      <c r="E18" s="79" t="s">
        <v>1135</v>
      </c>
      <c r="F18" s="163">
        <v>5.5555555555555556E-4</v>
      </c>
      <c r="G18" s="79"/>
    </row>
    <row r="19" spans="1:7" ht="30" x14ac:dyDescent="0.25">
      <c r="A19" s="32" t="s">
        <v>1133</v>
      </c>
      <c r="B19" s="110" t="s">
        <v>1136</v>
      </c>
      <c r="C19" s="32" t="s">
        <v>292</v>
      </c>
      <c r="D19" s="32" t="s">
        <v>7</v>
      </c>
      <c r="E19" s="79" t="s">
        <v>1137</v>
      </c>
      <c r="F19" s="163">
        <v>7.9861111111111105E-4</v>
      </c>
      <c r="G19" s="79"/>
    </row>
    <row r="20" spans="1:7" ht="30" x14ac:dyDescent="0.25">
      <c r="A20" s="32" t="s">
        <v>1133</v>
      </c>
      <c r="B20" s="110" t="s">
        <v>1138</v>
      </c>
      <c r="C20" s="32" t="s">
        <v>292</v>
      </c>
      <c r="D20" s="32" t="s">
        <v>7</v>
      </c>
      <c r="E20" s="79" t="s">
        <v>1139</v>
      </c>
      <c r="F20" s="163">
        <v>9.1435185185185185E-4</v>
      </c>
      <c r="G20" s="79"/>
    </row>
    <row r="21" spans="1:7" ht="30" x14ac:dyDescent="0.25">
      <c r="A21" s="32" t="s">
        <v>1133</v>
      </c>
      <c r="B21" s="110" t="s">
        <v>1140</v>
      </c>
      <c r="C21" s="32" t="s">
        <v>292</v>
      </c>
      <c r="D21" s="32" t="s">
        <v>7</v>
      </c>
      <c r="E21" s="79" t="s">
        <v>1141</v>
      </c>
      <c r="F21" s="163">
        <v>4.6296296296296293E-4</v>
      </c>
      <c r="G21" s="79"/>
    </row>
    <row r="22" spans="1:7" ht="60" x14ac:dyDescent="0.25">
      <c r="A22" s="32" t="s">
        <v>1133</v>
      </c>
      <c r="B22" s="110" t="s">
        <v>1142</v>
      </c>
      <c r="C22" s="32" t="s">
        <v>292</v>
      </c>
      <c r="D22" s="32" t="s">
        <v>7</v>
      </c>
      <c r="E22" s="79" t="s">
        <v>1143</v>
      </c>
      <c r="F22" s="163">
        <v>1.0416666666666667E-4</v>
      </c>
      <c r="G22" s="79"/>
    </row>
    <row r="23" spans="1:7" ht="30" x14ac:dyDescent="0.25">
      <c r="A23" s="110" t="s">
        <v>1133</v>
      </c>
      <c r="B23" s="110" t="s">
        <v>1144</v>
      </c>
      <c r="C23" s="32" t="s">
        <v>292</v>
      </c>
      <c r="D23" s="32" t="s">
        <v>7</v>
      </c>
      <c r="E23" s="79" t="s">
        <v>1145</v>
      </c>
      <c r="F23" s="163">
        <v>3.0092592592592595E-4</v>
      </c>
      <c r="G23" s="79"/>
    </row>
    <row r="24" spans="1:7" ht="30" x14ac:dyDescent="0.25">
      <c r="A24" s="110" t="s">
        <v>1122</v>
      </c>
      <c r="B24" s="110" t="s">
        <v>1146</v>
      </c>
      <c r="C24" s="32" t="s">
        <v>292</v>
      </c>
      <c r="D24" s="32" t="s">
        <v>7</v>
      </c>
      <c r="E24" s="79" t="s">
        <v>1147</v>
      </c>
      <c r="F24" s="163">
        <v>1.1689814814814816E-3</v>
      </c>
      <c r="G24" s="79"/>
    </row>
    <row r="25" spans="1:7" ht="60" x14ac:dyDescent="0.25">
      <c r="A25" s="110" t="s">
        <v>1148</v>
      </c>
      <c r="B25" s="110" t="s">
        <v>1149</v>
      </c>
      <c r="C25" s="32" t="s">
        <v>292</v>
      </c>
      <c r="D25" s="32" t="s">
        <v>7</v>
      </c>
      <c r="E25" s="79" t="s">
        <v>1150</v>
      </c>
      <c r="F25" s="163">
        <v>1.0185185185185186E-3</v>
      </c>
      <c r="G25" s="79"/>
    </row>
    <row r="26" spans="1:7" ht="36" x14ac:dyDescent="0.25">
      <c r="A26" s="110" t="s">
        <v>1122</v>
      </c>
      <c r="B26" s="110" t="s">
        <v>1151</v>
      </c>
      <c r="C26" s="32" t="s">
        <v>292</v>
      </c>
      <c r="D26" s="32" t="s">
        <v>7</v>
      </c>
      <c r="E26" s="79" t="s">
        <v>1152</v>
      </c>
      <c r="F26" s="163">
        <v>9.7222222222222209E-4</v>
      </c>
      <c r="G26" s="79"/>
    </row>
    <row r="27" spans="1:7" ht="30" x14ac:dyDescent="0.25">
      <c r="A27" s="110" t="s">
        <v>1153</v>
      </c>
      <c r="B27" s="110" t="s">
        <v>1154</v>
      </c>
      <c r="C27" s="32" t="s">
        <v>292</v>
      </c>
      <c r="D27" s="32" t="s">
        <v>7</v>
      </c>
      <c r="E27" s="79" t="s">
        <v>1155</v>
      </c>
      <c r="F27" s="163">
        <v>5.7870370370370378E-4</v>
      </c>
      <c r="G27" s="79"/>
    </row>
    <row r="28" spans="1:7" ht="30" x14ac:dyDescent="0.25">
      <c r="A28" s="110" t="s">
        <v>1156</v>
      </c>
      <c r="B28" s="110" t="s">
        <v>1157</v>
      </c>
      <c r="C28" s="32" t="s">
        <v>292</v>
      </c>
      <c r="D28" s="32" t="s">
        <v>7</v>
      </c>
      <c r="E28" s="79" t="s">
        <v>1158</v>
      </c>
      <c r="F28" s="163">
        <v>9.7222222222222209E-4</v>
      </c>
      <c r="G28" s="79"/>
    </row>
    <row r="29" spans="1:7" ht="30" x14ac:dyDescent="0.25">
      <c r="A29" s="110" t="s">
        <v>1122</v>
      </c>
      <c r="B29" s="110" t="s">
        <v>1159</v>
      </c>
      <c r="C29" s="32" t="s">
        <v>292</v>
      </c>
      <c r="D29" s="32" t="s">
        <v>7</v>
      </c>
      <c r="E29" s="79" t="s">
        <v>1160</v>
      </c>
      <c r="F29" s="163">
        <v>8.449074074074075E-4</v>
      </c>
      <c r="G29" s="79"/>
    </row>
  </sheetData>
  <autoFilter ref="A1:G29">
    <filterColumn colId="3">
      <filters>
        <filter val="Passed"/>
      </filters>
    </filterColumn>
  </autoFilter>
  <customSheetViews>
    <customSheetView guid="{FBE4CBE9-E43F-475B-89D3-443753E9B033}" filter="1" showAutoFilter="1">
      <selection activeCell="F1" sqref="F1"/>
      <pageMargins left="0" right="0" top="0" bottom="0" header="0" footer="0"/>
      <pageSetup orientation="portrait" horizontalDpi="90" verticalDpi="90" r:id="rId2"/>
      <autoFilter ref="A1:G29">
        <filterColumn colId="3">
          <filters>
            <filter val="Failed"/>
            <filter val="Passed"/>
          </filters>
        </filterColumn>
      </autoFilter>
    </customSheetView>
  </customSheetViews>
  <dataValidations count="2">
    <dataValidation type="list" allowBlank="1" showInputMessage="1" showErrorMessage="1" sqref="C2:C12">
      <formula1>"Yes,No"</formula1>
    </dataValidation>
    <dataValidation type="list" allowBlank="1" showInputMessage="1" showErrorMessage="1" sqref="D2:D9 D11">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horizontalDpi="90" verticalDpi="90"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9"/>
  <sheetViews>
    <sheetView workbookViewId="0">
      <selection activeCell="B11" sqref="B11"/>
    </sheetView>
  </sheetViews>
  <sheetFormatPr defaultColWidth="9.140625" defaultRowHeight="12" x14ac:dyDescent="0.25"/>
  <cols>
    <col min="1" max="1" width="11.28515625" style="6" bestFit="1" customWidth="1"/>
    <col min="2" max="2" width="28.28515625" style="6" customWidth="1"/>
    <col min="3" max="4" width="12.7109375" style="6" customWidth="1"/>
    <col min="5" max="5" width="30.7109375" style="10" customWidth="1"/>
    <col min="6" max="6" width="17" style="10" bestFit="1" customWidth="1"/>
    <col min="7" max="7" width="26.140625" style="6" customWidth="1"/>
    <col min="8" max="8" width="9.140625" style="6"/>
    <col min="9" max="9" width="15" style="6" bestFit="1" customWidth="1"/>
    <col min="10" max="10" width="14.85546875" style="6" bestFit="1" customWidth="1"/>
    <col min="11" max="11" width="9.140625" style="6"/>
    <col min="12" max="12" width="18.5703125" style="6" bestFit="1" customWidth="1"/>
    <col min="13" max="16384" width="9.140625" style="6"/>
  </cols>
  <sheetData>
    <row r="1" spans="1:10" ht="15" x14ac:dyDescent="0.25">
      <c r="A1" s="21" t="s">
        <v>66</v>
      </c>
      <c r="B1" s="21" t="s">
        <v>214</v>
      </c>
      <c r="C1" s="17" t="s">
        <v>215</v>
      </c>
      <c r="D1" s="19" t="s">
        <v>216</v>
      </c>
      <c r="E1" s="67" t="s">
        <v>217</v>
      </c>
      <c r="F1" s="67" t="s">
        <v>218</v>
      </c>
      <c r="G1" s="5" t="s">
        <v>219</v>
      </c>
      <c r="I1" s="38" t="s">
        <v>220</v>
      </c>
    </row>
    <row r="2" spans="1:10" ht="15" x14ac:dyDescent="0.25">
      <c r="A2" s="7" t="s">
        <v>75</v>
      </c>
      <c r="B2" s="7" t="s">
        <v>1161</v>
      </c>
      <c r="C2" s="7" t="s">
        <v>122</v>
      </c>
      <c r="D2" s="29" t="s">
        <v>7</v>
      </c>
      <c r="E2" s="8" t="s">
        <v>1162</v>
      </c>
      <c r="F2" s="163">
        <v>2.6620370370370372E-4</v>
      </c>
      <c r="G2" s="7"/>
      <c r="I2" s="38" t="s">
        <v>224</v>
      </c>
    </row>
    <row r="3" spans="1:10" ht="24" x14ac:dyDescent="0.25">
      <c r="A3" s="7" t="s">
        <v>318</v>
      </c>
      <c r="B3" s="7" t="s">
        <v>1163</v>
      </c>
      <c r="C3" s="7" t="s">
        <v>122</v>
      </c>
      <c r="D3" s="29" t="s">
        <v>7</v>
      </c>
      <c r="E3" s="8" t="s">
        <v>1164</v>
      </c>
      <c r="F3" s="163">
        <v>1.5740740740740741E-3</v>
      </c>
      <c r="G3" s="7"/>
    </row>
    <row r="4" spans="1:10" ht="36" x14ac:dyDescent="0.25">
      <c r="A4" s="7" t="s">
        <v>437</v>
      </c>
      <c r="B4" s="7" t="s">
        <v>1165</v>
      </c>
      <c r="C4" s="7" t="s">
        <v>122</v>
      </c>
      <c r="D4" s="29" t="s">
        <v>7</v>
      </c>
      <c r="E4" s="8" t="s">
        <v>1166</v>
      </c>
      <c r="F4" s="163">
        <v>1.1805555555555556E-3</v>
      </c>
      <c r="G4" s="7"/>
      <c r="I4" s="136" t="s">
        <v>216</v>
      </c>
      <c r="J4" s="30" t="s">
        <v>229</v>
      </c>
    </row>
    <row r="5" spans="1:10" x14ac:dyDescent="0.25">
      <c r="A5" s="7" t="s">
        <v>318</v>
      </c>
      <c r="B5" s="7" t="s">
        <v>1167</v>
      </c>
      <c r="C5" s="7" t="s">
        <v>122</v>
      </c>
      <c r="D5" s="29" t="s">
        <v>7</v>
      </c>
      <c r="E5" s="8"/>
      <c r="F5" s="170">
        <v>2.3148148148148147E-5</v>
      </c>
      <c r="G5" s="7"/>
      <c r="I5" s="6" t="s">
        <v>7</v>
      </c>
      <c r="J5" s="137">
        <v>18</v>
      </c>
    </row>
    <row r="6" spans="1:10" ht="24" x14ac:dyDescent="0.25">
      <c r="A6" s="7" t="s">
        <v>75</v>
      </c>
      <c r="B6" s="7" t="s">
        <v>1168</v>
      </c>
      <c r="C6" s="7" t="s">
        <v>122</v>
      </c>
      <c r="D6" s="29" t="s">
        <v>7</v>
      </c>
      <c r="E6" s="8" t="s">
        <v>1169</v>
      </c>
      <c r="F6" s="163">
        <v>9.4907407407407408E-4</v>
      </c>
      <c r="G6" s="7"/>
      <c r="I6" s="6" t="s">
        <v>74</v>
      </c>
      <c r="J6" s="137">
        <v>18</v>
      </c>
    </row>
    <row r="7" spans="1:10" ht="15" x14ac:dyDescent="0.25">
      <c r="A7" s="7" t="s">
        <v>318</v>
      </c>
      <c r="B7" s="7" t="s">
        <v>1170</v>
      </c>
      <c r="C7" s="7" t="s">
        <v>122</v>
      </c>
      <c r="D7" s="29" t="s">
        <v>7</v>
      </c>
      <c r="E7" s="8"/>
      <c r="F7" s="163">
        <v>2.3148148148148146E-4</v>
      </c>
      <c r="G7" s="7"/>
      <c r="I7"/>
      <c r="J7"/>
    </row>
    <row r="8" spans="1:10" x14ac:dyDescent="0.25">
      <c r="A8" s="7" t="s">
        <v>75</v>
      </c>
      <c r="B8" s="7" t="s">
        <v>1171</v>
      </c>
      <c r="C8" s="7" t="s">
        <v>122</v>
      </c>
      <c r="D8" s="29" t="s">
        <v>7</v>
      </c>
      <c r="E8" s="8" t="s">
        <v>1172</v>
      </c>
      <c r="F8" s="163">
        <v>2.6620370370370372E-4</v>
      </c>
      <c r="G8" s="7"/>
    </row>
    <row r="9" spans="1:10" x14ac:dyDescent="0.25">
      <c r="A9" s="7" t="s">
        <v>75</v>
      </c>
      <c r="B9" s="7" t="s">
        <v>548</v>
      </c>
      <c r="C9" s="7" t="s">
        <v>122</v>
      </c>
      <c r="D9" s="29" t="s">
        <v>7</v>
      </c>
      <c r="E9" s="8"/>
      <c r="F9" s="163">
        <v>1.0416666666666667E-4</v>
      </c>
      <c r="G9" s="7"/>
    </row>
    <row r="10" spans="1:10" ht="24" x14ac:dyDescent="0.25">
      <c r="A10" s="7" t="s">
        <v>75</v>
      </c>
      <c r="B10" s="7" t="s">
        <v>1173</v>
      </c>
      <c r="C10" s="7" t="s">
        <v>122</v>
      </c>
      <c r="D10" s="29" t="s">
        <v>7</v>
      </c>
      <c r="E10" s="8" t="s">
        <v>1174</v>
      </c>
      <c r="F10" s="163">
        <v>6.5972222222222213E-4</v>
      </c>
      <c r="G10" s="7"/>
    </row>
    <row r="11" spans="1:10" ht="36" x14ac:dyDescent="0.25">
      <c r="A11" s="7" t="s">
        <v>75</v>
      </c>
      <c r="B11" s="7" t="s">
        <v>1175</v>
      </c>
      <c r="C11" s="7" t="s">
        <v>122</v>
      </c>
      <c r="D11" s="29" t="s">
        <v>7</v>
      </c>
      <c r="E11" s="8" t="s">
        <v>1176</v>
      </c>
      <c r="F11" s="163"/>
      <c r="G11" s="8"/>
    </row>
    <row r="12" spans="1:10" x14ac:dyDescent="0.25">
      <c r="A12" s="7" t="s">
        <v>75</v>
      </c>
      <c r="B12" s="7" t="s">
        <v>1177</v>
      </c>
      <c r="C12" s="7" t="s">
        <v>122</v>
      </c>
      <c r="D12" s="29" t="s">
        <v>7</v>
      </c>
      <c r="E12" s="8" t="s">
        <v>1178</v>
      </c>
      <c r="F12" s="163">
        <v>2.0833333333333335E-4</v>
      </c>
      <c r="G12" s="7"/>
    </row>
    <row r="13" spans="1:10" x14ac:dyDescent="0.25">
      <c r="A13" s="7" t="s">
        <v>437</v>
      </c>
      <c r="B13" s="7" t="s">
        <v>1179</v>
      </c>
      <c r="C13" s="7" t="s">
        <v>122</v>
      </c>
      <c r="D13" s="29" t="s">
        <v>7</v>
      </c>
      <c r="E13" s="8" t="s">
        <v>1180</v>
      </c>
      <c r="F13" s="163">
        <v>1.5046296296296297E-4</v>
      </c>
      <c r="G13" s="7"/>
    </row>
    <row r="14" spans="1:10" ht="24" x14ac:dyDescent="0.25">
      <c r="A14" s="7" t="s">
        <v>437</v>
      </c>
      <c r="B14" s="7" t="s">
        <v>1181</v>
      </c>
      <c r="C14" s="7" t="s">
        <v>122</v>
      </c>
      <c r="D14" s="29" t="s">
        <v>7</v>
      </c>
      <c r="E14" s="8" t="s">
        <v>1182</v>
      </c>
      <c r="F14" s="163">
        <v>3.3217592592592591E-3</v>
      </c>
      <c r="G14" s="7"/>
    </row>
    <row r="15" spans="1:10" x14ac:dyDescent="0.25">
      <c r="A15" s="7" t="s">
        <v>75</v>
      </c>
      <c r="B15" s="7" t="s">
        <v>1183</v>
      </c>
      <c r="C15" s="7" t="s">
        <v>122</v>
      </c>
      <c r="D15" s="29" t="s">
        <v>7</v>
      </c>
      <c r="E15" s="8"/>
      <c r="F15" s="8"/>
      <c r="G15" s="8"/>
    </row>
    <row r="16" spans="1:10" ht="60" x14ac:dyDescent="0.25">
      <c r="A16" s="7" t="s">
        <v>77</v>
      </c>
      <c r="B16" s="7" t="s">
        <v>1184</v>
      </c>
      <c r="C16" s="7" t="s">
        <v>122</v>
      </c>
      <c r="D16" s="29" t="s">
        <v>7</v>
      </c>
      <c r="E16" s="8" t="s">
        <v>1185</v>
      </c>
      <c r="F16" s="163">
        <v>1.6203703703703703E-3</v>
      </c>
      <c r="G16" s="7"/>
    </row>
    <row r="17" spans="1:7" x14ac:dyDescent="0.25">
      <c r="A17" s="7" t="s">
        <v>77</v>
      </c>
      <c r="B17" s="7" t="s">
        <v>1186</v>
      </c>
      <c r="C17" s="7" t="s">
        <v>122</v>
      </c>
      <c r="D17" s="29" t="s">
        <v>7</v>
      </c>
      <c r="E17" s="8"/>
      <c r="F17" s="163">
        <v>5.5555555555555556E-4</v>
      </c>
      <c r="G17" s="7"/>
    </row>
    <row r="18" spans="1:7" ht="24" x14ac:dyDescent="0.25">
      <c r="A18" s="7" t="s">
        <v>77</v>
      </c>
      <c r="B18" s="7" t="s">
        <v>1187</v>
      </c>
      <c r="C18" s="7" t="s">
        <v>122</v>
      </c>
      <c r="D18" s="29" t="s">
        <v>7</v>
      </c>
      <c r="E18" s="8" t="s">
        <v>1188</v>
      </c>
      <c r="F18" s="163">
        <v>3.1712962962962958E-3</v>
      </c>
      <c r="G18" s="7"/>
    </row>
    <row r="19" spans="1:7" x14ac:dyDescent="0.25">
      <c r="A19" s="7" t="s">
        <v>75</v>
      </c>
      <c r="B19" s="7" t="s">
        <v>1189</v>
      </c>
      <c r="C19" s="7" t="s">
        <v>122</v>
      </c>
      <c r="D19" s="29" t="s">
        <v>7</v>
      </c>
      <c r="E19" s="8" t="s">
        <v>1190</v>
      </c>
      <c r="F19" s="163">
        <v>1.0879629629629629E-3</v>
      </c>
      <c r="G19" s="7"/>
    </row>
  </sheetData>
  <autoFilter ref="A1:G19"/>
  <customSheetViews>
    <customSheetView guid="{FBE4CBE9-E43F-475B-89D3-443753E9B033}" showAutoFilter="1" topLeftCell="B1">
      <selection activeCell="F1" sqref="F1"/>
      <pageMargins left="0" right="0" top="0" bottom="0" header="0" footer="0"/>
      <pageSetup orientation="portrait" horizontalDpi="90" verticalDpi="90" r:id="rId2"/>
      <autoFilter ref="A1:G19"/>
    </customSheetView>
  </customSheetViews>
  <dataValidations count="2">
    <dataValidation type="list" allowBlank="1" showInputMessage="1" showErrorMessage="1" sqref="C2:C19">
      <formula1>"Yes,No"</formula1>
    </dataValidation>
    <dataValidation type="list" allowBlank="1" showInputMessage="1" showErrorMessage="1" sqref="D2:D19">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horizontalDpi="90" verticalDpi="90"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filterMode="1"/>
  <dimension ref="A1:J47"/>
  <sheetViews>
    <sheetView zoomScaleNormal="100" workbookViewId="0">
      <selection activeCell="E55" sqref="E55"/>
    </sheetView>
  </sheetViews>
  <sheetFormatPr defaultColWidth="9.140625" defaultRowHeight="12" x14ac:dyDescent="0.25"/>
  <cols>
    <col min="1" max="1" width="11.28515625" style="6" bestFit="1" customWidth="1"/>
    <col min="2" max="2" width="43.28515625" style="6" customWidth="1"/>
    <col min="3" max="3" width="15.42578125" style="6" bestFit="1" customWidth="1"/>
    <col min="4" max="4" width="15.42578125" style="6" customWidth="1"/>
    <col min="5" max="5" width="30.7109375" style="6" customWidth="1"/>
    <col min="6" max="7" width="16.5703125" style="6" customWidth="1"/>
    <col min="8" max="8" width="9.140625" style="6"/>
    <col min="9" max="9" width="15" style="6" customWidth="1"/>
    <col min="10" max="10" width="14.85546875" style="6" customWidth="1"/>
    <col min="11" max="16384" width="9.140625" style="6"/>
  </cols>
  <sheetData>
    <row r="1" spans="1:10" ht="15" x14ac:dyDescent="0.25">
      <c r="A1" s="20" t="s">
        <v>289</v>
      </c>
      <c r="B1" s="20" t="s">
        <v>214</v>
      </c>
      <c r="C1" s="17" t="s">
        <v>215</v>
      </c>
      <c r="D1" s="19" t="s">
        <v>216</v>
      </c>
      <c r="E1" s="5" t="s">
        <v>217</v>
      </c>
      <c r="F1" s="5" t="s">
        <v>218</v>
      </c>
      <c r="G1" s="5" t="s">
        <v>219</v>
      </c>
      <c r="I1" s="38" t="s">
        <v>220</v>
      </c>
    </row>
    <row r="2" spans="1:10" ht="24" x14ac:dyDescent="0.25">
      <c r="A2" s="2" t="s">
        <v>437</v>
      </c>
      <c r="B2" s="2" t="s">
        <v>1191</v>
      </c>
      <c r="C2" s="2" t="s">
        <v>122</v>
      </c>
      <c r="D2" s="29" t="s">
        <v>7</v>
      </c>
      <c r="E2" s="8" t="s">
        <v>1192</v>
      </c>
      <c r="F2" s="8"/>
      <c r="G2" s="7" t="s">
        <v>1193</v>
      </c>
      <c r="I2" s="38" t="s">
        <v>224</v>
      </c>
    </row>
    <row r="3" spans="1:10" ht="12.75" hidden="1" x14ac:dyDescent="0.25">
      <c r="A3" s="2" t="s">
        <v>437</v>
      </c>
      <c r="B3" s="2" t="s">
        <v>1194</v>
      </c>
      <c r="C3" s="2" t="s">
        <v>122</v>
      </c>
      <c r="D3" s="29" t="s">
        <v>7</v>
      </c>
      <c r="E3" s="8" t="s">
        <v>1195</v>
      </c>
      <c r="F3" s="163">
        <v>8.6620370370370361E-2</v>
      </c>
      <c r="G3" s="7"/>
    </row>
    <row r="4" spans="1:10" ht="24" hidden="1" x14ac:dyDescent="0.25">
      <c r="A4" s="2" t="s">
        <v>77</v>
      </c>
      <c r="B4" s="2" t="s">
        <v>1196</v>
      </c>
      <c r="C4" s="2" t="s">
        <v>122</v>
      </c>
      <c r="D4" s="29" t="s">
        <v>7</v>
      </c>
      <c r="E4" s="6" t="s">
        <v>1197</v>
      </c>
      <c r="F4" s="164">
        <v>4.3055555555555555E-3</v>
      </c>
      <c r="G4" s="8" t="s">
        <v>1198</v>
      </c>
      <c r="I4" s="136" t="s">
        <v>216</v>
      </c>
      <c r="J4" s="30" t="s">
        <v>229</v>
      </c>
    </row>
    <row r="5" spans="1:10" ht="36" hidden="1" x14ac:dyDescent="0.25">
      <c r="A5" s="2" t="s">
        <v>77</v>
      </c>
      <c r="B5" s="2" t="s">
        <v>1199</v>
      </c>
      <c r="C5" s="2" t="s">
        <v>122</v>
      </c>
      <c r="D5" s="29" t="s">
        <v>7</v>
      </c>
      <c r="E5" s="8" t="s">
        <v>1200</v>
      </c>
      <c r="F5" s="163">
        <v>2.3611111111111111E-3</v>
      </c>
      <c r="G5" s="7"/>
      <c r="I5" s="6" t="s">
        <v>7</v>
      </c>
      <c r="J5" s="137">
        <v>39</v>
      </c>
    </row>
    <row r="6" spans="1:10" ht="48" hidden="1" x14ac:dyDescent="0.25">
      <c r="A6" s="2" t="s">
        <v>77</v>
      </c>
      <c r="B6" s="2" t="s">
        <v>1201</v>
      </c>
      <c r="C6" s="2" t="s">
        <v>122</v>
      </c>
      <c r="D6" s="29" t="s">
        <v>7</v>
      </c>
      <c r="E6" s="8" t="s">
        <v>1202</v>
      </c>
      <c r="F6" s="163">
        <v>1.9907407407407408E-3</v>
      </c>
      <c r="G6" s="7"/>
      <c r="I6" s="6" t="s">
        <v>6</v>
      </c>
      <c r="J6" s="137">
        <v>5</v>
      </c>
    </row>
    <row r="7" spans="1:10" ht="60" hidden="1" x14ac:dyDescent="0.25">
      <c r="A7" s="2" t="s">
        <v>77</v>
      </c>
      <c r="B7" s="2" t="s">
        <v>1203</v>
      </c>
      <c r="C7" s="2" t="s">
        <v>122</v>
      </c>
      <c r="D7" s="29" t="s">
        <v>7</v>
      </c>
      <c r="E7" s="8" t="s">
        <v>1204</v>
      </c>
      <c r="F7" s="163">
        <v>4.8032407407407407E-3</v>
      </c>
      <c r="G7" s="7" t="s">
        <v>1205</v>
      </c>
      <c r="I7" s="6" t="s">
        <v>74</v>
      </c>
      <c r="J7" s="137">
        <v>44</v>
      </c>
    </row>
    <row r="8" spans="1:10" ht="36" hidden="1" x14ac:dyDescent="0.25">
      <c r="A8" s="2" t="s">
        <v>77</v>
      </c>
      <c r="B8" s="2" t="s">
        <v>1206</v>
      </c>
      <c r="C8" s="2" t="s">
        <v>122</v>
      </c>
      <c r="D8" s="29" t="s">
        <v>7</v>
      </c>
      <c r="E8" s="8" t="s">
        <v>1207</v>
      </c>
      <c r="F8" s="163">
        <v>3.9351851851851857E-3</v>
      </c>
      <c r="G8" s="7"/>
      <c r="I8"/>
      <c r="J8"/>
    </row>
    <row r="9" spans="1:10" ht="60" hidden="1" x14ac:dyDescent="0.25">
      <c r="A9" s="2" t="s">
        <v>77</v>
      </c>
      <c r="B9" s="2" t="s">
        <v>1208</v>
      </c>
      <c r="C9" s="2" t="s">
        <v>122</v>
      </c>
      <c r="D9" s="29" t="s">
        <v>7</v>
      </c>
      <c r="E9" s="8" t="s">
        <v>1209</v>
      </c>
      <c r="F9" s="163">
        <v>3.2754629629629631E-3</v>
      </c>
      <c r="G9" s="8" t="s">
        <v>1198</v>
      </c>
    </row>
    <row r="10" spans="1:10" ht="132" hidden="1" x14ac:dyDescent="0.25">
      <c r="A10" s="2" t="s">
        <v>77</v>
      </c>
      <c r="B10" s="2" t="s">
        <v>1210</v>
      </c>
      <c r="C10" s="2" t="s">
        <v>122</v>
      </c>
      <c r="D10" s="29" t="s">
        <v>7</v>
      </c>
      <c r="E10" s="8" t="s">
        <v>1211</v>
      </c>
      <c r="F10" s="163">
        <v>6.4467592592592597E-3</v>
      </c>
      <c r="G10" s="8" t="s">
        <v>1198</v>
      </c>
    </row>
    <row r="11" spans="1:10" ht="12.75" hidden="1" x14ac:dyDescent="0.25">
      <c r="A11" s="2" t="s">
        <v>75</v>
      </c>
      <c r="B11" s="2" t="s">
        <v>1212</v>
      </c>
      <c r="C11" s="2" t="s">
        <v>122</v>
      </c>
      <c r="D11" s="29" t="s">
        <v>7</v>
      </c>
      <c r="E11" s="8"/>
      <c r="F11" s="8"/>
      <c r="G11" s="7"/>
    </row>
    <row r="12" spans="1:10" ht="12.75" hidden="1" x14ac:dyDescent="0.25">
      <c r="A12" s="2" t="s">
        <v>75</v>
      </c>
      <c r="B12" s="2" t="s">
        <v>1213</v>
      </c>
      <c r="C12" s="2" t="s">
        <v>122</v>
      </c>
      <c r="D12" s="29" t="s">
        <v>7</v>
      </c>
      <c r="E12" s="8"/>
      <c r="F12" s="8"/>
      <c r="G12" s="7"/>
    </row>
    <row r="13" spans="1:10" ht="24" hidden="1" x14ac:dyDescent="0.25">
      <c r="A13" s="2" t="s">
        <v>75</v>
      </c>
      <c r="B13" s="49" t="s">
        <v>1214</v>
      </c>
      <c r="C13" s="2" t="s">
        <v>122</v>
      </c>
      <c r="D13" s="29" t="s">
        <v>7</v>
      </c>
      <c r="E13" s="8"/>
      <c r="F13" s="8" t="s">
        <v>1215</v>
      </c>
      <c r="G13" s="7"/>
    </row>
    <row r="14" spans="1:10" ht="24" hidden="1" x14ac:dyDescent="0.25">
      <c r="A14" s="2" t="s">
        <v>75</v>
      </c>
      <c r="B14" s="49" t="s">
        <v>1216</v>
      </c>
      <c r="C14" s="2" t="s">
        <v>122</v>
      </c>
      <c r="D14" s="29" t="s">
        <v>7</v>
      </c>
      <c r="E14" s="8"/>
      <c r="F14" s="8" t="s">
        <v>1217</v>
      </c>
      <c r="G14" s="7"/>
    </row>
    <row r="15" spans="1:10" ht="12.75" hidden="1" x14ac:dyDescent="0.25">
      <c r="A15" s="2" t="s">
        <v>75</v>
      </c>
      <c r="B15" s="49" t="s">
        <v>1218</v>
      </c>
      <c r="C15" s="2" t="s">
        <v>122</v>
      </c>
      <c r="D15" s="29" t="s">
        <v>7</v>
      </c>
      <c r="E15" s="8"/>
      <c r="F15" s="8"/>
      <c r="G15" s="7"/>
    </row>
    <row r="16" spans="1:10" ht="36" hidden="1" x14ac:dyDescent="0.25">
      <c r="A16" s="2" t="s">
        <v>75</v>
      </c>
      <c r="B16" s="49" t="s">
        <v>1219</v>
      </c>
      <c r="C16" s="2" t="s">
        <v>122</v>
      </c>
      <c r="D16" s="29" t="s">
        <v>7</v>
      </c>
      <c r="E16" s="8" t="s">
        <v>1220</v>
      </c>
      <c r="F16" s="163">
        <v>1.3657407407407409E-3</v>
      </c>
      <c r="G16" s="8"/>
    </row>
    <row r="17" spans="1:7" ht="12.75" hidden="1" x14ac:dyDescent="0.25">
      <c r="A17" s="2" t="s">
        <v>75</v>
      </c>
      <c r="B17" s="49" t="s">
        <v>1221</v>
      </c>
      <c r="C17" s="2" t="s">
        <v>122</v>
      </c>
      <c r="D17" s="29" t="s">
        <v>7</v>
      </c>
      <c r="E17" s="8"/>
      <c r="F17" s="8"/>
      <c r="G17" s="7"/>
    </row>
    <row r="18" spans="1:7" ht="12.75" hidden="1" x14ac:dyDescent="0.25">
      <c r="A18" s="2" t="s">
        <v>75</v>
      </c>
      <c r="B18" s="49" t="s">
        <v>1222</v>
      </c>
      <c r="C18" s="2" t="s">
        <v>122</v>
      </c>
      <c r="D18" s="29" t="s">
        <v>7</v>
      </c>
      <c r="E18" s="8"/>
      <c r="F18" s="8"/>
      <c r="G18" s="7"/>
    </row>
    <row r="19" spans="1:7" ht="12.75" hidden="1" x14ac:dyDescent="0.25">
      <c r="A19" s="2" t="s">
        <v>75</v>
      </c>
      <c r="B19" s="49" t="s">
        <v>1223</v>
      </c>
      <c r="C19" s="2" t="s">
        <v>122</v>
      </c>
      <c r="D19" s="29" t="s">
        <v>7</v>
      </c>
      <c r="E19" s="8"/>
      <c r="F19" s="8"/>
      <c r="G19" s="7"/>
    </row>
    <row r="20" spans="1:7" ht="12.75" hidden="1" x14ac:dyDescent="0.25">
      <c r="A20" s="2" t="s">
        <v>75</v>
      </c>
      <c r="B20" s="49" t="s">
        <v>1224</v>
      </c>
      <c r="C20" s="2" t="s">
        <v>122</v>
      </c>
      <c r="D20" s="29" t="s">
        <v>7</v>
      </c>
      <c r="E20" s="8"/>
      <c r="F20" s="8"/>
      <c r="G20" s="7"/>
    </row>
    <row r="21" spans="1:7" ht="12.75" hidden="1" x14ac:dyDescent="0.25">
      <c r="A21" s="2" t="s">
        <v>75</v>
      </c>
      <c r="B21" s="49" t="s">
        <v>1225</v>
      </c>
      <c r="C21" s="2" t="s">
        <v>122</v>
      </c>
      <c r="D21" s="29" t="s">
        <v>7</v>
      </c>
      <c r="E21" s="8"/>
      <c r="F21" s="8"/>
      <c r="G21" s="7"/>
    </row>
    <row r="22" spans="1:7" ht="60" hidden="1" x14ac:dyDescent="0.25">
      <c r="A22" s="2" t="s">
        <v>75</v>
      </c>
      <c r="B22" s="49" t="s">
        <v>1226</v>
      </c>
      <c r="C22" s="2" t="s">
        <v>122</v>
      </c>
      <c r="D22" s="29" t="s">
        <v>7</v>
      </c>
      <c r="E22" s="8" t="s">
        <v>1227</v>
      </c>
      <c r="F22" s="163">
        <v>2.8935185185185189E-4</v>
      </c>
      <c r="G22" s="7"/>
    </row>
    <row r="23" spans="1:7" ht="12.75" hidden="1" x14ac:dyDescent="0.25">
      <c r="A23" s="2" t="s">
        <v>75</v>
      </c>
      <c r="B23" s="49" t="s">
        <v>1228</v>
      </c>
      <c r="C23" s="2" t="s">
        <v>122</v>
      </c>
      <c r="D23" s="29" t="s">
        <v>7</v>
      </c>
      <c r="E23" s="8"/>
      <c r="F23" s="8"/>
      <c r="G23" s="7"/>
    </row>
    <row r="24" spans="1:7" ht="12.75" hidden="1" x14ac:dyDescent="0.25">
      <c r="A24" s="2" t="s">
        <v>75</v>
      </c>
      <c r="B24" s="49" t="s">
        <v>1229</v>
      </c>
      <c r="C24" s="2" t="s">
        <v>122</v>
      </c>
      <c r="D24" s="29" t="s">
        <v>7</v>
      </c>
      <c r="E24" s="8"/>
      <c r="F24" s="8"/>
      <c r="G24" s="7"/>
    </row>
    <row r="25" spans="1:7" ht="12.75" hidden="1" x14ac:dyDescent="0.25">
      <c r="A25" s="2" t="s">
        <v>75</v>
      </c>
      <c r="B25" s="49" t="s">
        <v>1230</v>
      </c>
      <c r="C25" s="2" t="s">
        <v>122</v>
      </c>
      <c r="D25" s="29" t="s">
        <v>7</v>
      </c>
      <c r="E25" s="8"/>
      <c r="F25" s="8"/>
      <c r="G25" s="7"/>
    </row>
    <row r="26" spans="1:7" ht="48" hidden="1" x14ac:dyDescent="0.25">
      <c r="A26" s="2" t="s">
        <v>75</v>
      </c>
      <c r="B26" s="49" t="s">
        <v>1231</v>
      </c>
      <c r="C26" s="2" t="s">
        <v>122</v>
      </c>
      <c r="D26" s="29" t="s">
        <v>7</v>
      </c>
      <c r="E26" s="8" t="s">
        <v>1232</v>
      </c>
      <c r="F26" s="171">
        <v>3.3564814814814812E-4</v>
      </c>
      <c r="G26" s="7"/>
    </row>
    <row r="27" spans="1:7" ht="12.75" hidden="1" x14ac:dyDescent="0.25">
      <c r="A27" s="2" t="s">
        <v>75</v>
      </c>
      <c r="B27" s="49" t="s">
        <v>1233</v>
      </c>
      <c r="C27" s="2" t="s">
        <v>122</v>
      </c>
      <c r="D27" s="29" t="s">
        <v>7</v>
      </c>
      <c r="E27" s="7"/>
      <c r="F27" s="7"/>
      <c r="G27" s="7"/>
    </row>
    <row r="28" spans="1:7" ht="12.75" hidden="1" x14ac:dyDescent="0.25">
      <c r="A28" s="2" t="s">
        <v>75</v>
      </c>
      <c r="B28" s="49" t="s">
        <v>1234</v>
      </c>
      <c r="C28" s="2" t="s">
        <v>122</v>
      </c>
      <c r="D28" s="29" t="s">
        <v>7</v>
      </c>
      <c r="E28" s="7"/>
      <c r="F28" s="85"/>
      <c r="G28" s="7"/>
    </row>
    <row r="29" spans="1:7" ht="48" hidden="1" x14ac:dyDescent="0.25">
      <c r="A29" s="2" t="s">
        <v>75</v>
      </c>
      <c r="B29" s="49" t="s">
        <v>1235</v>
      </c>
      <c r="C29" s="2" t="s">
        <v>122</v>
      </c>
      <c r="D29" s="29" t="s">
        <v>7</v>
      </c>
      <c r="E29" s="76" t="s">
        <v>1236</v>
      </c>
      <c r="F29" s="166">
        <v>6.8287037037037025E-4</v>
      </c>
      <c r="G29" s="8" t="s">
        <v>1237</v>
      </c>
    </row>
    <row r="30" spans="1:7" ht="12.75" hidden="1" x14ac:dyDescent="0.25">
      <c r="A30" s="2" t="s">
        <v>75</v>
      </c>
      <c r="B30" s="49" t="s">
        <v>1238</v>
      </c>
      <c r="C30" s="2" t="s">
        <v>122</v>
      </c>
      <c r="D30" s="29" t="s">
        <v>7</v>
      </c>
      <c r="E30" s="7" t="s">
        <v>1239</v>
      </c>
      <c r="F30" s="106"/>
      <c r="G30" s="7"/>
    </row>
    <row r="31" spans="1:7" ht="12.75" hidden="1" x14ac:dyDescent="0.25">
      <c r="A31" s="2" t="s">
        <v>75</v>
      </c>
      <c r="B31" s="49" t="s">
        <v>1240</v>
      </c>
      <c r="C31" s="2" t="s">
        <v>122</v>
      </c>
      <c r="D31" s="29" t="s">
        <v>7</v>
      </c>
      <c r="E31" s="8"/>
      <c r="F31" s="8"/>
      <c r="G31" s="7"/>
    </row>
    <row r="32" spans="1:7" ht="84" hidden="1" x14ac:dyDescent="0.25">
      <c r="A32" s="2" t="s">
        <v>75</v>
      </c>
      <c r="B32" s="49" t="s">
        <v>1241</v>
      </c>
      <c r="C32" s="2" t="s">
        <v>122</v>
      </c>
      <c r="D32" s="29" t="s">
        <v>7</v>
      </c>
      <c r="E32" s="8" t="s">
        <v>1242</v>
      </c>
      <c r="F32" s="163">
        <v>1.8981481481481482E-3</v>
      </c>
      <c r="G32" s="8"/>
    </row>
    <row r="33" spans="1:7" ht="12.75" hidden="1" x14ac:dyDescent="0.25">
      <c r="A33" s="2" t="s">
        <v>75</v>
      </c>
      <c r="B33" s="49" t="s">
        <v>1243</v>
      </c>
      <c r="C33" s="2" t="s">
        <v>122</v>
      </c>
      <c r="D33" s="29" t="s">
        <v>7</v>
      </c>
      <c r="E33" s="7" t="s">
        <v>1244</v>
      </c>
      <c r="F33" s="7"/>
      <c r="G33" s="7"/>
    </row>
    <row r="34" spans="1:7" ht="12.75" hidden="1" x14ac:dyDescent="0.25">
      <c r="A34" s="2" t="s">
        <v>75</v>
      </c>
      <c r="B34" s="49" t="s">
        <v>1245</v>
      </c>
      <c r="C34" s="2" t="s">
        <v>122</v>
      </c>
      <c r="D34" s="29" t="s">
        <v>7</v>
      </c>
      <c r="E34" s="7"/>
      <c r="F34" s="7"/>
      <c r="G34" s="7"/>
    </row>
    <row r="35" spans="1:7" ht="12.75" hidden="1" x14ac:dyDescent="0.25">
      <c r="A35" s="2" t="s">
        <v>75</v>
      </c>
      <c r="B35" s="49" t="s">
        <v>1246</v>
      </c>
      <c r="C35" s="2" t="s">
        <v>122</v>
      </c>
      <c r="D35" s="29" t="s">
        <v>7</v>
      </c>
      <c r="E35" s="7" t="s">
        <v>1247</v>
      </c>
      <c r="F35" s="7"/>
      <c r="G35" s="7"/>
    </row>
    <row r="36" spans="1:7" ht="12.75" hidden="1" x14ac:dyDescent="0.25">
      <c r="A36" s="2" t="s">
        <v>75</v>
      </c>
      <c r="B36" s="49" t="s">
        <v>1248</v>
      </c>
      <c r="C36" s="2" t="s">
        <v>122</v>
      </c>
      <c r="D36" s="29" t="s">
        <v>7</v>
      </c>
      <c r="E36" s="7"/>
      <c r="F36" s="7"/>
      <c r="G36" s="7"/>
    </row>
    <row r="37" spans="1:7" ht="12.75" hidden="1" x14ac:dyDescent="0.25">
      <c r="A37" s="2" t="s">
        <v>75</v>
      </c>
      <c r="B37" s="49" t="s">
        <v>1249</v>
      </c>
      <c r="C37" s="2" t="s">
        <v>122</v>
      </c>
      <c r="D37" s="29" t="s">
        <v>7</v>
      </c>
      <c r="E37" s="8"/>
      <c r="F37" s="8"/>
      <c r="G37" s="7"/>
    </row>
    <row r="38" spans="1:7" ht="12.75" hidden="1" x14ac:dyDescent="0.25">
      <c r="A38" s="2" t="s">
        <v>75</v>
      </c>
      <c r="B38" s="49" t="s">
        <v>1250</v>
      </c>
      <c r="C38" s="2" t="s">
        <v>122</v>
      </c>
      <c r="D38" s="29" t="s">
        <v>7</v>
      </c>
      <c r="E38" s="7"/>
      <c r="F38" s="7"/>
      <c r="G38" s="7"/>
    </row>
    <row r="39" spans="1:7" ht="12.75" hidden="1" x14ac:dyDescent="0.25">
      <c r="A39" s="2" t="s">
        <v>75</v>
      </c>
      <c r="B39" s="49" t="s">
        <v>1251</v>
      </c>
      <c r="C39" s="2" t="s">
        <v>122</v>
      </c>
      <c r="D39" s="29" t="s">
        <v>7</v>
      </c>
      <c r="E39" s="7" t="s">
        <v>1252</v>
      </c>
      <c r="F39" s="7"/>
      <c r="G39" s="7"/>
    </row>
    <row r="40" spans="1:7" ht="12.75" hidden="1" x14ac:dyDescent="0.25">
      <c r="A40" s="2" t="s">
        <v>75</v>
      </c>
      <c r="B40" s="49" t="s">
        <v>1253</v>
      </c>
      <c r="C40" s="2" t="s">
        <v>122</v>
      </c>
      <c r="D40" s="29" t="s">
        <v>7</v>
      </c>
      <c r="E40" s="7"/>
      <c r="F40" s="7"/>
      <c r="G40" s="7"/>
    </row>
    <row r="41" spans="1:7" ht="12.75" hidden="1" x14ac:dyDescent="0.25">
      <c r="A41" s="2" t="s">
        <v>75</v>
      </c>
      <c r="B41" s="49" t="s">
        <v>1254</v>
      </c>
      <c r="C41" s="2" t="s">
        <v>122</v>
      </c>
      <c r="D41" s="29" t="s">
        <v>7</v>
      </c>
      <c r="E41" s="7"/>
      <c r="F41" s="7"/>
      <c r="G41" s="7"/>
    </row>
    <row r="42" spans="1:7" ht="48" hidden="1" x14ac:dyDescent="0.25">
      <c r="A42" s="2" t="s">
        <v>75</v>
      </c>
      <c r="B42" s="49" t="s">
        <v>1255</v>
      </c>
      <c r="C42" s="2" t="s">
        <v>122</v>
      </c>
      <c r="D42" s="29" t="s">
        <v>7</v>
      </c>
      <c r="E42" s="8" t="s">
        <v>1256</v>
      </c>
      <c r="F42" s="8"/>
      <c r="G42" s="7"/>
    </row>
    <row r="43" spans="1:7" ht="12.75" hidden="1" x14ac:dyDescent="0.25">
      <c r="A43" s="2" t="s">
        <v>75</v>
      </c>
      <c r="B43" s="49" t="s">
        <v>1257</v>
      </c>
      <c r="C43" s="2" t="s">
        <v>122</v>
      </c>
      <c r="D43" s="29" t="s">
        <v>7</v>
      </c>
      <c r="E43" s="7" t="s">
        <v>1258</v>
      </c>
      <c r="F43" s="171">
        <v>8.1018518518518516E-5</v>
      </c>
      <c r="G43" s="7"/>
    </row>
    <row r="44" spans="1:7" ht="12.75" hidden="1" x14ac:dyDescent="0.25">
      <c r="A44" s="2" t="s">
        <v>75</v>
      </c>
      <c r="B44" s="49" t="s">
        <v>1259</v>
      </c>
      <c r="C44" s="2" t="s">
        <v>122</v>
      </c>
      <c r="D44" s="29" t="s">
        <v>7</v>
      </c>
      <c r="E44" s="7"/>
      <c r="F44" s="7"/>
      <c r="G44" s="7"/>
    </row>
    <row r="45" spans="1:7" ht="12.75" hidden="1" x14ac:dyDescent="0.25">
      <c r="A45" s="2" t="s">
        <v>75</v>
      </c>
      <c r="B45" s="49" t="s">
        <v>1260</v>
      </c>
      <c r="C45" s="2" t="s">
        <v>122</v>
      </c>
      <c r="D45" s="29" t="s">
        <v>7</v>
      </c>
      <c r="E45" s="7"/>
      <c r="F45" s="7"/>
      <c r="G45" s="7"/>
    </row>
    <row r="46" spans="1:7" ht="12.75" hidden="1" x14ac:dyDescent="0.25">
      <c r="A46" s="2" t="s">
        <v>75</v>
      </c>
      <c r="B46" s="49" t="s">
        <v>1261</v>
      </c>
      <c r="C46" s="2" t="s">
        <v>122</v>
      </c>
      <c r="D46" s="29" t="s">
        <v>7</v>
      </c>
      <c r="E46" s="7"/>
      <c r="F46" s="7"/>
      <c r="G46" s="7"/>
    </row>
    <row r="47" spans="1:7" ht="12.75" hidden="1" x14ac:dyDescent="0.25">
      <c r="A47" s="2" t="s">
        <v>75</v>
      </c>
      <c r="B47" s="49" t="s">
        <v>1262</v>
      </c>
      <c r="C47" s="2" t="s">
        <v>122</v>
      </c>
      <c r="D47" s="29" t="s">
        <v>7</v>
      </c>
      <c r="E47" s="7"/>
      <c r="F47" s="7"/>
      <c r="G47" s="7"/>
    </row>
  </sheetData>
  <autoFilter ref="A1:G47">
    <filterColumn colId="3">
      <filters>
        <filter val="Failed"/>
      </filters>
    </filterColumn>
  </autoFilter>
  <customSheetViews>
    <customSheetView guid="{FBE4CBE9-E43F-475B-89D3-443753E9B033}" showAutoFilter="1">
      <selection activeCell="F1" sqref="F1"/>
      <pageMargins left="0" right="0" top="0" bottom="0" header="0" footer="0"/>
      <pageSetup orientation="portrait" r:id="rId2"/>
      <autoFilter ref="A1:G47"/>
    </customSheetView>
  </customSheetViews>
  <dataValidations count="2">
    <dataValidation type="list" allowBlank="1" showInputMessage="1" showErrorMessage="1" sqref="C2:C47">
      <formula1>"Yes,No"</formula1>
    </dataValidation>
    <dataValidation type="list" allowBlank="1" showInputMessage="1" showErrorMessage="1" sqref="D2:D47">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190"/>
  <sheetViews>
    <sheetView topLeftCell="A7" zoomScaleNormal="100" workbookViewId="0">
      <selection activeCell="E10" sqref="E10"/>
    </sheetView>
  </sheetViews>
  <sheetFormatPr defaultColWidth="9.140625" defaultRowHeight="12" x14ac:dyDescent="0.25"/>
  <cols>
    <col min="1" max="1" width="14.42578125" style="6" customWidth="1"/>
    <col min="2" max="2" width="34.7109375" style="6" customWidth="1"/>
    <col min="3" max="3" width="15.42578125" style="6" bestFit="1" customWidth="1"/>
    <col min="4" max="4" width="15.42578125" style="6" customWidth="1"/>
    <col min="5" max="5" width="35" style="10" customWidth="1"/>
    <col min="6" max="6" width="38.7109375" style="10" customWidth="1"/>
    <col min="7" max="7" width="25.7109375" style="6" customWidth="1"/>
    <col min="8" max="8" width="9.140625" style="6"/>
    <col min="9" max="9" width="15" style="6" customWidth="1"/>
    <col min="10" max="10" width="14.85546875" style="6" customWidth="1"/>
    <col min="11" max="11" width="9.140625" style="6"/>
    <col min="12" max="12" width="18.5703125" style="6" bestFit="1" customWidth="1"/>
    <col min="13" max="16384" width="9.140625" style="6"/>
  </cols>
  <sheetData>
    <row r="1" spans="1:10" ht="15" x14ac:dyDescent="0.25">
      <c r="A1" s="20" t="s">
        <v>289</v>
      </c>
      <c r="B1" s="20" t="s">
        <v>214</v>
      </c>
      <c r="C1" s="17" t="s">
        <v>215</v>
      </c>
      <c r="D1" s="19" t="s">
        <v>216</v>
      </c>
      <c r="E1" s="67" t="s">
        <v>217</v>
      </c>
      <c r="F1" s="67" t="s">
        <v>218</v>
      </c>
      <c r="G1" s="5" t="s">
        <v>219</v>
      </c>
      <c r="I1" s="38" t="s">
        <v>220</v>
      </c>
    </row>
    <row r="2" spans="1:10" ht="15" x14ac:dyDescent="0.25">
      <c r="A2" s="7" t="s">
        <v>437</v>
      </c>
      <c r="B2" s="7" t="s">
        <v>1263</v>
      </c>
      <c r="C2" s="7" t="s">
        <v>122</v>
      </c>
      <c r="D2" s="29" t="s">
        <v>7</v>
      </c>
      <c r="E2" s="8" t="s">
        <v>1264</v>
      </c>
      <c r="F2" s="163">
        <v>6.4120370370370364E-3</v>
      </c>
      <c r="G2" s="8"/>
      <c r="I2" s="38" t="s">
        <v>224</v>
      </c>
    </row>
    <row r="3" spans="1:10" ht="60" x14ac:dyDescent="0.25">
      <c r="A3" s="7" t="s">
        <v>437</v>
      </c>
      <c r="B3" s="7" t="s">
        <v>1265</v>
      </c>
      <c r="C3" s="7" t="s">
        <v>122</v>
      </c>
      <c r="D3" s="29" t="s">
        <v>7</v>
      </c>
      <c r="E3" s="8" t="s">
        <v>1266</v>
      </c>
      <c r="F3" s="163">
        <v>1.3668981481481482E-2</v>
      </c>
      <c r="G3" s="7"/>
      <c r="I3" s="136" t="s">
        <v>216</v>
      </c>
      <c r="J3" s="30" t="s">
        <v>229</v>
      </c>
    </row>
    <row r="4" spans="1:10" ht="60" x14ac:dyDescent="0.25">
      <c r="A4" s="7" t="s">
        <v>437</v>
      </c>
      <c r="B4" s="7" t="s">
        <v>1267</v>
      </c>
      <c r="C4" s="7" t="s">
        <v>122</v>
      </c>
      <c r="D4" s="29" t="s">
        <v>7</v>
      </c>
      <c r="E4" s="8" t="s">
        <v>1268</v>
      </c>
      <c r="F4" s="163">
        <v>1.005787037037037E-2</v>
      </c>
      <c r="G4" s="7"/>
      <c r="I4" s="6" t="s">
        <v>7</v>
      </c>
      <c r="J4" s="137">
        <v>186</v>
      </c>
    </row>
    <row r="5" spans="1:10" ht="72" x14ac:dyDescent="0.25">
      <c r="A5" s="7" t="s">
        <v>437</v>
      </c>
      <c r="B5" s="7" t="s">
        <v>1269</v>
      </c>
      <c r="C5" s="7" t="s">
        <v>122</v>
      </c>
      <c r="D5" s="29" t="s">
        <v>7</v>
      </c>
      <c r="E5" s="8" t="s">
        <v>1270</v>
      </c>
      <c r="F5" s="163">
        <v>1.8414351851851852E-2</v>
      </c>
      <c r="G5" s="8"/>
      <c r="I5" s="6" t="s">
        <v>6</v>
      </c>
      <c r="J5" s="137">
        <v>1</v>
      </c>
    </row>
    <row r="6" spans="1:10" ht="36" x14ac:dyDescent="0.25">
      <c r="A6" s="7" t="s">
        <v>437</v>
      </c>
      <c r="B6" s="7" t="s">
        <v>1271</v>
      </c>
      <c r="C6" s="7" t="s">
        <v>122</v>
      </c>
      <c r="D6" s="29" t="s">
        <v>7</v>
      </c>
      <c r="E6" s="8" t="s">
        <v>1272</v>
      </c>
      <c r="F6" s="163">
        <v>9.6527777777777775E-3</v>
      </c>
      <c r="G6" s="7"/>
      <c r="I6" s="6" t="s">
        <v>74</v>
      </c>
      <c r="J6" s="137">
        <v>187</v>
      </c>
    </row>
    <row r="7" spans="1:10" ht="15" customHeight="1" x14ac:dyDescent="0.25">
      <c r="A7" s="7" t="s">
        <v>437</v>
      </c>
      <c r="B7" s="7" t="s">
        <v>1273</v>
      </c>
      <c r="C7" s="7" t="s">
        <v>122</v>
      </c>
      <c r="D7" s="29" t="s">
        <v>7</v>
      </c>
      <c r="E7" s="8" t="s">
        <v>1274</v>
      </c>
      <c r="F7" s="163">
        <v>1.5428240740740741E-2</v>
      </c>
      <c r="G7" s="8"/>
      <c r="I7"/>
      <c r="J7"/>
    </row>
    <row r="8" spans="1:10" ht="25.5" customHeight="1" x14ac:dyDescent="0.25">
      <c r="A8" s="7" t="s">
        <v>437</v>
      </c>
      <c r="B8" s="7" t="s">
        <v>1275</v>
      </c>
      <c r="C8" s="7" t="s">
        <v>122</v>
      </c>
      <c r="D8" s="29" t="s">
        <v>7</v>
      </c>
      <c r="E8" s="8" t="s">
        <v>1276</v>
      </c>
      <c r="F8" s="163">
        <v>1.6018518518518519E-2</v>
      </c>
      <c r="G8" s="8"/>
      <c r="I8"/>
      <c r="J8"/>
    </row>
    <row r="9" spans="1:10" ht="72" x14ac:dyDescent="0.25">
      <c r="A9" s="7" t="s">
        <v>437</v>
      </c>
      <c r="B9" s="7" t="s">
        <v>1277</v>
      </c>
      <c r="C9" s="7" t="s">
        <v>122</v>
      </c>
      <c r="D9" s="29" t="s">
        <v>7</v>
      </c>
      <c r="E9" s="8" t="s">
        <v>1278</v>
      </c>
      <c r="F9" s="163">
        <v>6.0648148148148145E-3</v>
      </c>
      <c r="G9" s="8"/>
    </row>
    <row r="10" spans="1:10" ht="60" x14ac:dyDescent="0.25">
      <c r="A10" s="7" t="s">
        <v>437</v>
      </c>
      <c r="B10" s="7" t="s">
        <v>1279</v>
      </c>
      <c r="C10" s="7" t="s">
        <v>122</v>
      </c>
      <c r="D10" s="29" t="s">
        <v>7</v>
      </c>
      <c r="E10" s="8" t="s">
        <v>1280</v>
      </c>
      <c r="F10" s="163">
        <v>1.1944444444444445E-2</v>
      </c>
      <c r="G10" s="8" t="s">
        <v>1281</v>
      </c>
    </row>
    <row r="11" spans="1:10" ht="13.5" customHeight="1" x14ac:dyDescent="0.25">
      <c r="A11" s="7" t="s">
        <v>77</v>
      </c>
      <c r="B11" s="7" t="s">
        <v>1282</v>
      </c>
      <c r="C11" s="7" t="s">
        <v>122</v>
      </c>
      <c r="D11" s="6" t="s">
        <v>439</v>
      </c>
      <c r="E11" s="8" t="s">
        <v>1283</v>
      </c>
      <c r="F11" s="8"/>
      <c r="G11" s="8" t="s">
        <v>1283</v>
      </c>
    </row>
    <row r="12" spans="1:10" ht="13.5" customHeight="1" x14ac:dyDescent="0.25">
      <c r="A12" s="7" t="s">
        <v>77</v>
      </c>
      <c r="B12" s="7" t="s">
        <v>1284</v>
      </c>
      <c r="C12" s="7" t="s">
        <v>122</v>
      </c>
      <c r="D12" s="29" t="s">
        <v>7</v>
      </c>
      <c r="E12" s="8" t="s">
        <v>1285</v>
      </c>
      <c r="F12" s="163">
        <v>5.6944444444444438E-3</v>
      </c>
      <c r="G12" s="8"/>
    </row>
    <row r="13" spans="1:10" ht="24" x14ac:dyDescent="0.25">
      <c r="A13" s="7" t="s">
        <v>77</v>
      </c>
      <c r="B13" s="7" t="s">
        <v>1286</v>
      </c>
      <c r="C13" s="7" t="s">
        <v>122</v>
      </c>
      <c r="D13" s="29" t="s">
        <v>7</v>
      </c>
      <c r="E13" s="8" t="s">
        <v>1287</v>
      </c>
      <c r="F13" s="163">
        <v>9.8958333333333329E-3</v>
      </c>
      <c r="G13" s="7"/>
    </row>
    <row r="14" spans="1:10" x14ac:dyDescent="0.25">
      <c r="A14" s="7" t="s">
        <v>77</v>
      </c>
      <c r="B14" s="7" t="s">
        <v>1288</v>
      </c>
      <c r="C14" s="7" t="s">
        <v>122</v>
      </c>
      <c r="D14" s="29" t="s">
        <v>7</v>
      </c>
      <c r="E14" s="8" t="s">
        <v>1289</v>
      </c>
      <c r="F14" s="163">
        <v>1.2962962962962963E-3</v>
      </c>
      <c r="G14" s="7"/>
    </row>
    <row r="15" spans="1:10" ht="14.25" customHeight="1" x14ac:dyDescent="0.25">
      <c r="A15" s="7" t="s">
        <v>77</v>
      </c>
      <c r="B15" s="7" t="s">
        <v>1290</v>
      </c>
      <c r="C15" s="7" t="s">
        <v>122</v>
      </c>
      <c r="D15" s="29" t="s">
        <v>7</v>
      </c>
      <c r="E15" s="8" t="s">
        <v>1291</v>
      </c>
      <c r="F15" s="163">
        <v>4.7916666666666672E-3</v>
      </c>
      <c r="G15" s="7"/>
    </row>
    <row r="16" spans="1:10" x14ac:dyDescent="0.25">
      <c r="A16" s="7" t="s">
        <v>77</v>
      </c>
      <c r="B16" s="7" t="s">
        <v>1292</v>
      </c>
      <c r="C16" s="7" t="s">
        <v>122</v>
      </c>
      <c r="D16" s="29" t="s">
        <v>7</v>
      </c>
      <c r="E16" s="8" t="s">
        <v>1293</v>
      </c>
      <c r="F16" s="163">
        <v>2.9745370370370373E-3</v>
      </c>
      <c r="G16" s="7"/>
    </row>
    <row r="17" spans="1:7" x14ac:dyDescent="0.25">
      <c r="A17" s="7" t="s">
        <v>77</v>
      </c>
      <c r="B17" s="7" t="s">
        <v>1294</v>
      </c>
      <c r="C17" s="7" t="s">
        <v>122</v>
      </c>
      <c r="D17" s="29" t="s">
        <v>7</v>
      </c>
      <c r="E17" s="8" t="s">
        <v>1295</v>
      </c>
      <c r="F17" s="163">
        <v>2.7083333333333334E-3</v>
      </c>
      <c r="G17" s="7"/>
    </row>
    <row r="18" spans="1:7" ht="60" x14ac:dyDescent="0.25">
      <c r="A18" s="7" t="s">
        <v>77</v>
      </c>
      <c r="B18" s="7" t="s">
        <v>1296</v>
      </c>
      <c r="C18" s="7" t="s">
        <v>122</v>
      </c>
      <c r="D18" s="29" t="s">
        <v>7</v>
      </c>
      <c r="E18" s="8" t="s">
        <v>1297</v>
      </c>
      <c r="F18" s="163">
        <v>7.1643518518518514E-3</v>
      </c>
      <c r="G18" s="7"/>
    </row>
    <row r="19" spans="1:7" ht="15.75" customHeight="1" x14ac:dyDescent="0.25">
      <c r="A19" s="7" t="s">
        <v>77</v>
      </c>
      <c r="B19" s="7" t="s">
        <v>1298</v>
      </c>
      <c r="C19" s="7" t="s">
        <v>122</v>
      </c>
      <c r="D19" s="29" t="s">
        <v>7</v>
      </c>
      <c r="E19" s="8" t="s">
        <v>1299</v>
      </c>
      <c r="F19" s="163">
        <v>1.5624999999999999E-3</v>
      </c>
      <c r="G19" s="8"/>
    </row>
    <row r="20" spans="1:7" ht="13.5" customHeight="1" x14ac:dyDescent="0.25">
      <c r="A20" s="7" t="s">
        <v>318</v>
      </c>
      <c r="B20" s="7" t="s">
        <v>1300</v>
      </c>
      <c r="C20" s="7" t="s">
        <v>122</v>
      </c>
      <c r="D20" s="29" t="s">
        <v>7</v>
      </c>
      <c r="E20" s="8" t="s">
        <v>1301</v>
      </c>
      <c r="F20" s="163">
        <v>4.0509259259259258E-4</v>
      </c>
      <c r="G20" s="8"/>
    </row>
    <row r="21" spans="1:7" ht="15" customHeight="1" x14ac:dyDescent="0.25">
      <c r="A21" s="7" t="s">
        <v>318</v>
      </c>
      <c r="B21" s="7" t="s">
        <v>1302</v>
      </c>
      <c r="C21" s="7" t="s">
        <v>122</v>
      </c>
      <c r="D21" s="29" t="s">
        <v>7</v>
      </c>
      <c r="E21" s="8" t="s">
        <v>1303</v>
      </c>
      <c r="F21" s="163">
        <v>1.6319444444444445E-3</v>
      </c>
      <c r="G21" s="7"/>
    </row>
    <row r="22" spans="1:7" ht="15" customHeight="1" x14ac:dyDescent="0.25">
      <c r="A22" s="7" t="s">
        <v>318</v>
      </c>
      <c r="B22" s="7" t="s">
        <v>1304</v>
      </c>
      <c r="C22" s="7" t="s">
        <v>122</v>
      </c>
      <c r="D22" s="29" t="s">
        <v>7</v>
      </c>
      <c r="E22" s="8" t="s">
        <v>1305</v>
      </c>
      <c r="F22" s="163">
        <v>1.2268518518518518E-3</v>
      </c>
      <c r="G22" s="7"/>
    </row>
    <row r="23" spans="1:7" ht="27.75" customHeight="1" x14ac:dyDescent="0.25">
      <c r="A23" s="7" t="s">
        <v>318</v>
      </c>
      <c r="B23" s="7" t="s">
        <v>1306</v>
      </c>
      <c r="C23" s="7" t="s">
        <v>122</v>
      </c>
      <c r="D23" s="29" t="s">
        <v>7</v>
      </c>
      <c r="E23" s="10" t="s">
        <v>1307</v>
      </c>
      <c r="F23" s="170">
        <v>2.1527777777777778E-3</v>
      </c>
      <c r="G23" s="8"/>
    </row>
    <row r="24" spans="1:7" ht="24" x14ac:dyDescent="0.25">
      <c r="A24" s="7" t="s">
        <v>318</v>
      </c>
      <c r="B24" s="7" t="s">
        <v>1308</v>
      </c>
      <c r="C24" s="7" t="s">
        <v>122</v>
      </c>
      <c r="D24" s="29" t="s">
        <v>7</v>
      </c>
      <c r="E24" s="8" t="s">
        <v>1309</v>
      </c>
      <c r="F24" s="163">
        <v>5.3240740740740744E-4</v>
      </c>
      <c r="G24" s="7"/>
    </row>
    <row r="25" spans="1:7" x14ac:dyDescent="0.25">
      <c r="A25" s="7" t="s">
        <v>318</v>
      </c>
      <c r="B25" s="7" t="s">
        <v>1310</v>
      </c>
      <c r="C25" s="7" t="s">
        <v>122</v>
      </c>
      <c r="D25" s="29" t="s">
        <v>7</v>
      </c>
      <c r="E25" s="8" t="s">
        <v>1303</v>
      </c>
      <c r="F25" s="163">
        <v>1.6319444444444445E-3</v>
      </c>
      <c r="G25" s="7"/>
    </row>
    <row r="26" spans="1:7" x14ac:dyDescent="0.25">
      <c r="A26" s="7" t="s">
        <v>75</v>
      </c>
      <c r="B26" s="9" t="s">
        <v>1311</v>
      </c>
      <c r="C26" s="7" t="s">
        <v>122</v>
      </c>
      <c r="D26" s="29" t="s">
        <v>7</v>
      </c>
      <c r="E26" s="8" t="s">
        <v>1312</v>
      </c>
      <c r="F26" s="163">
        <v>2.0138888888888888E-3</v>
      </c>
      <c r="G26" s="7"/>
    </row>
    <row r="27" spans="1:7" x14ac:dyDescent="0.25">
      <c r="A27" s="7" t="s">
        <v>75</v>
      </c>
      <c r="B27" s="9" t="s">
        <v>1248</v>
      </c>
      <c r="C27" s="7" t="s">
        <v>122</v>
      </c>
      <c r="D27" s="29" t="s">
        <v>7</v>
      </c>
      <c r="E27" s="8" t="s">
        <v>295</v>
      </c>
      <c r="F27" s="163">
        <v>1.5046296296296297E-4</v>
      </c>
      <c r="G27" s="7"/>
    </row>
    <row r="28" spans="1:7" x14ac:dyDescent="0.25">
      <c r="A28" s="7" t="s">
        <v>75</v>
      </c>
      <c r="B28" s="9" t="s">
        <v>1249</v>
      </c>
      <c r="C28" s="7" t="s">
        <v>122</v>
      </c>
      <c r="D28" s="29" t="s">
        <v>7</v>
      </c>
      <c r="E28" s="8" t="s">
        <v>295</v>
      </c>
      <c r="F28" s="163">
        <v>1.273148148148148E-4</v>
      </c>
      <c r="G28" s="7"/>
    </row>
    <row r="29" spans="1:7" x14ac:dyDescent="0.25">
      <c r="A29" s="7" t="s">
        <v>75</v>
      </c>
      <c r="B29" s="9" t="s">
        <v>1257</v>
      </c>
      <c r="C29" s="7" t="s">
        <v>122</v>
      </c>
      <c r="D29" s="29" t="s">
        <v>7</v>
      </c>
      <c r="E29" s="8" t="s">
        <v>1313</v>
      </c>
      <c r="F29" s="163">
        <v>9.2592592592592588E-5</v>
      </c>
      <c r="G29" s="7"/>
    </row>
    <row r="30" spans="1:7" x14ac:dyDescent="0.25">
      <c r="A30" s="7" t="s">
        <v>75</v>
      </c>
      <c r="B30" s="9" t="s">
        <v>1314</v>
      </c>
      <c r="C30" s="7" t="s">
        <v>122</v>
      </c>
      <c r="D30" s="29" t="s">
        <v>7</v>
      </c>
      <c r="E30" s="8" t="s">
        <v>295</v>
      </c>
      <c r="F30" s="163">
        <v>2.7777777777777778E-4</v>
      </c>
      <c r="G30" s="7"/>
    </row>
    <row r="31" spans="1:7" x14ac:dyDescent="0.25">
      <c r="A31" s="7" t="s">
        <v>75</v>
      </c>
      <c r="B31" s="9" t="s">
        <v>1250</v>
      </c>
      <c r="C31" s="7" t="s">
        <v>122</v>
      </c>
      <c r="D31" s="29" t="s">
        <v>7</v>
      </c>
      <c r="E31" s="8" t="s">
        <v>295</v>
      </c>
      <c r="F31" s="163">
        <v>6.9444444444444444E-5</v>
      </c>
      <c r="G31" s="7"/>
    </row>
    <row r="32" spans="1:7" x14ac:dyDescent="0.25">
      <c r="A32" s="7" t="s">
        <v>75</v>
      </c>
      <c r="B32" s="9" t="s">
        <v>1315</v>
      </c>
      <c r="C32" s="7" t="s">
        <v>122</v>
      </c>
      <c r="D32" s="29" t="s">
        <v>7</v>
      </c>
      <c r="E32" s="8" t="s">
        <v>295</v>
      </c>
      <c r="F32" s="163">
        <v>5.5787037037037038E-3</v>
      </c>
      <c r="G32" s="7"/>
    </row>
    <row r="33" spans="1:7" x14ac:dyDescent="0.25">
      <c r="A33" s="7" t="s">
        <v>75</v>
      </c>
      <c r="B33" s="9" t="s">
        <v>1259</v>
      </c>
      <c r="C33" s="7" t="s">
        <v>122</v>
      </c>
      <c r="D33" s="29" t="s">
        <v>7</v>
      </c>
      <c r="E33" s="8" t="s">
        <v>295</v>
      </c>
      <c r="F33" s="163">
        <v>8.3564814814814804E-3</v>
      </c>
      <c r="G33" s="7"/>
    </row>
    <row r="34" spans="1:7" ht="24" x14ac:dyDescent="0.25">
      <c r="A34" s="7" t="s">
        <v>75</v>
      </c>
      <c r="B34" s="9" t="s">
        <v>1316</v>
      </c>
      <c r="C34" s="7" t="s">
        <v>122</v>
      </c>
      <c r="D34" s="29" t="s">
        <v>7</v>
      </c>
      <c r="E34" s="8" t="s">
        <v>1317</v>
      </c>
      <c r="F34" s="163">
        <v>1.0416666666666667E-4</v>
      </c>
      <c r="G34" s="7"/>
    </row>
    <row r="35" spans="1:7" ht="36" x14ac:dyDescent="0.25">
      <c r="A35" s="7" t="s">
        <v>75</v>
      </c>
      <c r="B35" s="9" t="s">
        <v>1318</v>
      </c>
      <c r="C35" s="7" t="s">
        <v>122</v>
      </c>
      <c r="D35" s="29" t="s">
        <v>7</v>
      </c>
      <c r="E35" s="8" t="s">
        <v>1319</v>
      </c>
      <c r="F35" s="163">
        <v>5.5555555555555556E-4</v>
      </c>
      <c r="G35" s="7"/>
    </row>
    <row r="36" spans="1:7" ht="36" x14ac:dyDescent="0.25">
      <c r="A36" s="7" t="s">
        <v>75</v>
      </c>
      <c r="B36" s="9" t="s">
        <v>1320</v>
      </c>
      <c r="C36" s="7" t="s">
        <v>122</v>
      </c>
      <c r="D36" s="29" t="s">
        <v>7</v>
      </c>
      <c r="E36" s="8" t="s">
        <v>1321</v>
      </c>
      <c r="F36" s="163">
        <v>1.7708333333333332E-3</v>
      </c>
      <c r="G36" s="7"/>
    </row>
    <row r="37" spans="1:7" ht="36" x14ac:dyDescent="0.25">
      <c r="A37" s="7" t="s">
        <v>75</v>
      </c>
      <c r="B37" s="9" t="s">
        <v>1322</v>
      </c>
      <c r="C37" s="7" t="s">
        <v>122</v>
      </c>
      <c r="D37" s="29" t="s">
        <v>7</v>
      </c>
      <c r="E37" s="8" t="s">
        <v>1323</v>
      </c>
      <c r="F37" s="163">
        <v>5.7870370370370378E-4</v>
      </c>
      <c r="G37" s="7"/>
    </row>
    <row r="38" spans="1:7" x14ac:dyDescent="0.25">
      <c r="A38" s="7" t="s">
        <v>75</v>
      </c>
      <c r="B38" s="9" t="s">
        <v>1324</v>
      </c>
      <c r="C38" s="7" t="s">
        <v>122</v>
      </c>
      <c r="D38" s="29" t="s">
        <v>1325</v>
      </c>
      <c r="E38" s="8" t="s">
        <v>295</v>
      </c>
      <c r="F38" s="163">
        <v>1.6203703703703703E-3</v>
      </c>
      <c r="G38" s="7"/>
    </row>
    <row r="39" spans="1:7" ht="42" customHeight="1" x14ac:dyDescent="0.25">
      <c r="A39" s="7" t="s">
        <v>75</v>
      </c>
      <c r="B39" s="9" t="s">
        <v>1218</v>
      </c>
      <c r="C39" s="7" t="s">
        <v>122</v>
      </c>
      <c r="D39" s="29" t="s">
        <v>1325</v>
      </c>
      <c r="E39" s="8" t="s">
        <v>1326</v>
      </c>
      <c r="F39" s="163">
        <v>5.2777777777777771E-3</v>
      </c>
      <c r="G39" s="8"/>
    </row>
    <row r="40" spans="1:7" ht="15.75" customHeight="1" x14ac:dyDescent="0.25">
      <c r="A40" s="7" t="s">
        <v>75</v>
      </c>
      <c r="B40" s="9" t="s">
        <v>1327</v>
      </c>
      <c r="C40" s="7" t="s">
        <v>122</v>
      </c>
      <c r="D40" s="29" t="s">
        <v>1325</v>
      </c>
      <c r="E40" s="8" t="s">
        <v>1328</v>
      </c>
      <c r="F40" s="163">
        <v>6.7361111111111103E-3</v>
      </c>
      <c r="G40" s="8"/>
    </row>
    <row r="41" spans="1:7" ht="58.5" customHeight="1" x14ac:dyDescent="0.25">
      <c r="A41" s="7" t="s">
        <v>75</v>
      </c>
      <c r="B41" s="9" t="s">
        <v>1329</v>
      </c>
      <c r="C41" s="7" t="s">
        <v>122</v>
      </c>
      <c r="D41" s="29" t="s">
        <v>7</v>
      </c>
      <c r="E41" s="8" t="s">
        <v>1330</v>
      </c>
      <c r="F41" s="163">
        <v>3.0787037037037037E-3</v>
      </c>
      <c r="G41" s="8"/>
    </row>
    <row r="42" spans="1:7" ht="15" customHeight="1" x14ac:dyDescent="0.25">
      <c r="A42" s="7" t="s">
        <v>75</v>
      </c>
      <c r="B42" s="9" t="s">
        <v>1331</v>
      </c>
      <c r="C42" s="7" t="s">
        <v>122</v>
      </c>
      <c r="D42" s="29" t="s">
        <v>7</v>
      </c>
      <c r="E42" s="8" t="s">
        <v>1332</v>
      </c>
      <c r="F42" s="163">
        <v>2.7546296296296294E-3</v>
      </c>
      <c r="G42" s="8"/>
    </row>
    <row r="43" spans="1:7" ht="36" x14ac:dyDescent="0.25">
      <c r="A43" s="7" t="s">
        <v>75</v>
      </c>
      <c r="B43" s="9" t="s">
        <v>1333</v>
      </c>
      <c r="C43" s="7" t="s">
        <v>122</v>
      </c>
      <c r="D43" s="29" t="s">
        <v>7</v>
      </c>
      <c r="E43" s="8" t="s">
        <v>1334</v>
      </c>
      <c r="F43" s="163">
        <v>4.2824074074074075E-4</v>
      </c>
      <c r="G43" s="7"/>
    </row>
    <row r="44" spans="1:7" ht="48" x14ac:dyDescent="0.25">
      <c r="A44" s="7" t="s">
        <v>75</v>
      </c>
      <c r="B44" s="9" t="s">
        <v>1225</v>
      </c>
      <c r="C44" s="7" t="s">
        <v>122</v>
      </c>
      <c r="D44" s="29" t="s">
        <v>7</v>
      </c>
      <c r="E44" s="8" t="s">
        <v>1335</v>
      </c>
      <c r="F44" s="163">
        <v>7.0601851851851847E-4</v>
      </c>
      <c r="G44" s="7"/>
    </row>
    <row r="45" spans="1:7" ht="72" x14ac:dyDescent="0.25">
      <c r="A45" s="7" t="s">
        <v>75</v>
      </c>
      <c r="B45" s="9" t="s">
        <v>1336</v>
      </c>
      <c r="C45" s="7" t="s">
        <v>122</v>
      </c>
      <c r="D45" s="29" t="s">
        <v>7</v>
      </c>
      <c r="E45" s="10" t="s">
        <v>1337</v>
      </c>
      <c r="F45" s="170">
        <v>6.7129629629629625E-4</v>
      </c>
      <c r="G45" s="7"/>
    </row>
    <row r="46" spans="1:7" ht="84" x14ac:dyDescent="0.25">
      <c r="A46" s="7" t="s">
        <v>75</v>
      </c>
      <c r="B46" s="9" t="s">
        <v>1338</v>
      </c>
      <c r="C46" s="7" t="s">
        <v>122</v>
      </c>
      <c r="D46" s="29" t="s">
        <v>7</v>
      </c>
      <c r="E46" s="8" t="s">
        <v>1339</v>
      </c>
      <c r="F46" s="163">
        <v>1.0069444444444444E-3</v>
      </c>
      <c r="G46" s="7"/>
    </row>
    <row r="47" spans="1:7" ht="11.25" customHeight="1" x14ac:dyDescent="0.25">
      <c r="A47" s="7" t="s">
        <v>75</v>
      </c>
      <c r="B47" s="9" t="s">
        <v>1229</v>
      </c>
      <c r="C47" s="7" t="s">
        <v>122</v>
      </c>
      <c r="D47" s="6" t="s">
        <v>439</v>
      </c>
      <c r="E47" s="8" t="s">
        <v>295</v>
      </c>
      <c r="F47" s="8"/>
      <c r="G47" s="7" t="s">
        <v>1340</v>
      </c>
    </row>
    <row r="48" spans="1:7" ht="36" x14ac:dyDescent="0.25">
      <c r="A48" s="7" t="s">
        <v>75</v>
      </c>
      <c r="B48" s="9" t="s">
        <v>1235</v>
      </c>
      <c r="C48" s="7" t="s">
        <v>122</v>
      </c>
      <c r="D48" s="29" t="s">
        <v>7</v>
      </c>
      <c r="E48" s="8" t="s">
        <v>1341</v>
      </c>
      <c r="F48" s="163">
        <v>7.5231481481481471E-4</v>
      </c>
      <c r="G48" s="7" t="s">
        <v>1342</v>
      </c>
    </row>
    <row r="49" spans="1:7" ht="48" x14ac:dyDescent="0.25">
      <c r="A49" s="7" t="s">
        <v>1343</v>
      </c>
      <c r="B49" s="7" t="s">
        <v>1344</v>
      </c>
      <c r="C49" s="7" t="s">
        <v>292</v>
      </c>
      <c r="D49" s="7" t="s">
        <v>7</v>
      </c>
      <c r="E49" s="8" t="s">
        <v>1345</v>
      </c>
      <c r="F49" s="163">
        <v>1.6435185185185183E-3</v>
      </c>
      <c r="G49" s="7"/>
    </row>
    <row r="50" spans="1:7" ht="36" x14ac:dyDescent="0.25">
      <c r="A50" s="7" t="s">
        <v>1343</v>
      </c>
      <c r="B50" s="7" t="s">
        <v>1346</v>
      </c>
      <c r="C50" s="7" t="s">
        <v>292</v>
      </c>
      <c r="D50" s="7" t="s">
        <v>7</v>
      </c>
      <c r="E50" s="8" t="s">
        <v>1347</v>
      </c>
      <c r="F50" s="163">
        <v>1.4814814814814814E-3</v>
      </c>
      <c r="G50" s="7"/>
    </row>
    <row r="51" spans="1:7" ht="48" x14ac:dyDescent="0.25">
      <c r="A51" s="7" t="s">
        <v>1343</v>
      </c>
      <c r="B51" s="7" t="s">
        <v>1348</v>
      </c>
      <c r="C51" s="7" t="s">
        <v>292</v>
      </c>
      <c r="D51" s="7" t="s">
        <v>7</v>
      </c>
      <c r="E51" s="8" t="s">
        <v>1349</v>
      </c>
      <c r="F51" s="163">
        <v>2.0138888888888888E-3</v>
      </c>
      <c r="G51" s="7"/>
    </row>
    <row r="52" spans="1:7" ht="48" x14ac:dyDescent="0.25">
      <c r="A52" s="7" t="s">
        <v>1343</v>
      </c>
      <c r="B52" s="7" t="s">
        <v>1350</v>
      </c>
      <c r="C52" s="7" t="s">
        <v>292</v>
      </c>
      <c r="D52" s="7" t="s">
        <v>7</v>
      </c>
      <c r="E52" s="8" t="s">
        <v>1351</v>
      </c>
      <c r="F52" s="163">
        <v>1.3773148148148147E-3</v>
      </c>
      <c r="G52" s="7"/>
    </row>
    <row r="53" spans="1:7" ht="48" x14ac:dyDescent="0.25">
      <c r="A53" s="7" t="s">
        <v>1352</v>
      </c>
      <c r="B53" s="7" t="s">
        <v>1353</v>
      </c>
      <c r="C53" s="7" t="s">
        <v>292</v>
      </c>
      <c r="D53" s="7" t="s">
        <v>7</v>
      </c>
      <c r="E53" s="8" t="s">
        <v>1354</v>
      </c>
      <c r="F53" s="163">
        <v>6.134259259259259E-4</v>
      </c>
      <c r="G53" s="7"/>
    </row>
    <row r="54" spans="1:7" x14ac:dyDescent="0.25">
      <c r="A54" s="7" t="s">
        <v>1352</v>
      </c>
      <c r="B54" s="7" t="s">
        <v>1355</v>
      </c>
      <c r="C54" s="7" t="s">
        <v>292</v>
      </c>
      <c r="D54" s="7" t="s">
        <v>7</v>
      </c>
      <c r="E54" s="8" t="s">
        <v>1356</v>
      </c>
      <c r="F54" s="163">
        <v>8.449074074074075E-4</v>
      </c>
      <c r="G54" s="7"/>
    </row>
    <row r="55" spans="1:7" x14ac:dyDescent="0.25">
      <c r="A55" s="7" t="s">
        <v>1352</v>
      </c>
      <c r="B55" s="7" t="s">
        <v>1357</v>
      </c>
      <c r="C55" s="7" t="s">
        <v>292</v>
      </c>
      <c r="D55" s="7" t="s">
        <v>7</v>
      </c>
      <c r="E55" s="8" t="s">
        <v>295</v>
      </c>
      <c r="F55" s="163">
        <v>1.6203703703703703E-4</v>
      </c>
      <c r="G55" s="7"/>
    </row>
    <row r="56" spans="1:7" x14ac:dyDescent="0.25">
      <c r="A56" s="7" t="s">
        <v>1343</v>
      </c>
      <c r="B56" s="7" t="s">
        <v>1358</v>
      </c>
      <c r="C56" s="7" t="s">
        <v>292</v>
      </c>
      <c r="D56" s="7" t="s">
        <v>7</v>
      </c>
      <c r="E56" s="8" t="s">
        <v>295</v>
      </c>
      <c r="F56" s="163">
        <v>5.9027777777777778E-4</v>
      </c>
      <c r="G56" s="7"/>
    </row>
    <row r="57" spans="1:7" x14ac:dyDescent="0.25">
      <c r="A57" s="7" t="s">
        <v>1343</v>
      </c>
      <c r="B57" s="7" t="s">
        <v>1359</v>
      </c>
      <c r="C57" s="7" t="s">
        <v>292</v>
      </c>
      <c r="D57" s="7" t="s">
        <v>7</v>
      </c>
      <c r="E57" s="8" t="s">
        <v>295</v>
      </c>
      <c r="F57" s="163">
        <v>5.4398148148148144E-4</v>
      </c>
      <c r="G57" s="7"/>
    </row>
    <row r="58" spans="1:7" x14ac:dyDescent="0.25">
      <c r="A58" s="7" t="s">
        <v>1343</v>
      </c>
      <c r="B58" s="7" t="s">
        <v>1360</v>
      </c>
      <c r="C58" s="7" t="s">
        <v>292</v>
      </c>
      <c r="D58" s="7" t="s">
        <v>7</v>
      </c>
      <c r="E58" s="8" t="s">
        <v>295</v>
      </c>
      <c r="F58" s="163">
        <v>6.7129629629629625E-4</v>
      </c>
      <c r="G58" s="7"/>
    </row>
    <row r="59" spans="1:7" x14ac:dyDescent="0.25">
      <c r="A59" s="7" t="s">
        <v>1343</v>
      </c>
      <c r="B59" s="7" t="s">
        <v>1361</v>
      </c>
      <c r="C59" s="7" t="s">
        <v>292</v>
      </c>
      <c r="D59" s="7" t="s">
        <v>7</v>
      </c>
      <c r="E59" s="8" t="s">
        <v>295</v>
      </c>
      <c r="F59" s="163">
        <v>8.9120370370370362E-4</v>
      </c>
      <c r="G59" s="7"/>
    </row>
    <row r="60" spans="1:7" ht="36" x14ac:dyDescent="0.25">
      <c r="A60" s="7" t="s">
        <v>1362</v>
      </c>
      <c r="B60" s="7" t="s">
        <v>1363</v>
      </c>
      <c r="C60" s="7" t="s">
        <v>292</v>
      </c>
      <c r="D60" s="7" t="s">
        <v>7</v>
      </c>
      <c r="E60" s="8" t="s">
        <v>1364</v>
      </c>
      <c r="F60" s="163">
        <v>3.8194444444444446E-4</v>
      </c>
      <c r="G60" s="7"/>
    </row>
    <row r="61" spans="1:7" x14ac:dyDescent="0.25">
      <c r="A61" s="7" t="s">
        <v>1362</v>
      </c>
      <c r="B61" s="7" t="s">
        <v>1365</v>
      </c>
      <c r="C61" s="7" t="s">
        <v>292</v>
      </c>
      <c r="D61" s="7" t="s">
        <v>7</v>
      </c>
      <c r="E61" s="8" t="s">
        <v>295</v>
      </c>
      <c r="F61" s="163">
        <v>1.7361111111111112E-4</v>
      </c>
      <c r="G61" s="7"/>
    </row>
    <row r="62" spans="1:7" x14ac:dyDescent="0.25">
      <c r="A62" s="7" t="s">
        <v>1362</v>
      </c>
      <c r="B62" s="7" t="s">
        <v>1366</v>
      </c>
      <c r="C62" s="7" t="s">
        <v>292</v>
      </c>
      <c r="D62" s="7" t="s">
        <v>7</v>
      </c>
      <c r="E62" s="8" t="s">
        <v>295</v>
      </c>
      <c r="F62" s="176">
        <v>1.1574074074074073E-5</v>
      </c>
    </row>
    <row r="63" spans="1:7" ht="36" x14ac:dyDescent="0.25">
      <c r="A63" s="7" t="s">
        <v>1362</v>
      </c>
      <c r="B63" s="7" t="s">
        <v>1367</v>
      </c>
      <c r="C63" s="7" t="s">
        <v>292</v>
      </c>
      <c r="D63" s="7" t="s">
        <v>7</v>
      </c>
      <c r="E63" s="8" t="s">
        <v>1368</v>
      </c>
      <c r="F63" s="163">
        <v>1.1574074074074073E-4</v>
      </c>
      <c r="G63" s="7"/>
    </row>
    <row r="64" spans="1:7" ht="36" x14ac:dyDescent="0.25">
      <c r="A64" s="7" t="s">
        <v>1362</v>
      </c>
      <c r="B64" s="7" t="s">
        <v>1369</v>
      </c>
      <c r="C64" s="7" t="s">
        <v>292</v>
      </c>
      <c r="D64" s="7" t="s">
        <v>7</v>
      </c>
      <c r="E64" s="8" t="s">
        <v>1370</v>
      </c>
      <c r="F64" s="163">
        <v>6.7129629629629625E-4</v>
      </c>
      <c r="G64" s="7"/>
    </row>
    <row r="65" spans="1:7" x14ac:dyDescent="0.25">
      <c r="A65" s="7" t="s">
        <v>1362</v>
      </c>
      <c r="B65" s="7" t="s">
        <v>1371</v>
      </c>
      <c r="C65" s="7" t="s">
        <v>292</v>
      </c>
      <c r="D65" s="7" t="s">
        <v>7</v>
      </c>
      <c r="E65" s="8" t="s">
        <v>295</v>
      </c>
      <c r="F65" s="163">
        <v>4.9768518518518521E-4</v>
      </c>
      <c r="G65" s="7"/>
    </row>
    <row r="66" spans="1:7" x14ac:dyDescent="0.25">
      <c r="A66" s="7" t="s">
        <v>1362</v>
      </c>
      <c r="B66" s="7" t="s">
        <v>1372</v>
      </c>
      <c r="C66" s="7" t="s">
        <v>292</v>
      </c>
      <c r="D66" s="7" t="s">
        <v>7</v>
      </c>
      <c r="E66" s="8" t="s">
        <v>295</v>
      </c>
      <c r="F66" s="163">
        <v>1.1574074074074073E-5</v>
      </c>
      <c r="G66" s="7"/>
    </row>
    <row r="67" spans="1:7" ht="36" x14ac:dyDescent="0.25">
      <c r="A67" s="7" t="s">
        <v>1362</v>
      </c>
      <c r="B67" s="7" t="s">
        <v>1373</v>
      </c>
      <c r="C67" s="7" t="s">
        <v>292</v>
      </c>
      <c r="D67" s="7" t="s">
        <v>7</v>
      </c>
      <c r="E67" s="8" t="s">
        <v>1374</v>
      </c>
      <c r="F67" s="163">
        <v>1.0416666666666667E-4</v>
      </c>
      <c r="G67" s="7"/>
    </row>
    <row r="68" spans="1:7" x14ac:dyDescent="0.25">
      <c r="A68" s="7" t="s">
        <v>1375</v>
      </c>
      <c r="B68" s="7" t="s">
        <v>1376</v>
      </c>
      <c r="C68" s="7" t="s">
        <v>292</v>
      </c>
      <c r="D68" s="7" t="s">
        <v>7</v>
      </c>
      <c r="E68" s="8" t="s">
        <v>1377</v>
      </c>
      <c r="F68" s="163">
        <v>1.3888888888888889E-4</v>
      </c>
      <c r="G68" s="7"/>
    </row>
    <row r="69" spans="1:7" x14ac:dyDescent="0.25">
      <c r="A69" s="7" t="s">
        <v>1375</v>
      </c>
      <c r="B69" s="7" t="s">
        <v>1378</v>
      </c>
      <c r="C69" s="7" t="s">
        <v>292</v>
      </c>
      <c r="D69" s="7" t="s">
        <v>7</v>
      </c>
      <c r="E69" s="8" t="s">
        <v>295</v>
      </c>
      <c r="F69" s="163">
        <v>1.273148148148148E-4</v>
      </c>
      <c r="G69" s="7"/>
    </row>
    <row r="70" spans="1:7" x14ac:dyDescent="0.25">
      <c r="A70" s="7" t="s">
        <v>1375</v>
      </c>
      <c r="B70" s="7" t="s">
        <v>1379</v>
      </c>
      <c r="C70" s="7" t="s">
        <v>292</v>
      </c>
      <c r="D70" s="7" t="s">
        <v>7</v>
      </c>
      <c r="E70" s="8" t="s">
        <v>295</v>
      </c>
      <c r="F70" s="163">
        <v>5.7870370370370366E-5</v>
      </c>
      <c r="G70" s="7"/>
    </row>
    <row r="71" spans="1:7" x14ac:dyDescent="0.25">
      <c r="A71" s="7" t="s">
        <v>1380</v>
      </c>
      <c r="B71" s="7" t="s">
        <v>1381</v>
      </c>
      <c r="C71" s="7" t="s">
        <v>292</v>
      </c>
      <c r="D71" s="7" t="s">
        <v>7</v>
      </c>
      <c r="E71" s="8" t="s">
        <v>1382</v>
      </c>
      <c r="F71" s="163">
        <v>1.1574074074074073E-4</v>
      </c>
      <c r="G71" s="7"/>
    </row>
    <row r="72" spans="1:7" x14ac:dyDescent="0.25">
      <c r="A72" s="7" t="s">
        <v>1380</v>
      </c>
      <c r="B72" s="7" t="s">
        <v>1383</v>
      </c>
      <c r="C72" s="7" t="s">
        <v>292</v>
      </c>
      <c r="D72" s="7" t="s">
        <v>7</v>
      </c>
      <c r="E72" s="8" t="s">
        <v>1384</v>
      </c>
      <c r="F72" s="163">
        <v>1.1342592592592591E-3</v>
      </c>
      <c r="G72" s="7"/>
    </row>
    <row r="73" spans="1:7" ht="12" customHeight="1" x14ac:dyDescent="0.25">
      <c r="A73" s="7" t="s">
        <v>1380</v>
      </c>
      <c r="B73" s="7" t="s">
        <v>1385</v>
      </c>
      <c r="C73" s="7" t="s">
        <v>292</v>
      </c>
      <c r="D73" s="7" t="s">
        <v>7</v>
      </c>
      <c r="E73" s="8" t="s">
        <v>1386</v>
      </c>
      <c r="F73" s="163">
        <v>6.9444444444444447E-4</v>
      </c>
      <c r="G73" s="8"/>
    </row>
    <row r="74" spans="1:7" x14ac:dyDescent="0.25">
      <c r="A74" s="7" t="s">
        <v>1380</v>
      </c>
      <c r="B74" s="7" t="s">
        <v>1387</v>
      </c>
      <c r="C74" s="7" t="s">
        <v>292</v>
      </c>
      <c r="D74" s="7" t="s">
        <v>7</v>
      </c>
      <c r="E74" s="8" t="s">
        <v>1388</v>
      </c>
      <c r="F74" s="163">
        <v>6.8287037037037025E-4</v>
      </c>
      <c r="G74" s="7"/>
    </row>
    <row r="75" spans="1:7" ht="12" customHeight="1" x14ac:dyDescent="0.25">
      <c r="A75" s="7" t="s">
        <v>1380</v>
      </c>
      <c r="B75" s="7" t="s">
        <v>1389</v>
      </c>
      <c r="C75" s="7" t="s">
        <v>292</v>
      </c>
      <c r="D75" s="7" t="s">
        <v>7</v>
      </c>
      <c r="E75" s="10" t="s">
        <v>1390</v>
      </c>
      <c r="F75" s="170">
        <v>1.8171296296296297E-3</v>
      </c>
      <c r="G75" s="8"/>
    </row>
    <row r="76" spans="1:7" x14ac:dyDescent="0.25">
      <c r="A76" s="7" t="s">
        <v>1380</v>
      </c>
      <c r="B76" s="7" t="s">
        <v>1391</v>
      </c>
      <c r="C76" s="7" t="s">
        <v>292</v>
      </c>
      <c r="D76" s="7" t="s">
        <v>7</v>
      </c>
      <c r="E76" s="8" t="s">
        <v>295</v>
      </c>
      <c r="F76" s="163">
        <v>8.1018518518518516E-5</v>
      </c>
      <c r="G76" s="7"/>
    </row>
    <row r="77" spans="1:7" ht="12" customHeight="1" x14ac:dyDescent="0.25">
      <c r="A77" s="7" t="s">
        <v>1380</v>
      </c>
      <c r="B77" s="7" t="s">
        <v>1392</v>
      </c>
      <c r="C77" s="7" t="s">
        <v>292</v>
      </c>
      <c r="D77" s="7" t="s">
        <v>7</v>
      </c>
      <c r="E77" s="8" t="s">
        <v>1393</v>
      </c>
      <c r="F77" s="163">
        <v>9.7222222222222209E-4</v>
      </c>
      <c r="G77" s="7"/>
    </row>
    <row r="78" spans="1:7" ht="12" customHeight="1" x14ac:dyDescent="0.25">
      <c r="A78" s="7" t="s">
        <v>1380</v>
      </c>
      <c r="B78" s="7" t="s">
        <v>1394</v>
      </c>
      <c r="C78" s="7" t="s">
        <v>292</v>
      </c>
      <c r="D78" s="7" t="s">
        <v>7</v>
      </c>
      <c r="E78" s="8" t="s">
        <v>1395</v>
      </c>
      <c r="F78" s="163">
        <v>1.9675925925925926E-4</v>
      </c>
      <c r="G78" s="7"/>
    </row>
    <row r="79" spans="1:7" ht="12" customHeight="1" x14ac:dyDescent="0.25">
      <c r="A79" s="7" t="s">
        <v>1380</v>
      </c>
      <c r="B79" s="7" t="s">
        <v>1396</v>
      </c>
      <c r="C79" s="7" t="s">
        <v>292</v>
      </c>
      <c r="D79" s="7" t="s">
        <v>7</v>
      </c>
      <c r="E79" s="8" t="s">
        <v>1397</v>
      </c>
      <c r="F79" s="163">
        <v>1.9097222222222222E-3</v>
      </c>
      <c r="G79" s="7"/>
    </row>
    <row r="80" spans="1:7" ht="12" customHeight="1" x14ac:dyDescent="0.25">
      <c r="A80" s="7" t="s">
        <v>1380</v>
      </c>
      <c r="B80" s="7" t="s">
        <v>1398</v>
      </c>
      <c r="C80" s="7" t="s">
        <v>292</v>
      </c>
      <c r="D80" s="7" t="s">
        <v>7</v>
      </c>
      <c r="E80" s="8" t="s">
        <v>295</v>
      </c>
      <c r="F80" s="163">
        <v>6.134259259259259E-4</v>
      </c>
      <c r="G80" s="7"/>
    </row>
    <row r="81" spans="1:7" ht="36" x14ac:dyDescent="0.25">
      <c r="A81" s="7" t="s">
        <v>1399</v>
      </c>
      <c r="B81" s="7" t="s">
        <v>1400</v>
      </c>
      <c r="C81" s="7" t="s">
        <v>292</v>
      </c>
      <c r="D81" s="7" t="s">
        <v>7</v>
      </c>
      <c r="E81" s="8" t="s">
        <v>1401</v>
      </c>
      <c r="F81" s="163">
        <v>1.9675925925925928E-3</v>
      </c>
      <c r="G81" s="7"/>
    </row>
    <row r="82" spans="1:7" ht="36" x14ac:dyDescent="0.25">
      <c r="A82" s="7" t="s">
        <v>1399</v>
      </c>
      <c r="B82" s="7" t="s">
        <v>1402</v>
      </c>
      <c r="C82" s="7" t="s">
        <v>292</v>
      </c>
      <c r="D82" s="7" t="s">
        <v>7</v>
      </c>
      <c r="E82" s="8" t="s">
        <v>1403</v>
      </c>
      <c r="F82" s="163">
        <v>1.6782407407407406E-3</v>
      </c>
      <c r="G82" s="7"/>
    </row>
    <row r="83" spans="1:7" x14ac:dyDescent="0.25">
      <c r="A83" s="7" t="s">
        <v>1399</v>
      </c>
      <c r="B83" s="7" t="s">
        <v>1404</v>
      </c>
      <c r="C83" s="7" t="s">
        <v>292</v>
      </c>
      <c r="D83" s="7" t="s">
        <v>7</v>
      </c>
      <c r="E83" s="8" t="s">
        <v>1405</v>
      </c>
      <c r="F83" s="163">
        <v>2.9629629629629628E-3</v>
      </c>
      <c r="G83" s="7"/>
    </row>
    <row r="84" spans="1:7" ht="24" x14ac:dyDescent="0.25">
      <c r="A84" s="7" t="s">
        <v>1399</v>
      </c>
      <c r="B84" s="7" t="s">
        <v>1406</v>
      </c>
      <c r="C84" s="7" t="s">
        <v>292</v>
      </c>
      <c r="D84" s="7" t="s">
        <v>7</v>
      </c>
      <c r="E84" s="8" t="s">
        <v>1407</v>
      </c>
      <c r="F84" s="163">
        <v>9.4907407407407408E-4</v>
      </c>
      <c r="G84" s="7"/>
    </row>
    <row r="85" spans="1:7" ht="12" customHeight="1" x14ac:dyDescent="0.25">
      <c r="A85" s="7" t="s">
        <v>1399</v>
      </c>
      <c r="B85" s="7" t="s">
        <v>1408</v>
      </c>
      <c r="C85" s="7" t="s">
        <v>292</v>
      </c>
      <c r="D85" s="7" t="s">
        <v>7</v>
      </c>
      <c r="E85" s="7" t="s">
        <v>1409</v>
      </c>
      <c r="F85" s="171">
        <v>2.2916666666666667E-3</v>
      </c>
      <c r="G85" s="7"/>
    </row>
    <row r="86" spans="1:7" ht="24" x14ac:dyDescent="0.25">
      <c r="A86" s="7" t="s">
        <v>1399</v>
      </c>
      <c r="B86" s="7" t="s">
        <v>1410</v>
      </c>
      <c r="C86" s="7" t="s">
        <v>292</v>
      </c>
      <c r="D86" s="7" t="s">
        <v>7</v>
      </c>
      <c r="E86" s="10" t="s">
        <v>1411</v>
      </c>
      <c r="F86" s="170">
        <v>1.3310185185185185E-3</v>
      </c>
      <c r="G86" s="7"/>
    </row>
    <row r="87" spans="1:7" ht="12" customHeight="1" x14ac:dyDescent="0.25">
      <c r="A87" s="7" t="s">
        <v>1399</v>
      </c>
      <c r="B87" s="7" t="s">
        <v>1412</v>
      </c>
      <c r="C87" s="7" t="s">
        <v>292</v>
      </c>
      <c r="D87" s="7" t="s">
        <v>7</v>
      </c>
      <c r="E87" s="10" t="s">
        <v>1413</v>
      </c>
      <c r="F87" s="170">
        <v>3.5763888888888894E-3</v>
      </c>
      <c r="G87" s="8"/>
    </row>
    <row r="88" spans="1:7" ht="12" customHeight="1" x14ac:dyDescent="0.25">
      <c r="A88" s="7" t="s">
        <v>1380</v>
      </c>
      <c r="B88" s="7" t="s">
        <v>1414</v>
      </c>
      <c r="C88" s="7" t="s">
        <v>292</v>
      </c>
      <c r="D88" s="7" t="s">
        <v>7</v>
      </c>
      <c r="E88" s="10" t="s">
        <v>1415</v>
      </c>
      <c r="F88" s="170">
        <v>7.7546296296296304E-4</v>
      </c>
      <c r="G88" s="8"/>
    </row>
    <row r="89" spans="1:7" x14ac:dyDescent="0.25">
      <c r="A89" s="7" t="s">
        <v>1380</v>
      </c>
      <c r="B89" s="7" t="s">
        <v>1416</v>
      </c>
      <c r="C89" s="7" t="s">
        <v>292</v>
      </c>
      <c r="D89" s="7" t="s">
        <v>7</v>
      </c>
      <c r="E89" s="8" t="s">
        <v>1417</v>
      </c>
      <c r="F89" s="163">
        <v>3.3333333333333335E-3</v>
      </c>
      <c r="G89" s="7"/>
    </row>
    <row r="90" spans="1:7" ht="12" customHeight="1" x14ac:dyDescent="0.25">
      <c r="A90" s="7" t="s">
        <v>1380</v>
      </c>
      <c r="B90" s="7" t="s">
        <v>1418</v>
      </c>
      <c r="C90" s="7" t="s">
        <v>292</v>
      </c>
      <c r="D90" s="7" t="s">
        <v>7</v>
      </c>
      <c r="E90" s="8" t="s">
        <v>295</v>
      </c>
      <c r="F90" s="163">
        <v>2.3148148148148146E-4</v>
      </c>
      <c r="G90" s="7"/>
    </row>
    <row r="91" spans="1:7" ht="12" customHeight="1" x14ac:dyDescent="0.25">
      <c r="A91" s="7" t="s">
        <v>1380</v>
      </c>
      <c r="B91" s="7" t="s">
        <v>1419</v>
      </c>
      <c r="C91" s="7" t="s">
        <v>292</v>
      </c>
      <c r="D91" s="7" t="s">
        <v>7</v>
      </c>
      <c r="E91" s="8" t="s">
        <v>295</v>
      </c>
      <c r="F91" s="163">
        <v>1.0416666666666667E-4</v>
      </c>
      <c r="G91" s="8"/>
    </row>
    <row r="92" spans="1:7" ht="12" customHeight="1" x14ac:dyDescent="0.25">
      <c r="A92" s="7" t="s">
        <v>1380</v>
      </c>
      <c r="B92" s="7" t="s">
        <v>1420</v>
      </c>
      <c r="C92" s="7" t="s">
        <v>292</v>
      </c>
      <c r="D92" s="7" t="s">
        <v>7</v>
      </c>
      <c r="E92" s="8" t="s">
        <v>295</v>
      </c>
      <c r="F92" s="163">
        <v>1.3888888888888889E-4</v>
      </c>
      <c r="G92" s="8"/>
    </row>
    <row r="93" spans="1:7" ht="12" customHeight="1" x14ac:dyDescent="0.25">
      <c r="A93" s="7" t="s">
        <v>1380</v>
      </c>
      <c r="B93" s="7" t="s">
        <v>1421</v>
      </c>
      <c r="C93" s="7" t="s">
        <v>292</v>
      </c>
      <c r="D93" s="7" t="s">
        <v>7</v>
      </c>
      <c r="E93" s="8" t="s">
        <v>295</v>
      </c>
      <c r="F93" s="163">
        <v>4.7453703703703704E-4</v>
      </c>
      <c r="G93" s="7"/>
    </row>
    <row r="94" spans="1:7" ht="12" customHeight="1" x14ac:dyDescent="0.25">
      <c r="A94" s="7" t="s">
        <v>1380</v>
      </c>
      <c r="B94" s="7" t="s">
        <v>1422</v>
      </c>
      <c r="C94" s="7" t="s">
        <v>292</v>
      </c>
      <c r="D94" s="7" t="s">
        <v>7</v>
      </c>
      <c r="E94" s="8" t="s">
        <v>295</v>
      </c>
      <c r="F94" s="176">
        <v>2.6620370370370372E-4</v>
      </c>
      <c r="G94" s="10"/>
    </row>
    <row r="95" spans="1:7" ht="12" customHeight="1" x14ac:dyDescent="0.25">
      <c r="A95" s="7" t="s">
        <v>1423</v>
      </c>
      <c r="B95" s="7" t="s">
        <v>1424</v>
      </c>
      <c r="C95" s="7" t="s">
        <v>292</v>
      </c>
      <c r="D95" s="7" t="s">
        <v>7</v>
      </c>
      <c r="E95" s="8" t="s">
        <v>295</v>
      </c>
      <c r="F95" s="163">
        <v>1.0532407407407407E-3</v>
      </c>
      <c r="G95" s="7"/>
    </row>
    <row r="96" spans="1:7" ht="12" customHeight="1" x14ac:dyDescent="0.25">
      <c r="A96" s="7" t="s">
        <v>1423</v>
      </c>
      <c r="B96" s="7" t="s">
        <v>1425</v>
      </c>
      <c r="C96" s="7" t="s">
        <v>292</v>
      </c>
      <c r="D96" s="7" t="s">
        <v>7</v>
      </c>
      <c r="E96" s="8" t="s">
        <v>295</v>
      </c>
      <c r="F96" s="163">
        <v>3.5879629629629635E-4</v>
      </c>
      <c r="G96" s="8"/>
    </row>
    <row r="97" spans="1:7" ht="12" customHeight="1" x14ac:dyDescent="0.25">
      <c r="A97" s="7" t="s">
        <v>1423</v>
      </c>
      <c r="B97" s="7" t="s">
        <v>185</v>
      </c>
      <c r="C97" s="7" t="s">
        <v>292</v>
      </c>
      <c r="D97" s="7" t="s">
        <v>7</v>
      </c>
      <c r="E97" s="8" t="s">
        <v>295</v>
      </c>
      <c r="F97" s="163">
        <v>2.5462962962962961E-4</v>
      </c>
      <c r="G97" s="8"/>
    </row>
    <row r="98" spans="1:7" x14ac:dyDescent="0.25">
      <c r="A98" s="7" t="s">
        <v>1423</v>
      </c>
      <c r="B98" s="7" t="s">
        <v>1426</v>
      </c>
      <c r="C98" s="7" t="s">
        <v>292</v>
      </c>
      <c r="D98" s="7" t="s">
        <v>7</v>
      </c>
      <c r="E98" s="8" t="s">
        <v>295</v>
      </c>
      <c r="F98" s="163">
        <v>6.9444444444444444E-5</v>
      </c>
      <c r="G98" s="7"/>
    </row>
    <row r="99" spans="1:7" x14ac:dyDescent="0.25">
      <c r="A99" s="7" t="s">
        <v>1427</v>
      </c>
      <c r="B99" s="7" t="s">
        <v>1428</v>
      </c>
      <c r="C99" s="7" t="s">
        <v>292</v>
      </c>
      <c r="D99" s="7" t="s">
        <v>7</v>
      </c>
      <c r="E99" s="8" t="s">
        <v>1429</v>
      </c>
      <c r="F99" s="163">
        <v>5.3125000000000004E-3</v>
      </c>
      <c r="G99" s="7"/>
    </row>
    <row r="100" spans="1:7" x14ac:dyDescent="0.25">
      <c r="A100" s="7" t="s">
        <v>1427</v>
      </c>
      <c r="B100" s="7" t="s">
        <v>1430</v>
      </c>
      <c r="C100" s="7" t="s">
        <v>292</v>
      </c>
      <c r="D100" s="7" t="s">
        <v>7</v>
      </c>
      <c r="E100" s="8" t="s">
        <v>1431</v>
      </c>
      <c r="F100" s="163">
        <v>4.6412037037037038E-3</v>
      </c>
      <c r="G100" s="7"/>
    </row>
    <row r="101" spans="1:7" x14ac:dyDescent="0.25">
      <c r="A101" s="7" t="s">
        <v>1432</v>
      </c>
      <c r="B101" s="7" t="s">
        <v>1433</v>
      </c>
      <c r="C101" s="7" t="s">
        <v>292</v>
      </c>
      <c r="D101" s="7" t="s">
        <v>7</v>
      </c>
      <c r="E101" s="8" t="s">
        <v>1434</v>
      </c>
      <c r="F101" s="163">
        <v>2.2685185185185182E-3</v>
      </c>
      <c r="G101" s="7"/>
    </row>
    <row r="102" spans="1:7" x14ac:dyDescent="0.25">
      <c r="A102" s="7" t="s">
        <v>1427</v>
      </c>
      <c r="B102" s="7" t="s">
        <v>1435</v>
      </c>
      <c r="C102" s="7" t="s">
        <v>292</v>
      </c>
      <c r="D102" s="7" t="s">
        <v>7</v>
      </c>
      <c r="E102" s="8" t="s">
        <v>1436</v>
      </c>
      <c r="F102" s="163">
        <v>2.7662037037037034E-3</v>
      </c>
      <c r="G102" s="7"/>
    </row>
    <row r="103" spans="1:7" x14ac:dyDescent="0.25">
      <c r="A103" s="7" t="s">
        <v>1427</v>
      </c>
      <c r="B103" s="7" t="s">
        <v>1437</v>
      </c>
      <c r="C103" s="7" t="s">
        <v>292</v>
      </c>
      <c r="D103" s="7" t="s">
        <v>7</v>
      </c>
      <c r="E103" s="8" t="s">
        <v>1438</v>
      </c>
      <c r="F103" s="163">
        <v>8.1018518518518516E-5</v>
      </c>
      <c r="G103" s="7"/>
    </row>
    <row r="104" spans="1:7" ht="12" customHeight="1" x14ac:dyDescent="0.25">
      <c r="A104" s="7" t="s">
        <v>1427</v>
      </c>
      <c r="B104" s="7" t="s">
        <v>1439</v>
      </c>
      <c r="C104" s="7" t="s">
        <v>292</v>
      </c>
      <c r="D104" s="7" t="s">
        <v>7</v>
      </c>
      <c r="E104" s="8" t="s">
        <v>295</v>
      </c>
      <c r="F104" s="163">
        <v>4.0509259259259258E-4</v>
      </c>
      <c r="G104" s="7"/>
    </row>
    <row r="105" spans="1:7" x14ac:dyDescent="0.25">
      <c r="A105" s="7" t="s">
        <v>1440</v>
      </c>
      <c r="B105" s="7" t="s">
        <v>1441</v>
      </c>
      <c r="C105" s="7" t="s">
        <v>292</v>
      </c>
      <c r="D105" s="7" t="s">
        <v>7</v>
      </c>
      <c r="E105" s="8" t="s">
        <v>1442</v>
      </c>
      <c r="F105" s="163">
        <v>2.8819444444444444E-3</v>
      </c>
      <c r="G105" s="7"/>
    </row>
    <row r="106" spans="1:7" x14ac:dyDescent="0.25">
      <c r="A106" s="7" t="s">
        <v>1427</v>
      </c>
      <c r="B106" s="7" t="s">
        <v>1443</v>
      </c>
      <c r="C106" s="7" t="s">
        <v>292</v>
      </c>
      <c r="D106" s="7" t="s">
        <v>7</v>
      </c>
      <c r="E106" s="8" t="s">
        <v>1444</v>
      </c>
      <c r="F106" s="163">
        <v>2.615740740740741E-3</v>
      </c>
      <c r="G106" s="7"/>
    </row>
    <row r="107" spans="1:7" x14ac:dyDescent="0.25">
      <c r="A107" s="7" t="s">
        <v>1427</v>
      </c>
      <c r="B107" s="7" t="s">
        <v>1445</v>
      </c>
      <c r="C107" s="7" t="s">
        <v>292</v>
      </c>
      <c r="D107" s="7" t="s">
        <v>7</v>
      </c>
      <c r="E107" s="8" t="s">
        <v>1444</v>
      </c>
      <c r="F107" s="163">
        <v>1.9907407407407408E-3</v>
      </c>
      <c r="G107" s="7"/>
    </row>
    <row r="108" spans="1:7" ht="36" x14ac:dyDescent="0.25">
      <c r="A108" s="7" t="s">
        <v>1427</v>
      </c>
      <c r="B108" s="7" t="s">
        <v>1446</v>
      </c>
      <c r="C108" s="7" t="s">
        <v>292</v>
      </c>
      <c r="D108" s="7" t="s">
        <v>7</v>
      </c>
      <c r="E108" s="8" t="s">
        <v>1447</v>
      </c>
      <c r="F108" s="163">
        <v>8.1018518518518516E-5</v>
      </c>
      <c r="G108" s="7"/>
    </row>
    <row r="109" spans="1:7" x14ac:dyDescent="0.25">
      <c r="A109" s="7" t="s">
        <v>1427</v>
      </c>
      <c r="B109" s="7" t="s">
        <v>1448</v>
      </c>
      <c r="C109" s="7" t="s">
        <v>292</v>
      </c>
      <c r="D109" s="7" t="s">
        <v>7</v>
      </c>
      <c r="E109" s="8" t="s">
        <v>295</v>
      </c>
      <c r="F109" s="163">
        <v>2.8935185185185189E-4</v>
      </c>
      <c r="G109" s="7"/>
    </row>
    <row r="110" spans="1:7" ht="24" x14ac:dyDescent="0.25">
      <c r="A110" s="7" t="s">
        <v>1427</v>
      </c>
      <c r="B110" s="7" t="s">
        <v>1449</v>
      </c>
      <c r="C110" s="7" t="s">
        <v>292</v>
      </c>
      <c r="D110" s="7" t="s">
        <v>7</v>
      </c>
      <c r="E110" s="8" t="s">
        <v>1450</v>
      </c>
      <c r="F110" s="163">
        <v>1.0416666666666667E-4</v>
      </c>
      <c r="G110" s="7"/>
    </row>
    <row r="111" spans="1:7" x14ac:dyDescent="0.25">
      <c r="A111" s="7" t="s">
        <v>1427</v>
      </c>
      <c r="B111" s="7" t="s">
        <v>1451</v>
      </c>
      <c r="C111" s="7" t="s">
        <v>292</v>
      </c>
      <c r="D111" s="7" t="s">
        <v>7</v>
      </c>
      <c r="E111" s="8" t="s">
        <v>295</v>
      </c>
      <c r="F111" s="163">
        <v>3.1250000000000001E-4</v>
      </c>
      <c r="G111" s="7"/>
    </row>
    <row r="112" spans="1:7" ht="12" customHeight="1" x14ac:dyDescent="0.25">
      <c r="A112" s="7" t="s">
        <v>1427</v>
      </c>
      <c r="B112" s="7" t="s">
        <v>1452</v>
      </c>
      <c r="C112" s="7" t="s">
        <v>292</v>
      </c>
      <c r="D112" s="7" t="s">
        <v>7</v>
      </c>
      <c r="E112" s="8" t="s">
        <v>295</v>
      </c>
      <c r="F112" s="163">
        <v>9.7569444444444448E-3</v>
      </c>
      <c r="G112" s="7"/>
    </row>
    <row r="113" spans="1:7" ht="12" customHeight="1" x14ac:dyDescent="0.25">
      <c r="A113" s="7" t="s">
        <v>1427</v>
      </c>
      <c r="B113" s="7" t="s">
        <v>1453</v>
      </c>
      <c r="C113" s="7" t="s">
        <v>292</v>
      </c>
      <c r="D113" s="7" t="s">
        <v>7</v>
      </c>
      <c r="E113" s="8" t="s">
        <v>295</v>
      </c>
      <c r="F113" s="163">
        <v>7.4884259259259262E-3</v>
      </c>
      <c r="G113" s="7"/>
    </row>
    <row r="114" spans="1:7" ht="12" customHeight="1" x14ac:dyDescent="0.25">
      <c r="A114" s="7" t="s">
        <v>1427</v>
      </c>
      <c r="B114" s="7" t="s">
        <v>1454</v>
      </c>
      <c r="C114" s="7" t="s">
        <v>292</v>
      </c>
      <c r="D114" s="7" t="s">
        <v>7</v>
      </c>
      <c r="E114" s="8" t="s">
        <v>295</v>
      </c>
      <c r="F114" s="163">
        <v>1.3541666666666667E-3</v>
      </c>
      <c r="G114" s="7"/>
    </row>
    <row r="115" spans="1:7" ht="12" customHeight="1" x14ac:dyDescent="0.25">
      <c r="A115" s="7" t="s">
        <v>1427</v>
      </c>
      <c r="B115" s="7" t="s">
        <v>1455</v>
      </c>
      <c r="C115" s="7" t="s">
        <v>292</v>
      </c>
      <c r="D115" s="7" t="s">
        <v>7</v>
      </c>
      <c r="E115" s="8" t="s">
        <v>295</v>
      </c>
      <c r="F115" s="163">
        <v>3.7037037037037034E-3</v>
      </c>
      <c r="G115" s="7"/>
    </row>
    <row r="116" spans="1:7" ht="12" customHeight="1" x14ac:dyDescent="0.25">
      <c r="A116" s="7" t="s">
        <v>1427</v>
      </c>
      <c r="B116" s="7" t="s">
        <v>1456</v>
      </c>
      <c r="C116" s="7" t="s">
        <v>292</v>
      </c>
      <c r="D116" s="7" t="s">
        <v>7</v>
      </c>
      <c r="E116" s="8">
        <v>7124692</v>
      </c>
      <c r="F116" s="163">
        <v>1.3888888888888889E-3</v>
      </c>
      <c r="G116" s="7"/>
    </row>
    <row r="117" spans="1:7" ht="24" x14ac:dyDescent="0.25">
      <c r="A117" s="6" t="s">
        <v>1427</v>
      </c>
      <c r="B117" s="7" t="s">
        <v>1457</v>
      </c>
      <c r="C117" s="7" t="s">
        <v>292</v>
      </c>
      <c r="D117" s="7" t="s">
        <v>7</v>
      </c>
      <c r="E117" s="10" t="s">
        <v>1458</v>
      </c>
      <c r="F117" s="170">
        <v>1.0081018518518519E-2</v>
      </c>
      <c r="G117" s="7"/>
    </row>
    <row r="118" spans="1:7" ht="12" customHeight="1" x14ac:dyDescent="0.25">
      <c r="A118" s="6" t="s">
        <v>1427</v>
      </c>
      <c r="B118" s="7" t="s">
        <v>1459</v>
      </c>
      <c r="C118" s="7" t="s">
        <v>292</v>
      </c>
      <c r="D118" s="7" t="s">
        <v>7</v>
      </c>
      <c r="E118" s="8" t="s">
        <v>295</v>
      </c>
      <c r="F118" s="163">
        <v>2.3148148148148146E-4</v>
      </c>
      <c r="G118" s="7"/>
    </row>
    <row r="119" spans="1:7" ht="12" customHeight="1" x14ac:dyDescent="0.25">
      <c r="A119" s="7" t="s">
        <v>1427</v>
      </c>
      <c r="B119" s="7" t="s">
        <v>1460</v>
      </c>
      <c r="C119" s="7" t="s">
        <v>292</v>
      </c>
      <c r="D119" s="7" t="s">
        <v>7</v>
      </c>
      <c r="E119" s="8" t="s">
        <v>295</v>
      </c>
      <c r="F119" s="163">
        <v>1.5046296296296297E-4</v>
      </c>
      <c r="G119" s="7"/>
    </row>
    <row r="120" spans="1:7" ht="12" customHeight="1" x14ac:dyDescent="0.25">
      <c r="A120" s="7" t="s">
        <v>1461</v>
      </c>
      <c r="B120" s="7" t="s">
        <v>185</v>
      </c>
      <c r="C120" s="7" t="s">
        <v>292</v>
      </c>
      <c r="D120" s="29" t="s">
        <v>7</v>
      </c>
      <c r="E120" s="8" t="s">
        <v>295</v>
      </c>
      <c r="F120" s="163">
        <v>4.6296296296296294E-5</v>
      </c>
      <c r="G120" s="7" t="s">
        <v>1462</v>
      </c>
    </row>
    <row r="121" spans="1:7" x14ac:dyDescent="0.25">
      <c r="A121" s="7" t="s">
        <v>1461</v>
      </c>
      <c r="B121" s="7" t="s">
        <v>1463</v>
      </c>
      <c r="C121" s="7" t="s">
        <v>292</v>
      </c>
      <c r="D121" s="7" t="s">
        <v>7</v>
      </c>
      <c r="E121" s="8" t="s">
        <v>295</v>
      </c>
      <c r="F121" s="163">
        <v>1.3888888888888889E-4</v>
      </c>
      <c r="G121" s="7"/>
    </row>
    <row r="122" spans="1:7" ht="24" x14ac:dyDescent="0.25">
      <c r="A122" s="7" t="s">
        <v>1464</v>
      </c>
      <c r="B122" s="7" t="s">
        <v>1465</v>
      </c>
      <c r="C122" s="7" t="s">
        <v>292</v>
      </c>
      <c r="D122" s="7" t="s">
        <v>7</v>
      </c>
      <c r="E122" s="8" t="s">
        <v>1466</v>
      </c>
      <c r="F122" s="163">
        <v>3.7037037037037035E-4</v>
      </c>
      <c r="G122" s="7"/>
    </row>
    <row r="123" spans="1:7" ht="24" x14ac:dyDescent="0.25">
      <c r="A123" s="7" t="s">
        <v>1464</v>
      </c>
      <c r="B123" s="7" t="s">
        <v>1467</v>
      </c>
      <c r="C123" s="7" t="s">
        <v>292</v>
      </c>
      <c r="D123" s="7" t="s">
        <v>7</v>
      </c>
      <c r="E123" s="8" t="s">
        <v>1468</v>
      </c>
      <c r="F123" s="163">
        <v>6.7129629629629625E-4</v>
      </c>
      <c r="G123" s="7"/>
    </row>
    <row r="124" spans="1:7" ht="24" x14ac:dyDescent="0.25">
      <c r="A124" s="7" t="s">
        <v>1464</v>
      </c>
      <c r="B124" s="7" t="s">
        <v>1469</v>
      </c>
      <c r="C124" s="7" t="s">
        <v>292</v>
      </c>
      <c r="D124" s="7" t="s">
        <v>7</v>
      </c>
      <c r="E124" s="8" t="s">
        <v>1470</v>
      </c>
      <c r="F124" s="163">
        <v>3.8194444444444446E-4</v>
      </c>
      <c r="G124" s="7"/>
    </row>
    <row r="125" spans="1:7" ht="24" x14ac:dyDescent="0.25">
      <c r="A125" s="7" t="s">
        <v>1464</v>
      </c>
      <c r="B125" s="7" t="s">
        <v>1471</v>
      </c>
      <c r="C125" s="7" t="s">
        <v>292</v>
      </c>
      <c r="D125" s="7" t="s">
        <v>7</v>
      </c>
      <c r="E125" s="8" t="s">
        <v>1472</v>
      </c>
      <c r="F125" s="163">
        <v>6.134259259259259E-4</v>
      </c>
      <c r="G125" s="7"/>
    </row>
    <row r="126" spans="1:7" ht="24" x14ac:dyDescent="0.25">
      <c r="A126" s="7" t="s">
        <v>1464</v>
      </c>
      <c r="B126" s="7" t="s">
        <v>1473</v>
      </c>
      <c r="C126" s="7" t="s">
        <v>292</v>
      </c>
      <c r="D126" s="7" t="s">
        <v>7</v>
      </c>
      <c r="E126" s="8" t="s">
        <v>1474</v>
      </c>
      <c r="F126" s="163">
        <v>8.3333333333333339E-4</v>
      </c>
      <c r="G126" s="7"/>
    </row>
    <row r="127" spans="1:7" x14ac:dyDescent="0.25">
      <c r="A127" s="7" t="s">
        <v>1464</v>
      </c>
      <c r="B127" s="7" t="s">
        <v>1475</v>
      </c>
      <c r="C127" s="7" t="s">
        <v>292</v>
      </c>
      <c r="D127" s="7" t="s">
        <v>7</v>
      </c>
      <c r="E127" s="8" t="s">
        <v>295</v>
      </c>
      <c r="F127" s="163">
        <v>9.2592592592592585E-4</v>
      </c>
      <c r="G127" s="7"/>
    </row>
    <row r="128" spans="1:7" ht="12" customHeight="1" x14ac:dyDescent="0.25">
      <c r="A128" s="7" t="s">
        <v>1464</v>
      </c>
      <c r="B128" s="7" t="s">
        <v>1476</v>
      </c>
      <c r="C128" s="7" t="s">
        <v>292</v>
      </c>
      <c r="D128" s="7" t="s">
        <v>7</v>
      </c>
      <c r="E128" s="8" t="s">
        <v>1477</v>
      </c>
      <c r="F128" s="176">
        <v>2.5462962962962961E-4</v>
      </c>
    </row>
    <row r="129" spans="1:7" x14ac:dyDescent="0.25">
      <c r="A129" s="7" t="s">
        <v>1464</v>
      </c>
      <c r="B129" s="7" t="s">
        <v>1478</v>
      </c>
      <c r="C129" s="7" t="s">
        <v>292</v>
      </c>
      <c r="D129" s="7" t="s">
        <v>7</v>
      </c>
      <c r="E129" s="8" t="s">
        <v>295</v>
      </c>
      <c r="F129" s="163">
        <v>6.9444444444444444E-5</v>
      </c>
      <c r="G129" s="7"/>
    </row>
    <row r="130" spans="1:7" x14ac:dyDescent="0.25">
      <c r="A130" s="7" t="s">
        <v>1464</v>
      </c>
      <c r="B130" s="7" t="s">
        <v>1479</v>
      </c>
      <c r="C130" s="7" t="s">
        <v>292</v>
      </c>
      <c r="D130" s="7" t="s">
        <v>7</v>
      </c>
      <c r="E130" s="8" t="s">
        <v>295</v>
      </c>
      <c r="F130" s="163">
        <v>1.7361111111111112E-4</v>
      </c>
      <c r="G130" s="7"/>
    </row>
    <row r="131" spans="1:7" ht="36" x14ac:dyDescent="0.25">
      <c r="A131" s="7" t="s">
        <v>1464</v>
      </c>
      <c r="B131" s="7" t="s">
        <v>1480</v>
      </c>
      <c r="C131" s="7" t="s">
        <v>292</v>
      </c>
      <c r="D131" s="7" t="s">
        <v>7</v>
      </c>
      <c r="E131" s="8" t="s">
        <v>1481</v>
      </c>
      <c r="F131" s="163">
        <v>9.0277777777777784E-4</v>
      </c>
      <c r="G131" s="7"/>
    </row>
    <row r="132" spans="1:7" x14ac:dyDescent="0.25">
      <c r="A132" s="7" t="s">
        <v>1482</v>
      </c>
      <c r="B132" s="7" t="s">
        <v>1483</v>
      </c>
      <c r="C132" s="7" t="s">
        <v>292</v>
      </c>
      <c r="D132" s="7" t="s">
        <v>7</v>
      </c>
      <c r="E132" s="8" t="s">
        <v>1484</v>
      </c>
      <c r="F132" s="163">
        <v>7.9861111111111105E-4</v>
      </c>
      <c r="G132" s="7"/>
    </row>
    <row r="133" spans="1:7" ht="36" customHeight="1" x14ac:dyDescent="0.25">
      <c r="A133" s="7" t="s">
        <v>1482</v>
      </c>
      <c r="B133" s="7" t="s">
        <v>1485</v>
      </c>
      <c r="C133" s="7" t="s">
        <v>292</v>
      </c>
      <c r="D133" s="7" t="s">
        <v>7</v>
      </c>
      <c r="E133" s="8" t="s">
        <v>1486</v>
      </c>
      <c r="F133" s="163">
        <v>3.8194444444444446E-4</v>
      </c>
      <c r="G133" s="7"/>
    </row>
    <row r="134" spans="1:7" ht="36" customHeight="1" x14ac:dyDescent="0.25">
      <c r="A134" s="7" t="s">
        <v>1482</v>
      </c>
      <c r="B134" s="7" t="s">
        <v>1487</v>
      </c>
      <c r="C134" s="7" t="s">
        <v>292</v>
      </c>
      <c r="D134" s="7" t="s">
        <v>7</v>
      </c>
      <c r="E134" s="8" t="s">
        <v>1488</v>
      </c>
      <c r="F134" s="163">
        <v>9.1435185185185185E-4</v>
      </c>
      <c r="G134" s="8"/>
    </row>
    <row r="135" spans="1:7" ht="36" customHeight="1" x14ac:dyDescent="0.25">
      <c r="A135" s="7" t="s">
        <v>1482</v>
      </c>
      <c r="B135" s="7" t="s">
        <v>1489</v>
      </c>
      <c r="C135" s="7" t="s">
        <v>292</v>
      </c>
      <c r="D135" s="7" t="s">
        <v>7</v>
      </c>
      <c r="E135" s="10" t="s">
        <v>1490</v>
      </c>
      <c r="F135" s="170">
        <v>5.9027777777777778E-4</v>
      </c>
      <c r="G135" s="7"/>
    </row>
    <row r="136" spans="1:7" ht="36" customHeight="1" x14ac:dyDescent="0.25">
      <c r="A136" s="7" t="s">
        <v>1482</v>
      </c>
      <c r="B136" s="7" t="s">
        <v>1491</v>
      </c>
      <c r="C136" s="7" t="s">
        <v>292</v>
      </c>
      <c r="D136" s="7" t="s">
        <v>7</v>
      </c>
      <c r="E136" s="8" t="s">
        <v>1492</v>
      </c>
      <c r="F136" s="163">
        <v>3.1250000000000001E-4</v>
      </c>
      <c r="G136" s="7"/>
    </row>
    <row r="137" spans="1:7" ht="36" customHeight="1" x14ac:dyDescent="0.25">
      <c r="A137" s="7" t="s">
        <v>1482</v>
      </c>
      <c r="B137" s="7" t="s">
        <v>1493</v>
      </c>
      <c r="C137" s="7" t="s">
        <v>292</v>
      </c>
      <c r="D137" s="7" t="s">
        <v>7</v>
      </c>
      <c r="E137" s="8" t="s">
        <v>295</v>
      </c>
      <c r="F137" s="163">
        <v>4.6296296296296294E-5</v>
      </c>
      <c r="G137" s="7"/>
    </row>
    <row r="138" spans="1:7" ht="36" customHeight="1" x14ac:dyDescent="0.25">
      <c r="A138" s="7" t="s">
        <v>1482</v>
      </c>
      <c r="B138" s="7" t="s">
        <v>1494</v>
      </c>
      <c r="C138" s="7" t="s">
        <v>292</v>
      </c>
      <c r="D138" s="7" t="s">
        <v>7</v>
      </c>
      <c r="E138" s="8" t="s">
        <v>295</v>
      </c>
      <c r="F138" s="163">
        <v>4.6296296296296294E-5</v>
      </c>
      <c r="G138" s="7"/>
    </row>
    <row r="139" spans="1:7" ht="36" x14ac:dyDescent="0.25">
      <c r="A139" s="7" t="s">
        <v>1482</v>
      </c>
      <c r="B139" s="7" t="s">
        <v>1495</v>
      </c>
      <c r="C139" s="7" t="s">
        <v>292</v>
      </c>
      <c r="D139" s="7" t="s">
        <v>7</v>
      </c>
      <c r="E139" s="8" t="s">
        <v>1496</v>
      </c>
      <c r="F139" s="163">
        <v>6.7129629629629625E-4</v>
      </c>
      <c r="G139" s="7"/>
    </row>
    <row r="140" spans="1:7" x14ac:dyDescent="0.25">
      <c r="A140" s="7" t="s">
        <v>1482</v>
      </c>
      <c r="B140" s="7" t="s">
        <v>1497</v>
      </c>
      <c r="C140" s="7" t="s">
        <v>292</v>
      </c>
      <c r="D140" s="7" t="s">
        <v>7</v>
      </c>
      <c r="E140" s="8" t="s">
        <v>295</v>
      </c>
      <c r="F140" s="163">
        <v>2.3148148148148146E-4</v>
      </c>
      <c r="G140" s="7"/>
    </row>
    <row r="141" spans="1:7" x14ac:dyDescent="0.25">
      <c r="A141" s="7" t="s">
        <v>1482</v>
      </c>
      <c r="B141" s="7" t="s">
        <v>1498</v>
      </c>
      <c r="C141" s="7" t="s">
        <v>292</v>
      </c>
      <c r="D141" s="7" t="s">
        <v>7</v>
      </c>
      <c r="E141" s="8" t="s">
        <v>295</v>
      </c>
      <c r="F141" s="163">
        <v>5.4629629629629637E-3</v>
      </c>
      <c r="G141" s="7"/>
    </row>
    <row r="142" spans="1:7" ht="12" customHeight="1" x14ac:dyDescent="0.25">
      <c r="A142" s="7" t="s">
        <v>83</v>
      </c>
      <c r="B142" s="7" t="s">
        <v>1499</v>
      </c>
      <c r="C142" s="7" t="s">
        <v>292</v>
      </c>
      <c r="D142" s="7" t="s">
        <v>7</v>
      </c>
      <c r="E142" s="8" t="s">
        <v>1500</v>
      </c>
      <c r="F142" s="163">
        <v>3.1250000000000001E-4</v>
      </c>
      <c r="G142" s="8"/>
    </row>
    <row r="143" spans="1:7" ht="12" customHeight="1" x14ac:dyDescent="0.25">
      <c r="A143" s="7" t="s">
        <v>83</v>
      </c>
      <c r="B143" s="7" t="s">
        <v>1501</v>
      </c>
      <c r="C143" s="7" t="s">
        <v>292</v>
      </c>
      <c r="D143" s="7" t="s">
        <v>7</v>
      </c>
      <c r="E143" s="8" t="s">
        <v>1502</v>
      </c>
      <c r="F143" s="163">
        <v>3.3564814814814812E-4</v>
      </c>
      <c r="G143" s="8"/>
    </row>
    <row r="144" spans="1:7" x14ac:dyDescent="0.25">
      <c r="A144" s="7" t="s">
        <v>1503</v>
      </c>
      <c r="B144" s="7" t="s">
        <v>1504</v>
      </c>
      <c r="C144" s="7" t="s">
        <v>292</v>
      </c>
      <c r="D144" s="7" t="s">
        <v>7</v>
      </c>
      <c r="E144" s="8" t="s">
        <v>1505</v>
      </c>
      <c r="F144" s="163">
        <v>1.2268518518518518E-3</v>
      </c>
      <c r="G144" s="7"/>
    </row>
    <row r="145" spans="1:7" x14ac:dyDescent="0.25">
      <c r="A145" s="7" t="s">
        <v>1506</v>
      </c>
      <c r="B145" s="7" t="s">
        <v>1507</v>
      </c>
      <c r="C145" s="7" t="s">
        <v>292</v>
      </c>
      <c r="D145" s="7" t="s">
        <v>7</v>
      </c>
      <c r="E145" s="8" t="s">
        <v>1508</v>
      </c>
      <c r="F145" s="163">
        <v>8.9120370370370362E-4</v>
      </c>
      <c r="G145" s="7"/>
    </row>
    <row r="146" spans="1:7" x14ac:dyDescent="0.25">
      <c r="A146" s="7" t="s">
        <v>1506</v>
      </c>
      <c r="B146" s="7" t="s">
        <v>1509</v>
      </c>
      <c r="C146" s="7" t="s">
        <v>292</v>
      </c>
      <c r="D146" s="7" t="s">
        <v>7</v>
      </c>
      <c r="E146" s="8" t="s">
        <v>1510</v>
      </c>
      <c r="F146" s="163">
        <v>3.4027777777777784E-3</v>
      </c>
      <c r="G146" s="7"/>
    </row>
    <row r="147" spans="1:7" x14ac:dyDescent="0.25">
      <c r="A147" s="7" t="s">
        <v>1506</v>
      </c>
      <c r="B147" s="7" t="s">
        <v>1511</v>
      </c>
      <c r="C147" s="7" t="s">
        <v>292</v>
      </c>
      <c r="D147" s="7" t="s">
        <v>7</v>
      </c>
      <c r="E147" s="8" t="s">
        <v>1512</v>
      </c>
      <c r="F147" s="163">
        <v>9.4907407407407408E-4</v>
      </c>
      <c r="G147" s="7"/>
    </row>
    <row r="148" spans="1:7" x14ac:dyDescent="0.25">
      <c r="A148" s="7" t="s">
        <v>1506</v>
      </c>
      <c r="B148" s="7" t="s">
        <v>1513</v>
      </c>
      <c r="C148" s="7" t="s">
        <v>292</v>
      </c>
      <c r="D148" s="7" t="s">
        <v>7</v>
      </c>
      <c r="E148" s="8" t="s">
        <v>1514</v>
      </c>
      <c r="F148" s="163">
        <v>1.4467592592592594E-3</v>
      </c>
      <c r="G148" s="7"/>
    </row>
    <row r="149" spans="1:7" ht="12" customHeight="1" x14ac:dyDescent="0.25">
      <c r="A149" s="7" t="s">
        <v>1506</v>
      </c>
      <c r="B149" s="7" t="s">
        <v>1515</v>
      </c>
      <c r="C149" s="7" t="s">
        <v>292</v>
      </c>
      <c r="D149" s="7" t="s">
        <v>7</v>
      </c>
      <c r="E149" s="8" t="s">
        <v>295</v>
      </c>
      <c r="F149" s="170">
        <v>4.3981481481481481E-4</v>
      </c>
      <c r="G149" s="8"/>
    </row>
    <row r="150" spans="1:7" ht="12" customHeight="1" x14ac:dyDescent="0.25">
      <c r="A150" s="7" t="s">
        <v>1506</v>
      </c>
      <c r="B150" s="7" t="s">
        <v>1516</v>
      </c>
      <c r="C150" s="7" t="s">
        <v>292</v>
      </c>
      <c r="D150" s="7" t="s">
        <v>7</v>
      </c>
      <c r="E150" s="8" t="s">
        <v>295</v>
      </c>
      <c r="F150" s="163">
        <v>8.449074074074075E-4</v>
      </c>
      <c r="G150" s="7"/>
    </row>
    <row r="151" spans="1:7" ht="24" x14ac:dyDescent="0.25">
      <c r="A151" s="7" t="s">
        <v>1506</v>
      </c>
      <c r="B151" s="7" t="s">
        <v>1517</v>
      </c>
      <c r="C151" s="7" t="s">
        <v>292</v>
      </c>
      <c r="D151" s="7" t="s">
        <v>7</v>
      </c>
      <c r="E151" s="8" t="s">
        <v>1518</v>
      </c>
      <c r="F151" s="163">
        <v>1.9675925925925926E-4</v>
      </c>
      <c r="G151" s="7"/>
    </row>
    <row r="152" spans="1:7" ht="12" customHeight="1" x14ac:dyDescent="0.25">
      <c r="A152" s="7" t="s">
        <v>1519</v>
      </c>
      <c r="B152" s="7" t="s">
        <v>1520</v>
      </c>
      <c r="C152" s="7" t="s">
        <v>292</v>
      </c>
      <c r="D152" s="7" t="s">
        <v>7</v>
      </c>
      <c r="E152" s="8" t="s">
        <v>1521</v>
      </c>
      <c r="F152" s="163">
        <v>1.1689814814814816E-3</v>
      </c>
      <c r="G152" s="7"/>
    </row>
    <row r="153" spans="1:7" x14ac:dyDescent="0.25">
      <c r="A153" s="7" t="s">
        <v>1522</v>
      </c>
      <c r="B153" s="7" t="s">
        <v>1523</v>
      </c>
      <c r="C153" s="7" t="s">
        <v>292</v>
      </c>
      <c r="D153" s="7" t="s">
        <v>7</v>
      </c>
      <c r="E153" s="6" t="s">
        <v>1524</v>
      </c>
      <c r="F153" s="164">
        <v>5.6712962962962956E-4</v>
      </c>
      <c r="G153" s="7"/>
    </row>
    <row r="154" spans="1:7" ht="12" customHeight="1" x14ac:dyDescent="0.25">
      <c r="A154" s="7" t="s">
        <v>1522</v>
      </c>
      <c r="B154" s="7" t="s">
        <v>1525</v>
      </c>
      <c r="C154" s="7" t="s">
        <v>292</v>
      </c>
      <c r="D154" s="7" t="s">
        <v>7</v>
      </c>
      <c r="E154" s="8" t="s">
        <v>295</v>
      </c>
      <c r="F154" s="163">
        <v>6.018518518518519E-4</v>
      </c>
      <c r="G154" s="8"/>
    </row>
    <row r="155" spans="1:7" ht="12" customHeight="1" x14ac:dyDescent="0.25">
      <c r="A155" s="7" t="s">
        <v>1522</v>
      </c>
      <c r="B155" s="7" t="s">
        <v>1526</v>
      </c>
      <c r="C155" s="7" t="s">
        <v>292</v>
      </c>
      <c r="D155" s="7" t="s">
        <v>7</v>
      </c>
      <c r="E155" s="8" t="s">
        <v>295</v>
      </c>
      <c r="F155" s="163">
        <v>3.5879629629629635E-4</v>
      </c>
      <c r="G155" s="8"/>
    </row>
    <row r="156" spans="1:7" ht="12" customHeight="1" x14ac:dyDescent="0.25">
      <c r="A156" s="7" t="s">
        <v>1522</v>
      </c>
      <c r="B156" s="7" t="s">
        <v>1527</v>
      </c>
      <c r="C156" s="7" t="s">
        <v>292</v>
      </c>
      <c r="D156" s="7" t="s">
        <v>7</v>
      </c>
      <c r="E156" s="8" t="s">
        <v>295</v>
      </c>
      <c r="F156" s="163">
        <v>5.3240740740740744E-4</v>
      </c>
      <c r="G156" s="8"/>
    </row>
    <row r="157" spans="1:7" ht="24" x14ac:dyDescent="0.25">
      <c r="A157" s="7" t="s">
        <v>1522</v>
      </c>
      <c r="B157" s="7" t="s">
        <v>1528</v>
      </c>
      <c r="C157" s="7" t="s">
        <v>292</v>
      </c>
      <c r="D157" s="7" t="s">
        <v>7</v>
      </c>
      <c r="E157" s="8" t="s">
        <v>1529</v>
      </c>
      <c r="F157" s="163">
        <v>4.8611111111111104E-4</v>
      </c>
      <c r="G157" s="8"/>
    </row>
    <row r="158" spans="1:7" ht="24" x14ac:dyDescent="0.25">
      <c r="A158" s="7" t="s">
        <v>1522</v>
      </c>
      <c r="B158" s="7" t="s">
        <v>1530</v>
      </c>
      <c r="C158" s="7" t="s">
        <v>292</v>
      </c>
      <c r="D158" s="7" t="s">
        <v>7</v>
      </c>
      <c r="E158" s="8" t="s">
        <v>1531</v>
      </c>
      <c r="F158" s="163">
        <v>1.0879629629629629E-3</v>
      </c>
      <c r="G158" s="7"/>
    </row>
    <row r="159" spans="1:7" ht="24" x14ac:dyDescent="0.25">
      <c r="A159" s="7" t="s">
        <v>1522</v>
      </c>
      <c r="B159" s="7" t="s">
        <v>1532</v>
      </c>
      <c r="C159" s="7" t="s">
        <v>292</v>
      </c>
      <c r="D159" s="7" t="s">
        <v>7</v>
      </c>
      <c r="E159" s="8" t="s">
        <v>1533</v>
      </c>
      <c r="F159" s="163">
        <v>1.6203703703703703E-4</v>
      </c>
      <c r="G159" s="7"/>
    </row>
    <row r="160" spans="1:7" ht="24" x14ac:dyDescent="0.25">
      <c r="A160" s="7" t="s">
        <v>1522</v>
      </c>
      <c r="B160" s="7" t="s">
        <v>1534</v>
      </c>
      <c r="C160" s="7" t="s">
        <v>292</v>
      </c>
      <c r="D160" s="7" t="s">
        <v>7</v>
      </c>
      <c r="E160" s="8" t="s">
        <v>1535</v>
      </c>
      <c r="F160" s="163">
        <v>2.4305555555555552E-4</v>
      </c>
      <c r="G160" s="7"/>
    </row>
    <row r="161" spans="1:7" ht="24" x14ac:dyDescent="0.25">
      <c r="A161" s="7" t="s">
        <v>1522</v>
      </c>
      <c r="B161" s="7" t="s">
        <v>1536</v>
      </c>
      <c r="C161" s="7" t="s">
        <v>292</v>
      </c>
      <c r="D161" s="7" t="s">
        <v>7</v>
      </c>
      <c r="E161" s="8" t="s">
        <v>1537</v>
      </c>
      <c r="F161" s="163">
        <v>2.8935185185185189E-4</v>
      </c>
      <c r="G161" s="7"/>
    </row>
    <row r="162" spans="1:7" ht="24" x14ac:dyDescent="0.25">
      <c r="A162" s="7" t="s">
        <v>1522</v>
      </c>
      <c r="B162" s="7" t="s">
        <v>1538</v>
      </c>
      <c r="C162" s="7" t="s">
        <v>292</v>
      </c>
      <c r="D162" s="7" t="s">
        <v>7</v>
      </c>
      <c r="E162" s="8" t="s">
        <v>1539</v>
      </c>
      <c r="F162" s="163">
        <v>4.6296296296296294E-5</v>
      </c>
      <c r="G162" s="7"/>
    </row>
    <row r="163" spans="1:7" ht="36" x14ac:dyDescent="0.25">
      <c r="A163" s="7" t="s">
        <v>1522</v>
      </c>
      <c r="B163" s="7" t="s">
        <v>1540</v>
      </c>
      <c r="C163" s="7" t="s">
        <v>292</v>
      </c>
      <c r="D163" s="7" t="s">
        <v>7</v>
      </c>
      <c r="E163" s="8" t="s">
        <v>1541</v>
      </c>
      <c r="F163" s="163">
        <v>1.9675925925925926E-4</v>
      </c>
      <c r="G163" s="7"/>
    </row>
    <row r="164" spans="1:7" ht="24" x14ac:dyDescent="0.25">
      <c r="A164" s="7" t="s">
        <v>1522</v>
      </c>
      <c r="B164" s="7" t="s">
        <v>1542</v>
      </c>
      <c r="C164" s="7" t="s">
        <v>292</v>
      </c>
      <c r="D164" s="7" t="s">
        <v>7</v>
      </c>
      <c r="E164" s="8" t="s">
        <v>1543</v>
      </c>
      <c r="F164" s="163">
        <v>2.0833333333333335E-4</v>
      </c>
      <c r="G164" s="7"/>
    </row>
    <row r="165" spans="1:7" ht="24" x14ac:dyDescent="0.25">
      <c r="A165" s="7" t="s">
        <v>1522</v>
      </c>
      <c r="B165" s="7" t="s">
        <v>1544</v>
      </c>
      <c r="C165" s="7" t="s">
        <v>292</v>
      </c>
      <c r="D165" s="7" t="s">
        <v>7</v>
      </c>
      <c r="E165" s="8" t="s">
        <v>1545</v>
      </c>
      <c r="F165" s="163">
        <v>1.7361111111111112E-4</v>
      </c>
      <c r="G165" s="7"/>
    </row>
    <row r="166" spans="1:7" ht="24" x14ac:dyDescent="0.25">
      <c r="A166" s="7" t="s">
        <v>1522</v>
      </c>
      <c r="B166" s="7" t="s">
        <v>1546</v>
      </c>
      <c r="C166" s="7" t="s">
        <v>292</v>
      </c>
      <c r="D166" s="7" t="s">
        <v>7</v>
      </c>
      <c r="E166" s="8" t="s">
        <v>1547</v>
      </c>
      <c r="F166" s="163">
        <v>1.5046296296296297E-4</v>
      </c>
      <c r="G166" s="7"/>
    </row>
    <row r="167" spans="1:7" x14ac:dyDescent="0.25">
      <c r="A167" s="7" t="s">
        <v>1522</v>
      </c>
      <c r="B167" s="7" t="s">
        <v>1548</v>
      </c>
      <c r="C167" s="7" t="s">
        <v>292</v>
      </c>
      <c r="D167" s="7" t="s">
        <v>7</v>
      </c>
      <c r="E167" s="8" t="s">
        <v>295</v>
      </c>
      <c r="F167" s="163">
        <v>1.6203703703703703E-4</v>
      </c>
      <c r="G167" s="7"/>
    </row>
    <row r="168" spans="1:7" x14ac:dyDescent="0.25">
      <c r="A168" s="7" t="s">
        <v>1522</v>
      </c>
      <c r="B168" s="7" t="s">
        <v>1549</v>
      </c>
      <c r="C168" s="7" t="s">
        <v>292</v>
      </c>
      <c r="D168" s="7" t="s">
        <v>7</v>
      </c>
      <c r="E168" s="10" t="s">
        <v>1550</v>
      </c>
      <c r="F168" s="170">
        <v>3.0092592592592595E-4</v>
      </c>
      <c r="G168" s="7"/>
    </row>
    <row r="169" spans="1:7" x14ac:dyDescent="0.25">
      <c r="A169" s="7" t="s">
        <v>1522</v>
      </c>
      <c r="B169" s="7" t="s">
        <v>1551</v>
      </c>
      <c r="C169" s="7" t="s">
        <v>292</v>
      </c>
      <c r="D169" s="7" t="s">
        <v>7</v>
      </c>
      <c r="E169" s="8" t="s">
        <v>295</v>
      </c>
      <c r="F169" s="163">
        <v>3.7037037037037035E-4</v>
      </c>
      <c r="G169" s="7"/>
    </row>
    <row r="170" spans="1:7" x14ac:dyDescent="0.25">
      <c r="A170" s="7" t="s">
        <v>1522</v>
      </c>
      <c r="B170" s="7" t="s">
        <v>1552</v>
      </c>
      <c r="C170" s="7" t="s">
        <v>292</v>
      </c>
      <c r="D170" s="7" t="s">
        <v>7</v>
      </c>
      <c r="E170" s="8" t="s">
        <v>295</v>
      </c>
      <c r="F170" s="163">
        <v>6.9444444444444447E-4</v>
      </c>
      <c r="G170" s="7"/>
    </row>
    <row r="171" spans="1:7" x14ac:dyDescent="0.25">
      <c r="A171" s="7" t="s">
        <v>1522</v>
      </c>
      <c r="B171" s="7" t="s">
        <v>1553</v>
      </c>
      <c r="C171" s="7" t="s">
        <v>292</v>
      </c>
      <c r="D171" s="7" t="s">
        <v>7</v>
      </c>
      <c r="E171" s="8" t="s">
        <v>1554</v>
      </c>
      <c r="F171" s="170">
        <v>5.7870370370370378E-4</v>
      </c>
      <c r="G171" s="7"/>
    </row>
    <row r="172" spans="1:7" x14ac:dyDescent="0.25">
      <c r="A172" s="7" t="s">
        <v>1522</v>
      </c>
      <c r="B172" s="7" t="s">
        <v>1555</v>
      </c>
      <c r="C172" s="7" t="s">
        <v>292</v>
      </c>
      <c r="D172" s="7" t="s">
        <v>7</v>
      </c>
      <c r="E172" s="8" t="s">
        <v>1556</v>
      </c>
      <c r="F172" s="170">
        <v>4.1666666666666669E-4</v>
      </c>
      <c r="G172" s="7"/>
    </row>
    <row r="173" spans="1:7" x14ac:dyDescent="0.25">
      <c r="A173" s="7" t="s">
        <v>1522</v>
      </c>
      <c r="B173" s="7" t="s">
        <v>1557</v>
      </c>
      <c r="C173" s="7" t="s">
        <v>292</v>
      </c>
      <c r="D173" s="7" t="s">
        <v>7</v>
      </c>
      <c r="E173" s="8" t="s">
        <v>295</v>
      </c>
      <c r="F173" s="163">
        <v>9.1435185185185185E-4</v>
      </c>
      <c r="G173" s="7"/>
    </row>
    <row r="174" spans="1:7" x14ac:dyDescent="0.25">
      <c r="A174" s="7" t="s">
        <v>1522</v>
      </c>
      <c r="B174" s="7" t="s">
        <v>1558</v>
      </c>
      <c r="C174" s="7" t="s">
        <v>292</v>
      </c>
      <c r="D174" s="7" t="s">
        <v>7</v>
      </c>
      <c r="E174" s="8" t="s">
        <v>295</v>
      </c>
      <c r="F174" s="163">
        <v>2.7777777777777778E-4</v>
      </c>
      <c r="G174" s="7"/>
    </row>
    <row r="175" spans="1:7" ht="12.75" customHeight="1" x14ac:dyDescent="0.25">
      <c r="A175" s="7" t="s">
        <v>1522</v>
      </c>
      <c r="B175" s="7" t="s">
        <v>1559</v>
      </c>
      <c r="C175" s="7" t="s">
        <v>292</v>
      </c>
      <c r="D175" s="7" t="s">
        <v>7</v>
      </c>
      <c r="E175" s="6" t="s">
        <v>1531</v>
      </c>
      <c r="F175" s="164">
        <v>1.25E-3</v>
      </c>
      <c r="G175" s="8"/>
    </row>
    <row r="176" spans="1:7" x14ac:dyDescent="0.25">
      <c r="A176" s="7" t="s">
        <v>1560</v>
      </c>
      <c r="B176" s="7" t="s">
        <v>1561</v>
      </c>
      <c r="C176" s="7" t="s">
        <v>292</v>
      </c>
      <c r="D176" s="7" t="s">
        <v>7</v>
      </c>
      <c r="E176" s="8" t="s">
        <v>295</v>
      </c>
      <c r="F176" s="167">
        <v>3.2407407407407406E-4</v>
      </c>
      <c r="G176" s="7"/>
    </row>
    <row r="177" spans="1:7" x14ac:dyDescent="0.25">
      <c r="A177" s="7" t="s">
        <v>1560</v>
      </c>
      <c r="B177" s="7" t="s">
        <v>1562</v>
      </c>
      <c r="C177" s="7" t="s">
        <v>292</v>
      </c>
      <c r="D177" s="7" t="s">
        <v>7</v>
      </c>
      <c r="E177" s="8" t="s">
        <v>295</v>
      </c>
      <c r="F177" s="163">
        <v>4.0509259259259258E-4</v>
      </c>
      <c r="G177" s="7"/>
    </row>
    <row r="178" spans="1:7" x14ac:dyDescent="0.25">
      <c r="A178" s="7" t="s">
        <v>1560</v>
      </c>
      <c r="B178" s="7" t="s">
        <v>1563</v>
      </c>
      <c r="C178" s="7" t="s">
        <v>292</v>
      </c>
      <c r="D178" s="7" t="s">
        <v>7</v>
      </c>
      <c r="E178" s="8" t="s">
        <v>295</v>
      </c>
      <c r="F178" s="163">
        <v>2.6620370370370372E-4</v>
      </c>
      <c r="G178" s="7"/>
    </row>
    <row r="179" spans="1:7" x14ac:dyDescent="0.25">
      <c r="A179" s="7" t="s">
        <v>1560</v>
      </c>
      <c r="B179" s="7" t="s">
        <v>1564</v>
      </c>
      <c r="C179" s="7" t="s">
        <v>292</v>
      </c>
      <c r="D179" s="7" t="s">
        <v>7</v>
      </c>
      <c r="E179" s="8" t="s">
        <v>295</v>
      </c>
      <c r="F179" s="163">
        <v>1.0763888888888889E-3</v>
      </c>
      <c r="G179" s="7"/>
    </row>
    <row r="180" spans="1:7" x14ac:dyDescent="0.25">
      <c r="A180" s="7" t="s">
        <v>1560</v>
      </c>
      <c r="B180" s="7" t="s">
        <v>1565</v>
      </c>
      <c r="C180" s="7" t="s">
        <v>292</v>
      </c>
      <c r="D180" s="7" t="s">
        <v>7</v>
      </c>
      <c r="E180" s="8" t="s">
        <v>295</v>
      </c>
      <c r="F180" s="163">
        <v>2.3356481481481482E-2</v>
      </c>
      <c r="G180" s="7"/>
    </row>
    <row r="181" spans="1:7" x14ac:dyDescent="0.25">
      <c r="A181" s="7" t="s">
        <v>1560</v>
      </c>
      <c r="B181" s="7" t="s">
        <v>1566</v>
      </c>
      <c r="C181" s="7" t="s">
        <v>292</v>
      </c>
      <c r="D181" s="7" t="s">
        <v>7</v>
      </c>
      <c r="E181" s="8" t="s">
        <v>295</v>
      </c>
      <c r="F181" s="163">
        <v>4.7523148148148148E-2</v>
      </c>
      <c r="G181" s="7"/>
    </row>
    <row r="182" spans="1:7" x14ac:dyDescent="0.25">
      <c r="A182" s="7" t="s">
        <v>1560</v>
      </c>
      <c r="B182" s="7" t="s">
        <v>1567</v>
      </c>
      <c r="C182" s="7" t="s">
        <v>292</v>
      </c>
      <c r="D182" s="7" t="s">
        <v>7</v>
      </c>
      <c r="E182" s="8" t="s">
        <v>295</v>
      </c>
      <c r="F182" s="163">
        <v>5.8101851851851849E-2</v>
      </c>
      <c r="G182" s="7"/>
    </row>
    <row r="183" spans="1:7" x14ac:dyDescent="0.25">
      <c r="A183" s="7" t="s">
        <v>1560</v>
      </c>
      <c r="B183" s="7" t="s">
        <v>1568</v>
      </c>
      <c r="C183" s="7" t="s">
        <v>292</v>
      </c>
      <c r="D183" s="7" t="s">
        <v>7</v>
      </c>
      <c r="E183" s="8" t="s">
        <v>295</v>
      </c>
      <c r="F183" s="163">
        <v>1.5046296296296297E-4</v>
      </c>
      <c r="G183" s="7"/>
    </row>
    <row r="184" spans="1:7" x14ac:dyDescent="0.25">
      <c r="A184" s="7" t="s">
        <v>1560</v>
      </c>
      <c r="B184" s="7" t="s">
        <v>1569</v>
      </c>
      <c r="C184" s="7" t="s">
        <v>292</v>
      </c>
      <c r="D184" s="7" t="s">
        <v>7</v>
      </c>
      <c r="E184" s="8" t="s">
        <v>295</v>
      </c>
      <c r="F184" s="163">
        <v>8.4143518518518517E-3</v>
      </c>
      <c r="G184" s="8"/>
    </row>
    <row r="185" spans="1:7" x14ac:dyDescent="0.25">
      <c r="A185" s="7" t="s">
        <v>1560</v>
      </c>
      <c r="B185" s="7" t="s">
        <v>1570</v>
      </c>
      <c r="C185" s="7" t="s">
        <v>292</v>
      </c>
      <c r="D185" s="7" t="s">
        <v>7</v>
      </c>
      <c r="E185" s="8" t="s">
        <v>295</v>
      </c>
      <c r="F185" s="163">
        <v>3.2303240740740737E-2</v>
      </c>
      <c r="G185" s="8"/>
    </row>
    <row r="186" spans="1:7" ht="18" customHeight="1" x14ac:dyDescent="0.25">
      <c r="A186" s="7" t="s">
        <v>1560</v>
      </c>
      <c r="B186" s="7" t="s">
        <v>1571</v>
      </c>
      <c r="C186" s="7" t="s">
        <v>292</v>
      </c>
      <c r="D186" s="7" t="s">
        <v>7</v>
      </c>
      <c r="E186" s="8" t="s">
        <v>295</v>
      </c>
      <c r="F186" s="163">
        <v>2.5462962962962961E-4</v>
      </c>
      <c r="G186" s="8"/>
    </row>
    <row r="187" spans="1:7" x14ac:dyDescent="0.25">
      <c r="A187" s="7" t="s">
        <v>1560</v>
      </c>
      <c r="B187" s="7" t="s">
        <v>1572</v>
      </c>
      <c r="C187" s="7" t="s">
        <v>292</v>
      </c>
      <c r="D187" s="7" t="s">
        <v>7</v>
      </c>
      <c r="E187" s="8" t="s">
        <v>295</v>
      </c>
      <c r="F187" s="163">
        <v>7.7546296296296304E-4</v>
      </c>
      <c r="G187" s="8"/>
    </row>
    <row r="188" spans="1:7" x14ac:dyDescent="0.25">
      <c r="A188" s="7" t="s">
        <v>1560</v>
      </c>
      <c r="B188" s="7" t="s">
        <v>1573</v>
      </c>
      <c r="C188" s="7" t="s">
        <v>292</v>
      </c>
      <c r="D188" s="7" t="s">
        <v>7</v>
      </c>
      <c r="E188" s="8" t="s">
        <v>295</v>
      </c>
      <c r="F188" s="163">
        <v>5.7870370370370366E-5</v>
      </c>
      <c r="G188" s="7"/>
    </row>
    <row r="189" spans="1:7" x14ac:dyDescent="0.25">
      <c r="A189" s="85" t="s">
        <v>1560</v>
      </c>
      <c r="B189" s="85" t="s">
        <v>1574</v>
      </c>
      <c r="C189" s="85" t="s">
        <v>292</v>
      </c>
      <c r="D189" s="7" t="s">
        <v>7</v>
      </c>
      <c r="E189" s="8" t="s">
        <v>295</v>
      </c>
      <c r="F189" s="167">
        <v>4.4444444444444444E-3</v>
      </c>
      <c r="G189" s="85"/>
    </row>
    <row r="190" spans="1:7" x14ac:dyDescent="0.25">
      <c r="A190" s="7" t="s">
        <v>1560</v>
      </c>
      <c r="B190" s="7" t="s">
        <v>1575</v>
      </c>
      <c r="C190" s="7" t="s">
        <v>292</v>
      </c>
      <c r="D190" s="7" t="s">
        <v>7</v>
      </c>
      <c r="E190" s="8" t="s">
        <v>295</v>
      </c>
      <c r="F190" s="163">
        <v>1.0763888888888889E-3</v>
      </c>
      <c r="G190" s="7"/>
    </row>
  </sheetData>
  <autoFilter ref="A1:G190"/>
  <customSheetViews>
    <customSheetView guid="{FBE4CBE9-E43F-475B-89D3-443753E9B033}" filter="1" showAutoFilter="1">
      <selection activeCell="F1" sqref="F1"/>
      <pageMargins left="0" right="0" top="0" bottom="0" header="0" footer="0"/>
      <pageSetup orientation="portrait" r:id="rId2"/>
      <autoFilter ref="A1:G190">
        <filterColumn colId="3">
          <filters>
            <filter val="Failed"/>
            <filter val="Passed"/>
          </filters>
        </filterColumn>
      </autoFilter>
    </customSheetView>
  </customSheetViews>
  <dataValidations count="2">
    <dataValidation type="list" allowBlank="1" showInputMessage="1" showErrorMessage="1" sqref="C2:C48">
      <formula1>"Yes,No"</formula1>
    </dataValidation>
    <dataValidation type="list" allowBlank="1" showInputMessage="1" showErrorMessage="1" sqref="D2:D10 D12:D46 D48 D120">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2"/>
  <sheetViews>
    <sheetView workbookViewId="0"/>
  </sheetViews>
  <sheetFormatPr defaultColWidth="9.140625" defaultRowHeight="12" x14ac:dyDescent="0.25"/>
  <cols>
    <col min="1" max="1" width="6.5703125" style="30" bestFit="1" customWidth="1"/>
    <col min="2" max="2" width="15.42578125" style="30" bestFit="1" customWidth="1"/>
    <col min="3" max="3" width="16.140625" style="30" bestFit="1" customWidth="1"/>
    <col min="4" max="4" width="15" style="30" bestFit="1" customWidth="1"/>
    <col min="5" max="5" width="21.7109375" style="30" bestFit="1" customWidth="1"/>
    <col min="6" max="6" width="16.8554687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5" t="s">
        <v>218</v>
      </c>
      <c r="G1" s="5" t="s">
        <v>219</v>
      </c>
      <c r="I1" s="38" t="s">
        <v>220</v>
      </c>
    </row>
    <row r="2" spans="1:10" ht="11.25" customHeight="1" x14ac:dyDescent="0.25">
      <c r="A2" s="32" t="s">
        <v>221</v>
      </c>
      <c r="B2" s="32" t="s">
        <v>1576</v>
      </c>
      <c r="C2" s="7" t="s">
        <v>122</v>
      </c>
      <c r="D2" s="29" t="s">
        <v>7</v>
      </c>
      <c r="E2" s="30" t="s">
        <v>1577</v>
      </c>
      <c r="F2" s="163">
        <v>3.414351851851852E-3</v>
      </c>
      <c r="G2" s="32"/>
      <c r="I2" s="38" t="s">
        <v>224</v>
      </c>
    </row>
    <row r="3" spans="1:10" x14ac:dyDescent="0.25">
      <c r="A3" s="32" t="s">
        <v>221</v>
      </c>
      <c r="B3" s="32" t="s">
        <v>1578</v>
      </c>
      <c r="C3" s="7" t="s">
        <v>122</v>
      </c>
      <c r="D3" s="29" t="s">
        <v>7</v>
      </c>
      <c r="E3" s="8" t="s">
        <v>295</v>
      </c>
      <c r="F3" s="163">
        <v>4.7453703703703703E-3</v>
      </c>
      <c r="G3" s="32"/>
    </row>
    <row r="4" spans="1:10" x14ac:dyDescent="0.25">
      <c r="A4" s="32" t="s">
        <v>221</v>
      </c>
      <c r="B4" s="32" t="s">
        <v>1579</v>
      </c>
      <c r="C4" s="7" t="s">
        <v>122</v>
      </c>
      <c r="D4" s="29" t="s">
        <v>7</v>
      </c>
      <c r="E4" s="8" t="s">
        <v>295</v>
      </c>
      <c r="F4" s="163">
        <v>0.23472222222222219</v>
      </c>
      <c r="G4" s="32"/>
      <c r="I4" s="136" t="s">
        <v>216</v>
      </c>
      <c r="J4" s="30" t="s">
        <v>229</v>
      </c>
    </row>
    <row r="5" spans="1:10" x14ac:dyDescent="0.25">
      <c r="A5" s="32" t="s">
        <v>221</v>
      </c>
      <c r="B5" s="32" t="s">
        <v>1580</v>
      </c>
      <c r="C5" s="7" t="s">
        <v>122</v>
      </c>
      <c r="D5" s="29" t="s">
        <v>7</v>
      </c>
      <c r="E5" s="8" t="s">
        <v>1581</v>
      </c>
      <c r="F5" s="163">
        <v>1.9560185185185184E-3</v>
      </c>
      <c r="G5" s="79"/>
      <c r="I5" s="6" t="s">
        <v>7</v>
      </c>
      <c r="J5" s="137">
        <v>16</v>
      </c>
    </row>
    <row r="6" spans="1:10" x14ac:dyDescent="0.25">
      <c r="A6" s="32" t="s">
        <v>221</v>
      </c>
      <c r="B6" s="32" t="s">
        <v>1582</v>
      </c>
      <c r="C6" s="7" t="s">
        <v>122</v>
      </c>
      <c r="D6" s="29" t="s">
        <v>7</v>
      </c>
      <c r="E6" s="8" t="s">
        <v>295</v>
      </c>
      <c r="F6" s="163">
        <v>3.9930555555555561E-3</v>
      </c>
      <c r="G6" s="32"/>
      <c r="I6" s="6" t="s">
        <v>74</v>
      </c>
      <c r="J6" s="137">
        <v>16</v>
      </c>
    </row>
    <row r="7" spans="1:10" ht="15" x14ac:dyDescent="0.25">
      <c r="C7" s="6"/>
      <c r="D7" s="69"/>
      <c r="E7" s="10"/>
      <c r="F7" s="10"/>
      <c r="I7"/>
      <c r="J7"/>
    </row>
    <row r="8" spans="1:10" x14ac:dyDescent="0.25">
      <c r="C8" s="6"/>
      <c r="D8" s="69"/>
      <c r="E8" s="10"/>
      <c r="F8" s="10"/>
    </row>
    <row r="9" spans="1:10" x14ac:dyDescent="0.25">
      <c r="C9" s="6"/>
      <c r="D9" s="69"/>
      <c r="E9" s="10"/>
      <c r="F9" s="10"/>
    </row>
    <row r="10" spans="1:10" x14ac:dyDescent="0.25">
      <c r="C10" s="6"/>
      <c r="D10" s="69"/>
      <c r="E10" s="10"/>
      <c r="F10" s="10"/>
    </row>
    <row r="11" spans="1:10" x14ac:dyDescent="0.25">
      <c r="C11" s="6"/>
      <c r="D11" s="69"/>
      <c r="E11" s="10"/>
      <c r="F11" s="10"/>
    </row>
    <row r="12" spans="1:10" x14ac:dyDescent="0.25">
      <c r="C12" s="6"/>
      <c r="D12" s="69"/>
      <c r="E12" s="10"/>
      <c r="F12" s="10"/>
    </row>
  </sheetData>
  <autoFilter ref="A1:G12"/>
  <customSheetViews>
    <customSheetView guid="{FBE4CBE9-E43F-475B-89D3-443753E9B033}" showAutoFilter="1">
      <selection activeCell="F1" sqref="F1"/>
      <pageMargins left="0" right="0" top="0" bottom="0" header="0" footer="0"/>
      <pageSetup paperSize="9" orientation="portrait" r:id="rId2"/>
      <autoFilter ref="A1:G12"/>
    </customSheetView>
  </customSheetViews>
  <dataValidations count="2">
    <dataValidation type="list" allowBlank="1" showInputMessage="1" showErrorMessage="1" sqref="C2:C12">
      <formula1>"Yes,No"</formula1>
    </dataValidation>
    <dataValidation type="list" allowBlank="1" showInputMessage="1" showErrorMessage="1" sqref="D2:D12">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128"/>
  <sheetViews>
    <sheetView topLeftCell="A47" workbookViewId="0">
      <selection activeCell="B57" sqref="B57"/>
    </sheetView>
  </sheetViews>
  <sheetFormatPr defaultColWidth="9.140625" defaultRowHeight="12" x14ac:dyDescent="0.25"/>
  <cols>
    <col min="1" max="1" width="11.28515625" style="6" bestFit="1" customWidth="1"/>
    <col min="2" max="2" width="8.42578125" style="6" customWidth="1"/>
    <col min="3" max="3" width="33" style="6" customWidth="1"/>
    <col min="4" max="4" width="13.42578125" style="6" customWidth="1"/>
    <col min="5" max="5" width="16.140625" style="6" customWidth="1"/>
    <col min="6" max="6" width="26.85546875" style="10" bestFit="1" customWidth="1"/>
    <col min="7" max="7" width="16.85546875" style="10" bestFit="1" customWidth="1"/>
    <col min="8" max="8" width="19.28515625" style="6" customWidth="1"/>
    <col min="9" max="9" width="9.140625" style="6"/>
    <col min="10" max="10" width="15" style="6" bestFit="1" customWidth="1"/>
    <col min="11" max="11" width="14.85546875" style="6" bestFit="1" customWidth="1"/>
    <col min="12" max="12" width="9.140625" style="6"/>
    <col min="13" max="13" width="18.5703125" style="6" bestFit="1" customWidth="1"/>
    <col min="14" max="16384" width="9.140625" style="6"/>
  </cols>
  <sheetData>
    <row r="1" spans="1:12" ht="15" x14ac:dyDescent="0.25">
      <c r="A1" s="20" t="s">
        <v>289</v>
      </c>
      <c r="B1" s="20" t="s">
        <v>1583</v>
      </c>
      <c r="C1" s="20" t="s">
        <v>214</v>
      </c>
      <c r="D1" s="17" t="s">
        <v>215</v>
      </c>
      <c r="E1" s="19" t="s">
        <v>216</v>
      </c>
      <c r="F1" s="67" t="s">
        <v>217</v>
      </c>
      <c r="G1" s="67" t="s">
        <v>218</v>
      </c>
      <c r="H1" s="5" t="s">
        <v>219</v>
      </c>
      <c r="J1" s="38" t="s">
        <v>220</v>
      </c>
    </row>
    <row r="2" spans="1:12" ht="38.25" customHeight="1" x14ac:dyDescent="0.25">
      <c r="A2" s="29" t="s">
        <v>437</v>
      </c>
      <c r="B2" s="29" t="s">
        <v>1584</v>
      </c>
      <c r="C2" s="29" t="s">
        <v>1585</v>
      </c>
      <c r="D2" s="29" t="s">
        <v>122</v>
      </c>
      <c r="E2" s="29" t="s">
        <v>7</v>
      </c>
      <c r="F2" s="8"/>
      <c r="G2" s="8"/>
      <c r="H2" s="8"/>
      <c r="J2" s="38" t="s">
        <v>224</v>
      </c>
    </row>
    <row r="3" spans="1:12" x14ac:dyDescent="0.25">
      <c r="A3" s="29" t="s">
        <v>437</v>
      </c>
      <c r="B3" s="29" t="s">
        <v>408</v>
      </c>
      <c r="C3" s="29" t="s">
        <v>1586</v>
      </c>
      <c r="D3" s="29" t="s">
        <v>122</v>
      </c>
      <c r="E3" s="29" t="s">
        <v>7</v>
      </c>
      <c r="F3" s="8"/>
      <c r="G3" s="8"/>
      <c r="H3" s="8"/>
      <c r="J3" s="136" t="s">
        <v>216</v>
      </c>
      <c r="K3" s="30" t="s">
        <v>229</v>
      </c>
      <c r="L3" s="30"/>
    </row>
    <row r="4" spans="1:12" x14ac:dyDescent="0.25">
      <c r="A4" s="29" t="s">
        <v>437</v>
      </c>
      <c r="B4" s="29" t="s">
        <v>408</v>
      </c>
      <c r="C4" s="29" t="s">
        <v>1587</v>
      </c>
      <c r="D4" s="29" t="s">
        <v>122</v>
      </c>
      <c r="E4" s="29" t="s">
        <v>7</v>
      </c>
      <c r="F4" s="8"/>
      <c r="G4" s="8"/>
      <c r="H4" s="8"/>
      <c r="J4" s="6" t="s">
        <v>7</v>
      </c>
      <c r="K4" s="137">
        <v>120</v>
      </c>
      <c r="L4" s="30"/>
    </row>
    <row r="5" spans="1:12" ht="84" x14ac:dyDescent="0.25">
      <c r="A5" s="29" t="s">
        <v>437</v>
      </c>
      <c r="B5" s="29" t="s">
        <v>1588</v>
      </c>
      <c r="C5" s="29" t="s">
        <v>1589</v>
      </c>
      <c r="D5" s="29" t="s">
        <v>122</v>
      </c>
      <c r="E5" s="29" t="s">
        <v>7</v>
      </c>
      <c r="F5" s="8" t="s">
        <v>1590</v>
      </c>
      <c r="G5" s="163">
        <v>5.7523148148148143E-3</v>
      </c>
      <c r="H5" s="8"/>
      <c r="J5" s="6" t="s">
        <v>6</v>
      </c>
      <c r="K5" s="137">
        <v>6</v>
      </c>
      <c r="L5" s="30"/>
    </row>
    <row r="6" spans="1:12" ht="48" x14ac:dyDescent="0.25">
      <c r="A6" s="29" t="s">
        <v>437</v>
      </c>
      <c r="B6" s="29" t="s">
        <v>290</v>
      </c>
      <c r="C6" s="29" t="s">
        <v>1591</v>
      </c>
      <c r="D6" s="29" t="s">
        <v>122</v>
      </c>
      <c r="E6" s="29" t="s">
        <v>7</v>
      </c>
      <c r="F6" s="8" t="s">
        <v>1592</v>
      </c>
      <c r="G6" s="163">
        <v>6.3541666666666668E-3</v>
      </c>
      <c r="H6" s="8"/>
      <c r="J6" s="6" t="s">
        <v>74</v>
      </c>
      <c r="K6" s="137">
        <v>126</v>
      </c>
      <c r="L6" s="30"/>
    </row>
    <row r="7" spans="1:12" ht="60" x14ac:dyDescent="0.25">
      <c r="A7" s="29" t="s">
        <v>77</v>
      </c>
      <c r="B7" s="29"/>
      <c r="C7" s="29" t="s">
        <v>843</v>
      </c>
      <c r="D7" s="29" t="s">
        <v>122</v>
      </c>
      <c r="E7" s="29" t="s">
        <v>7</v>
      </c>
      <c r="F7" s="8" t="s">
        <v>1593</v>
      </c>
      <c r="G7" s="163">
        <v>7.013888888888889E-3</v>
      </c>
      <c r="H7" s="8"/>
      <c r="J7"/>
      <c r="K7"/>
      <c r="L7" s="30"/>
    </row>
    <row r="8" spans="1:12" ht="60" x14ac:dyDescent="0.25">
      <c r="A8" s="29" t="s">
        <v>77</v>
      </c>
      <c r="B8" s="29"/>
      <c r="C8" s="29" t="s">
        <v>432</v>
      </c>
      <c r="D8" s="29" t="s">
        <v>122</v>
      </c>
      <c r="E8" s="29" t="s">
        <v>7</v>
      </c>
      <c r="F8" s="8" t="s">
        <v>1594</v>
      </c>
      <c r="G8" s="163">
        <v>8.4953703703703701E-3</v>
      </c>
      <c r="H8" s="8"/>
      <c r="L8" s="30"/>
    </row>
    <row r="9" spans="1:12" ht="48" x14ac:dyDescent="0.25">
      <c r="A9" s="29" t="s">
        <v>77</v>
      </c>
      <c r="B9" s="29"/>
      <c r="C9" s="29" t="s">
        <v>430</v>
      </c>
      <c r="D9" s="29" t="s">
        <v>122</v>
      </c>
      <c r="E9" s="29" t="s">
        <v>7</v>
      </c>
      <c r="F9" s="8" t="s">
        <v>1595</v>
      </c>
      <c r="G9" s="163">
        <v>5.6481481481481478E-3</v>
      </c>
      <c r="H9" s="8"/>
      <c r="J9"/>
      <c r="K9"/>
      <c r="L9" s="30"/>
    </row>
    <row r="10" spans="1:12" ht="72" x14ac:dyDescent="0.25">
      <c r="A10" s="29" t="s">
        <v>77</v>
      </c>
      <c r="B10" s="29"/>
      <c r="C10" s="29" t="s">
        <v>861</v>
      </c>
      <c r="D10" s="29" t="s">
        <v>122</v>
      </c>
      <c r="E10" s="29" t="s">
        <v>7</v>
      </c>
      <c r="F10" s="8" t="s">
        <v>1596</v>
      </c>
      <c r="G10" s="163">
        <v>7.0717592592592594E-3</v>
      </c>
      <c r="H10" s="8"/>
      <c r="J10" s="30"/>
      <c r="K10" s="30"/>
      <c r="L10" s="30"/>
    </row>
    <row r="11" spans="1:12" ht="36" x14ac:dyDescent="0.25">
      <c r="A11" s="29" t="s">
        <v>77</v>
      </c>
      <c r="B11" s="29"/>
      <c r="C11" s="29" t="s">
        <v>863</v>
      </c>
      <c r="D11" s="29" t="s">
        <v>122</v>
      </c>
      <c r="E11" s="29" t="s">
        <v>7</v>
      </c>
      <c r="F11" s="8" t="s">
        <v>1597</v>
      </c>
      <c r="G11" s="163">
        <v>5.0000000000000001E-3</v>
      </c>
      <c r="H11" s="8"/>
      <c r="J11" s="30"/>
      <c r="K11" s="30"/>
      <c r="L11" s="30"/>
    </row>
    <row r="12" spans="1:12" ht="24" x14ac:dyDescent="0.25">
      <c r="A12" s="29" t="s">
        <v>77</v>
      </c>
      <c r="B12" s="29"/>
      <c r="C12" s="29" t="s">
        <v>865</v>
      </c>
      <c r="D12" s="29" t="s">
        <v>122</v>
      </c>
      <c r="E12" s="29" t="s">
        <v>7</v>
      </c>
      <c r="F12" s="8" t="s">
        <v>1598</v>
      </c>
      <c r="G12" s="163">
        <v>3.3101851851851851E-3</v>
      </c>
      <c r="H12" s="8"/>
      <c r="J12" s="30"/>
      <c r="K12" s="30"/>
      <c r="L12" s="30"/>
    </row>
    <row r="13" spans="1:12" ht="36" x14ac:dyDescent="0.25">
      <c r="A13" s="29" t="s">
        <v>77</v>
      </c>
      <c r="B13" s="29"/>
      <c r="C13" s="29" t="s">
        <v>1599</v>
      </c>
      <c r="D13" s="29" t="s">
        <v>122</v>
      </c>
      <c r="E13" s="29" t="s">
        <v>7</v>
      </c>
      <c r="F13" s="8" t="s">
        <v>1600</v>
      </c>
      <c r="G13" s="163">
        <v>5.5787037037037038E-3</v>
      </c>
      <c r="H13" s="8"/>
      <c r="J13" s="30"/>
      <c r="K13" s="30"/>
      <c r="L13" s="30"/>
    </row>
    <row r="14" spans="1:12" x14ac:dyDescent="0.25">
      <c r="A14" s="29" t="s">
        <v>77</v>
      </c>
      <c r="B14" s="29"/>
      <c r="C14" s="29" t="s">
        <v>1601</v>
      </c>
      <c r="D14" s="29" t="s">
        <v>122</v>
      </c>
      <c r="E14" s="29" t="s">
        <v>7</v>
      </c>
      <c r="G14" s="163">
        <v>2.3379629629629631E-3</v>
      </c>
      <c r="H14" s="8"/>
      <c r="J14" s="30"/>
      <c r="K14" s="30"/>
      <c r="L14" s="30"/>
    </row>
    <row r="15" spans="1:12" ht="36" x14ac:dyDescent="0.25">
      <c r="A15" s="29" t="s">
        <v>77</v>
      </c>
      <c r="B15" s="29"/>
      <c r="C15" s="29" t="s">
        <v>992</v>
      </c>
      <c r="D15" s="29" t="s">
        <v>122</v>
      </c>
      <c r="E15" s="29" t="s">
        <v>7</v>
      </c>
      <c r="F15" s="8" t="s">
        <v>1602</v>
      </c>
      <c r="G15" s="8"/>
      <c r="H15" s="8"/>
      <c r="J15" s="30"/>
      <c r="K15" s="30"/>
      <c r="L15" s="30"/>
    </row>
    <row r="16" spans="1:12" x14ac:dyDescent="0.25">
      <c r="A16" s="29" t="s">
        <v>77</v>
      </c>
      <c r="B16" s="29"/>
      <c r="C16" s="29" t="s">
        <v>417</v>
      </c>
      <c r="D16" s="29" t="s">
        <v>122</v>
      </c>
      <c r="E16" s="29" t="s">
        <v>7</v>
      </c>
      <c r="F16" s="8" t="s">
        <v>1603</v>
      </c>
      <c r="G16" s="163">
        <v>5.138888888888889E-3</v>
      </c>
      <c r="H16" s="8"/>
      <c r="J16" s="30"/>
    </row>
    <row r="17" spans="1:10" x14ac:dyDescent="0.25">
      <c r="A17" s="29" t="s">
        <v>77</v>
      </c>
      <c r="B17" s="29"/>
      <c r="C17" s="29" t="s">
        <v>995</v>
      </c>
      <c r="D17" s="29" t="s">
        <v>122</v>
      </c>
      <c r="E17" s="29" t="s">
        <v>7</v>
      </c>
      <c r="F17" s="8"/>
      <c r="G17" s="163">
        <v>2.5000000000000001E-3</v>
      </c>
      <c r="H17" s="8"/>
      <c r="J17" s="30"/>
    </row>
    <row r="18" spans="1:10" x14ac:dyDescent="0.25">
      <c r="A18" s="29" t="s">
        <v>77</v>
      </c>
      <c r="B18" s="29"/>
      <c r="C18" s="29" t="s">
        <v>1604</v>
      </c>
      <c r="D18" s="29" t="s">
        <v>122</v>
      </c>
      <c r="E18" s="29" t="s">
        <v>7</v>
      </c>
      <c r="F18" s="8"/>
      <c r="G18" s="163">
        <v>2.685185185185185E-3</v>
      </c>
      <c r="H18" s="8"/>
      <c r="J18" s="30"/>
    </row>
    <row r="19" spans="1:10" ht="60" x14ac:dyDescent="0.25">
      <c r="A19" s="29" t="s">
        <v>77</v>
      </c>
      <c r="B19" s="29"/>
      <c r="C19" s="29" t="s">
        <v>851</v>
      </c>
      <c r="D19" s="29" t="s">
        <v>122</v>
      </c>
      <c r="E19" s="29" t="s">
        <v>7</v>
      </c>
      <c r="F19" s="8" t="s">
        <v>1605</v>
      </c>
      <c r="G19" s="163">
        <v>5.8217592592592592E-3</v>
      </c>
      <c r="H19" s="8"/>
      <c r="J19" s="30"/>
    </row>
    <row r="20" spans="1:10" x14ac:dyDescent="0.25">
      <c r="A20" s="29" t="s">
        <v>77</v>
      </c>
      <c r="B20" s="29"/>
      <c r="C20" s="29" t="s">
        <v>1000</v>
      </c>
      <c r="D20" s="29" t="s">
        <v>122</v>
      </c>
      <c r="E20" s="29" t="s">
        <v>7</v>
      </c>
      <c r="F20" s="8" t="s">
        <v>1606</v>
      </c>
      <c r="G20" s="163">
        <v>3.9467592592592592E-3</v>
      </c>
      <c r="H20" s="8"/>
      <c r="J20" s="30"/>
    </row>
    <row r="21" spans="1:10" x14ac:dyDescent="0.25">
      <c r="A21" s="29" t="s">
        <v>77</v>
      </c>
      <c r="B21" s="29"/>
      <c r="C21" s="29" t="s">
        <v>1002</v>
      </c>
      <c r="D21" s="29" t="s">
        <v>122</v>
      </c>
      <c r="E21" s="29" t="s">
        <v>7</v>
      </c>
      <c r="F21" s="8"/>
      <c r="G21" s="163">
        <v>9.1435185185185185E-4</v>
      </c>
      <c r="H21" s="8"/>
      <c r="J21" s="30"/>
    </row>
    <row r="22" spans="1:10" ht="36" x14ac:dyDescent="0.25">
      <c r="A22" s="29" t="s">
        <v>1607</v>
      </c>
      <c r="B22" s="29"/>
      <c r="C22" s="29" t="s">
        <v>1608</v>
      </c>
      <c r="D22" s="29" t="s">
        <v>122</v>
      </c>
      <c r="E22" s="29" t="s">
        <v>7</v>
      </c>
      <c r="F22" s="8" t="s">
        <v>1609</v>
      </c>
      <c r="G22" s="163">
        <v>8.6805555555555551E-4</v>
      </c>
      <c r="H22" s="8"/>
      <c r="J22" s="30"/>
    </row>
    <row r="23" spans="1:10" ht="36" x14ac:dyDescent="0.25">
      <c r="A23" s="29" t="s">
        <v>1607</v>
      </c>
      <c r="B23" s="29"/>
      <c r="C23" s="29" t="s">
        <v>1009</v>
      </c>
      <c r="D23" s="29" t="s">
        <v>122</v>
      </c>
      <c r="E23" s="29" t="s">
        <v>7</v>
      </c>
      <c r="F23" s="8" t="s">
        <v>1610</v>
      </c>
      <c r="G23" s="163">
        <v>1.0416666666666666E-2</v>
      </c>
      <c r="H23" s="8" t="s">
        <v>1611</v>
      </c>
      <c r="J23" s="30"/>
    </row>
    <row r="24" spans="1:10" x14ac:dyDescent="0.25">
      <c r="A24" s="29" t="s">
        <v>1607</v>
      </c>
      <c r="B24" s="29"/>
      <c r="C24" s="29" t="s">
        <v>1612</v>
      </c>
      <c r="D24" s="29" t="s">
        <v>122</v>
      </c>
      <c r="E24" s="29" t="s">
        <v>7</v>
      </c>
      <c r="F24" s="8" t="s">
        <v>1613</v>
      </c>
      <c r="G24" s="163">
        <v>1.5162037037037036E-3</v>
      </c>
      <c r="H24" s="8"/>
      <c r="J24" s="30"/>
    </row>
    <row r="25" spans="1:10" ht="48" x14ac:dyDescent="0.25">
      <c r="A25" s="29" t="s">
        <v>1607</v>
      </c>
      <c r="B25" s="29"/>
      <c r="C25" s="29" t="s">
        <v>1018</v>
      </c>
      <c r="D25" s="29" t="s">
        <v>122</v>
      </c>
      <c r="E25" s="29" t="s">
        <v>7</v>
      </c>
      <c r="F25" s="8" t="s">
        <v>1614</v>
      </c>
      <c r="G25" s="163">
        <v>2.4768518518518516E-3</v>
      </c>
      <c r="H25" s="8"/>
      <c r="J25" s="30"/>
    </row>
    <row r="26" spans="1:10" ht="36" x14ac:dyDescent="0.25">
      <c r="A26" s="29" t="s">
        <v>1607</v>
      </c>
      <c r="B26" s="29"/>
      <c r="C26" s="29" t="s">
        <v>886</v>
      </c>
      <c r="D26" s="29" t="s">
        <v>122</v>
      </c>
      <c r="E26" s="29" t="s">
        <v>7</v>
      </c>
      <c r="F26" s="8" t="s">
        <v>1615</v>
      </c>
      <c r="G26" s="163">
        <v>8.1018518518518516E-5</v>
      </c>
      <c r="H26" s="8"/>
      <c r="J26" s="30"/>
    </row>
    <row r="27" spans="1:10" ht="36" x14ac:dyDescent="0.25">
      <c r="A27" s="29" t="s">
        <v>1607</v>
      </c>
      <c r="B27" s="29"/>
      <c r="C27" s="29" t="s">
        <v>1616</v>
      </c>
      <c r="D27" s="29" t="s">
        <v>122</v>
      </c>
      <c r="E27" s="29" t="s">
        <v>7</v>
      </c>
      <c r="F27" s="8" t="s">
        <v>1617</v>
      </c>
      <c r="G27" s="163">
        <v>8.1018518518518516E-5</v>
      </c>
      <c r="H27" s="8"/>
      <c r="J27" s="30"/>
    </row>
    <row r="28" spans="1:10" x14ac:dyDescent="0.25">
      <c r="A28" s="29" t="s">
        <v>1607</v>
      </c>
      <c r="B28" s="29"/>
      <c r="C28" s="29" t="s">
        <v>1618</v>
      </c>
      <c r="D28" s="29" t="s">
        <v>122</v>
      </c>
      <c r="E28" s="29" t="s">
        <v>7</v>
      </c>
      <c r="F28" s="8"/>
      <c r="G28" s="163">
        <v>8.1018518518518516E-5</v>
      </c>
      <c r="H28" s="8"/>
      <c r="J28" s="30"/>
    </row>
    <row r="29" spans="1:10" x14ac:dyDescent="0.25">
      <c r="A29" s="29" t="s">
        <v>1607</v>
      </c>
      <c r="B29" s="29"/>
      <c r="C29" s="29" t="s">
        <v>890</v>
      </c>
      <c r="D29" s="29" t="s">
        <v>122</v>
      </c>
      <c r="E29" s="29" t="s">
        <v>7</v>
      </c>
      <c r="F29" s="8" t="s">
        <v>1619</v>
      </c>
      <c r="G29" s="163">
        <v>1.0416666666666667E-4</v>
      </c>
      <c r="H29" s="8"/>
      <c r="J29" s="30"/>
    </row>
    <row r="30" spans="1:10" x14ac:dyDescent="0.25">
      <c r="A30" s="29" t="s">
        <v>1607</v>
      </c>
      <c r="B30" s="29"/>
      <c r="C30" s="29" t="s">
        <v>892</v>
      </c>
      <c r="D30" s="29" t="s">
        <v>122</v>
      </c>
      <c r="E30" s="29" t="s">
        <v>7</v>
      </c>
      <c r="F30" s="8" t="s">
        <v>1620</v>
      </c>
      <c r="G30" s="8"/>
      <c r="H30" s="8"/>
      <c r="J30" s="30"/>
    </row>
    <row r="31" spans="1:10" x14ac:dyDescent="0.25">
      <c r="A31" s="29" t="s">
        <v>1607</v>
      </c>
      <c r="B31" s="29"/>
      <c r="C31" s="29" t="s">
        <v>894</v>
      </c>
      <c r="D31" s="29" t="s">
        <v>122</v>
      </c>
      <c r="E31" s="29" t="s">
        <v>7</v>
      </c>
      <c r="F31" s="8" t="s">
        <v>1621</v>
      </c>
      <c r="G31" s="163">
        <v>1.9675925925925928E-3</v>
      </c>
      <c r="H31" s="8"/>
      <c r="J31" s="30"/>
    </row>
    <row r="32" spans="1:10" ht="48" x14ac:dyDescent="0.25">
      <c r="A32" s="29" t="s">
        <v>1607</v>
      </c>
      <c r="B32" s="29"/>
      <c r="C32" s="29" t="s">
        <v>1622</v>
      </c>
      <c r="D32" s="29" t="s">
        <v>122</v>
      </c>
      <c r="E32" s="29" t="s">
        <v>7</v>
      </c>
      <c r="F32" s="8" t="s">
        <v>1623</v>
      </c>
      <c r="G32" s="163">
        <v>6.134259259259259E-4</v>
      </c>
      <c r="H32" s="8"/>
      <c r="J32" s="30"/>
    </row>
    <row r="33" spans="1:10" ht="60" x14ac:dyDescent="0.25">
      <c r="A33" s="29" t="s">
        <v>1624</v>
      </c>
      <c r="B33" s="29" t="s">
        <v>1625</v>
      </c>
      <c r="C33" s="29" t="s">
        <v>1626</v>
      </c>
      <c r="D33" s="29" t="s">
        <v>122</v>
      </c>
      <c r="E33" s="29" t="s">
        <v>7</v>
      </c>
      <c r="F33" s="8" t="s">
        <v>1627</v>
      </c>
      <c r="G33" s="163">
        <v>4.7453703703703704E-4</v>
      </c>
      <c r="H33" s="8"/>
      <c r="J33" s="30"/>
    </row>
    <row r="34" spans="1:10" ht="48" x14ac:dyDescent="0.25">
      <c r="A34" s="29" t="s">
        <v>1624</v>
      </c>
      <c r="B34" s="29" t="s">
        <v>1625</v>
      </c>
      <c r="C34" s="29" t="s">
        <v>1628</v>
      </c>
      <c r="D34" s="29" t="s">
        <v>122</v>
      </c>
      <c r="E34" s="29" t="s">
        <v>7</v>
      </c>
      <c r="F34" s="8" t="s">
        <v>1629</v>
      </c>
      <c r="G34" s="163">
        <v>2.7777777777777778E-4</v>
      </c>
      <c r="H34" s="8"/>
      <c r="J34" s="30"/>
    </row>
    <row r="35" spans="1:10" ht="120" x14ac:dyDescent="0.25">
      <c r="A35" s="29" t="s">
        <v>1624</v>
      </c>
      <c r="B35" s="29" t="s">
        <v>1625</v>
      </c>
      <c r="C35" s="29" t="s">
        <v>1630</v>
      </c>
      <c r="D35" s="29" t="s">
        <v>122</v>
      </c>
      <c r="E35" s="29" t="s">
        <v>7</v>
      </c>
      <c r="F35" s="8" t="s">
        <v>1631</v>
      </c>
      <c r="G35" s="163">
        <v>5.9027777777777778E-4</v>
      </c>
      <c r="H35" s="8"/>
      <c r="J35" s="30"/>
    </row>
    <row r="36" spans="1:10" ht="24" x14ac:dyDescent="0.25">
      <c r="A36" s="29" t="s">
        <v>1624</v>
      </c>
      <c r="B36" s="29" t="s">
        <v>1625</v>
      </c>
      <c r="C36" s="29" t="s">
        <v>1632</v>
      </c>
      <c r="D36" s="29" t="s">
        <v>122</v>
      </c>
      <c r="E36" s="29" t="s">
        <v>7</v>
      </c>
      <c r="F36" s="8" t="s">
        <v>1633</v>
      </c>
      <c r="G36" s="163">
        <v>1.1342592592592591E-3</v>
      </c>
      <c r="H36" s="8"/>
      <c r="J36" s="30"/>
    </row>
    <row r="37" spans="1:10" ht="84" x14ac:dyDescent="0.25">
      <c r="A37" s="29" t="s">
        <v>1624</v>
      </c>
      <c r="B37" s="29" t="s">
        <v>1625</v>
      </c>
      <c r="C37" s="29" t="s">
        <v>1634</v>
      </c>
      <c r="D37" s="29" t="s">
        <v>122</v>
      </c>
      <c r="E37" s="29" t="s">
        <v>7</v>
      </c>
      <c r="F37" s="8" t="s">
        <v>1635</v>
      </c>
      <c r="G37" s="163">
        <v>4.8611111111111104E-4</v>
      </c>
      <c r="H37" s="8"/>
      <c r="J37" s="30"/>
    </row>
    <row r="38" spans="1:10" ht="60" x14ac:dyDescent="0.25">
      <c r="A38" s="29" t="s">
        <v>1624</v>
      </c>
      <c r="B38" s="29" t="s">
        <v>1625</v>
      </c>
      <c r="C38" s="29" t="s">
        <v>1636</v>
      </c>
      <c r="D38" s="29" t="s">
        <v>122</v>
      </c>
      <c r="E38" s="29" t="s">
        <v>7</v>
      </c>
      <c r="F38" s="8" t="s">
        <v>1637</v>
      </c>
      <c r="G38" s="163">
        <v>1.2268518518518518E-3</v>
      </c>
      <c r="H38" s="8"/>
      <c r="J38" s="30"/>
    </row>
    <row r="39" spans="1:10" ht="24" x14ac:dyDescent="0.25">
      <c r="A39" s="29" t="s">
        <v>1624</v>
      </c>
      <c r="B39" s="29" t="s">
        <v>1625</v>
      </c>
      <c r="C39" s="29" t="s">
        <v>1638</v>
      </c>
      <c r="D39" s="29" t="s">
        <v>122</v>
      </c>
      <c r="E39" s="29" t="s">
        <v>7</v>
      </c>
      <c r="F39" s="8" t="s">
        <v>1639</v>
      </c>
      <c r="G39" s="163">
        <v>3.3564814814814812E-4</v>
      </c>
      <c r="H39" s="8"/>
      <c r="J39" s="30"/>
    </row>
    <row r="40" spans="1:10" x14ac:dyDescent="0.25">
      <c r="A40" s="29" t="s">
        <v>1624</v>
      </c>
      <c r="B40" s="29" t="s">
        <v>1625</v>
      </c>
      <c r="C40" s="29" t="s">
        <v>1640</v>
      </c>
      <c r="D40" s="29" t="s">
        <v>122</v>
      </c>
      <c r="E40" s="29" t="s">
        <v>7</v>
      </c>
      <c r="F40" s="8"/>
      <c r="G40" s="163">
        <v>6.9444444444444444E-5</v>
      </c>
      <c r="H40" s="8"/>
      <c r="J40" s="30"/>
    </row>
    <row r="41" spans="1:10" x14ac:dyDescent="0.25">
      <c r="A41" s="29" t="s">
        <v>1624</v>
      </c>
      <c r="B41" s="29" t="s">
        <v>1625</v>
      </c>
      <c r="C41" s="29" t="s">
        <v>1641</v>
      </c>
      <c r="D41" s="29" t="s">
        <v>122</v>
      </c>
      <c r="E41" s="29" t="s">
        <v>7</v>
      </c>
      <c r="F41" s="8"/>
      <c r="G41" s="163">
        <v>2.0833333333333335E-4</v>
      </c>
      <c r="H41" s="8"/>
      <c r="J41" s="30"/>
    </row>
    <row r="42" spans="1:10" x14ac:dyDescent="0.25">
      <c r="A42" s="29" t="s">
        <v>1624</v>
      </c>
      <c r="B42" s="29" t="s">
        <v>1625</v>
      </c>
      <c r="C42" s="29" t="s">
        <v>1642</v>
      </c>
      <c r="D42" s="29" t="s">
        <v>122</v>
      </c>
      <c r="E42" s="29" t="s">
        <v>7</v>
      </c>
      <c r="F42" s="8"/>
      <c r="G42" s="163">
        <v>2.199074074074074E-4</v>
      </c>
      <c r="H42" s="8"/>
      <c r="J42" s="30"/>
    </row>
    <row r="43" spans="1:10" x14ac:dyDescent="0.25">
      <c r="A43" s="29" t="s">
        <v>1624</v>
      </c>
      <c r="B43" s="29" t="s">
        <v>1625</v>
      </c>
      <c r="C43" s="29" t="s">
        <v>1643</v>
      </c>
      <c r="D43" s="29" t="s">
        <v>122</v>
      </c>
      <c r="E43" s="29" t="s">
        <v>7</v>
      </c>
      <c r="F43" s="8"/>
      <c r="G43" s="163">
        <v>3.4722222222222222E-5</v>
      </c>
      <c r="H43" s="8"/>
      <c r="J43" s="30"/>
    </row>
    <row r="44" spans="1:10" ht="144" x14ac:dyDescent="0.25">
      <c r="A44" s="29" t="s">
        <v>1624</v>
      </c>
      <c r="B44" s="29" t="s">
        <v>1644</v>
      </c>
      <c r="C44" s="29" t="s">
        <v>1645</v>
      </c>
      <c r="D44" s="29" t="s">
        <v>122</v>
      </c>
      <c r="E44" s="29" t="s">
        <v>7</v>
      </c>
      <c r="F44" s="8" t="s">
        <v>1646</v>
      </c>
      <c r="G44" s="163">
        <v>1.0416666666666667E-3</v>
      </c>
      <c r="H44" s="8"/>
      <c r="J44" s="30"/>
    </row>
    <row r="45" spans="1:10" ht="36" x14ac:dyDescent="0.25">
      <c r="A45" s="29" t="s">
        <v>1624</v>
      </c>
      <c r="B45" s="29" t="s">
        <v>1644</v>
      </c>
      <c r="C45" s="29" t="s">
        <v>1647</v>
      </c>
      <c r="D45" s="29" t="s">
        <v>122</v>
      </c>
      <c r="E45" s="29" t="s">
        <v>7</v>
      </c>
      <c r="F45" s="8" t="s">
        <v>1648</v>
      </c>
      <c r="G45" s="8"/>
      <c r="H45" s="8"/>
      <c r="J45" s="30"/>
    </row>
    <row r="46" spans="1:10" ht="84" x14ac:dyDescent="0.25">
      <c r="A46" s="29" t="s">
        <v>1624</v>
      </c>
      <c r="B46" s="29" t="s">
        <v>1644</v>
      </c>
      <c r="C46" s="29" t="s">
        <v>1649</v>
      </c>
      <c r="D46" s="29" t="s">
        <v>122</v>
      </c>
      <c r="E46" s="29" t="s">
        <v>7</v>
      </c>
      <c r="F46" s="8" t="s">
        <v>1650</v>
      </c>
      <c r="G46" s="163">
        <v>8.9120370370370362E-4</v>
      </c>
      <c r="H46" s="8"/>
      <c r="J46" s="30"/>
    </row>
    <row r="47" spans="1:10" ht="48" x14ac:dyDescent="0.25">
      <c r="A47" s="29" t="s">
        <v>1624</v>
      </c>
      <c r="B47" s="29" t="s">
        <v>1644</v>
      </c>
      <c r="C47" s="29" t="s">
        <v>1651</v>
      </c>
      <c r="D47" s="29" t="s">
        <v>122</v>
      </c>
      <c r="E47" s="29" t="s">
        <v>7</v>
      </c>
      <c r="F47" s="8" t="s">
        <v>1652</v>
      </c>
      <c r="G47" s="163">
        <v>1.0300925925925926E-3</v>
      </c>
      <c r="H47" s="8"/>
      <c r="J47" s="30"/>
    </row>
    <row r="48" spans="1:10" ht="84" x14ac:dyDescent="0.25">
      <c r="A48" s="29" t="s">
        <v>1624</v>
      </c>
      <c r="B48" s="29" t="s">
        <v>1644</v>
      </c>
      <c r="C48" s="29" t="s">
        <v>1653</v>
      </c>
      <c r="D48" s="29" t="s">
        <v>122</v>
      </c>
      <c r="E48" s="29" t="s">
        <v>7</v>
      </c>
      <c r="F48" s="8" t="s">
        <v>1654</v>
      </c>
      <c r="G48" s="163">
        <v>1.25E-3</v>
      </c>
      <c r="H48" s="8"/>
      <c r="J48" s="30"/>
    </row>
    <row r="49" spans="1:10" ht="48" x14ac:dyDescent="0.25">
      <c r="A49" s="29" t="s">
        <v>1624</v>
      </c>
      <c r="B49" s="29" t="s">
        <v>1644</v>
      </c>
      <c r="C49" s="29" t="s">
        <v>1655</v>
      </c>
      <c r="D49" s="29" t="s">
        <v>122</v>
      </c>
      <c r="E49" s="29" t="s">
        <v>7</v>
      </c>
      <c r="F49" s="8" t="s">
        <v>1656</v>
      </c>
      <c r="G49" s="163">
        <v>1.25E-3</v>
      </c>
      <c r="H49" s="8"/>
      <c r="J49" s="30"/>
    </row>
    <row r="50" spans="1:10" ht="24" x14ac:dyDescent="0.25">
      <c r="A50" s="29" t="s">
        <v>1624</v>
      </c>
      <c r="B50" s="29" t="s">
        <v>1644</v>
      </c>
      <c r="C50" s="29" t="s">
        <v>1657</v>
      </c>
      <c r="D50" s="29" t="s">
        <v>122</v>
      </c>
      <c r="E50" s="29" t="s">
        <v>7</v>
      </c>
      <c r="F50" s="8" t="s">
        <v>1658</v>
      </c>
      <c r="G50" s="163">
        <v>6.2499999999999995E-3</v>
      </c>
      <c r="H50" s="8"/>
      <c r="J50" s="30"/>
    </row>
    <row r="51" spans="1:10" x14ac:dyDescent="0.25">
      <c r="A51" s="29" t="s">
        <v>1624</v>
      </c>
      <c r="B51" s="29" t="s">
        <v>1644</v>
      </c>
      <c r="C51" s="29" t="s">
        <v>1659</v>
      </c>
      <c r="D51" s="29" t="s">
        <v>122</v>
      </c>
      <c r="E51" s="29" t="s">
        <v>7</v>
      </c>
      <c r="F51" s="8"/>
      <c r="G51" s="163">
        <v>3.3564814814814812E-4</v>
      </c>
      <c r="H51" s="8"/>
      <c r="J51" s="30"/>
    </row>
    <row r="52" spans="1:10" x14ac:dyDescent="0.25">
      <c r="A52" s="29" t="s">
        <v>1624</v>
      </c>
      <c r="B52" s="29" t="s">
        <v>1644</v>
      </c>
      <c r="C52" s="29" t="s">
        <v>1660</v>
      </c>
      <c r="D52" s="29" t="s">
        <v>122</v>
      </c>
      <c r="E52" s="29" t="s">
        <v>7</v>
      </c>
      <c r="F52" s="8"/>
      <c r="G52" s="163">
        <v>3.7037037037037035E-4</v>
      </c>
      <c r="H52" s="8"/>
      <c r="J52" s="30"/>
    </row>
    <row r="53" spans="1:10" x14ac:dyDescent="0.25">
      <c r="A53" s="29" t="s">
        <v>1624</v>
      </c>
      <c r="B53" s="29" t="s">
        <v>1644</v>
      </c>
      <c r="C53" s="29" t="s">
        <v>1661</v>
      </c>
      <c r="D53" s="29" t="s">
        <v>122</v>
      </c>
      <c r="E53" s="29" t="s">
        <v>7</v>
      </c>
      <c r="F53" s="8"/>
      <c r="G53" s="163">
        <v>1.3888888888888889E-4</v>
      </c>
      <c r="H53" s="8"/>
      <c r="J53" s="30"/>
    </row>
    <row r="54" spans="1:10" x14ac:dyDescent="0.25">
      <c r="A54" s="29" t="s">
        <v>1624</v>
      </c>
      <c r="B54" s="29" t="s">
        <v>1644</v>
      </c>
      <c r="C54" s="29" t="s">
        <v>1662</v>
      </c>
      <c r="D54" s="29" t="s">
        <v>122</v>
      </c>
      <c r="E54" s="29" t="s">
        <v>7</v>
      </c>
      <c r="F54" s="8"/>
      <c r="G54" s="163">
        <v>6.9444444444444444E-5</v>
      </c>
      <c r="H54" s="8"/>
      <c r="J54" s="30"/>
    </row>
    <row r="55" spans="1:10" x14ac:dyDescent="0.25">
      <c r="A55" s="29" t="s">
        <v>1624</v>
      </c>
      <c r="B55" s="29" t="s">
        <v>1644</v>
      </c>
      <c r="C55" s="29" t="s">
        <v>1663</v>
      </c>
      <c r="D55" s="29" t="s">
        <v>122</v>
      </c>
      <c r="E55" s="29" t="s">
        <v>7</v>
      </c>
      <c r="F55" s="8"/>
      <c r="G55" s="163">
        <v>1.0416666666666667E-4</v>
      </c>
      <c r="H55" s="8"/>
      <c r="J55" s="30"/>
    </row>
    <row r="56" spans="1:10" x14ac:dyDescent="0.25">
      <c r="A56" s="29" t="s">
        <v>1624</v>
      </c>
      <c r="B56" s="29" t="s">
        <v>1644</v>
      </c>
      <c r="C56" s="29" t="s">
        <v>1664</v>
      </c>
      <c r="D56" s="29" t="s">
        <v>122</v>
      </c>
      <c r="E56" s="29" t="s">
        <v>7</v>
      </c>
      <c r="F56" s="8"/>
      <c r="G56" s="163">
        <v>2.3148148148148147E-5</v>
      </c>
      <c r="H56" s="8"/>
      <c r="J56" s="30"/>
    </row>
    <row r="57" spans="1:10" x14ac:dyDescent="0.25">
      <c r="A57" s="29" t="s">
        <v>1624</v>
      </c>
      <c r="B57" s="29" t="s">
        <v>1644</v>
      </c>
      <c r="C57" s="29" t="s">
        <v>1665</v>
      </c>
      <c r="D57" s="29" t="s">
        <v>122</v>
      </c>
      <c r="E57" s="29" t="s">
        <v>7</v>
      </c>
      <c r="F57" s="8"/>
      <c r="G57" s="163">
        <v>1.0995370370370371E-3</v>
      </c>
      <c r="H57" s="8"/>
      <c r="J57" s="30"/>
    </row>
    <row r="58" spans="1:10" x14ac:dyDescent="0.25">
      <c r="A58" s="29" t="s">
        <v>1624</v>
      </c>
      <c r="B58" s="29" t="s">
        <v>1644</v>
      </c>
      <c r="C58" s="29" t="s">
        <v>1666</v>
      </c>
      <c r="D58" s="29" t="s">
        <v>122</v>
      </c>
      <c r="E58" s="29" t="s">
        <v>7</v>
      </c>
      <c r="F58" s="8"/>
      <c r="G58" s="163">
        <v>5.7870370370370366E-5</v>
      </c>
      <c r="H58" s="8"/>
      <c r="J58" s="30"/>
    </row>
    <row r="59" spans="1:10" ht="36" x14ac:dyDescent="0.25">
      <c r="A59" s="29" t="s">
        <v>1624</v>
      </c>
      <c r="B59" s="29" t="s">
        <v>1667</v>
      </c>
      <c r="C59" s="29" t="s">
        <v>1668</v>
      </c>
      <c r="D59" s="29" t="s">
        <v>122</v>
      </c>
      <c r="E59" s="29" t="s">
        <v>7</v>
      </c>
      <c r="F59" s="8" t="s">
        <v>1669</v>
      </c>
      <c r="G59" s="163">
        <v>1.5046296296296297E-4</v>
      </c>
      <c r="H59" s="8"/>
      <c r="J59" s="30"/>
    </row>
    <row r="60" spans="1:10" ht="24" x14ac:dyDescent="0.25">
      <c r="A60" s="29" t="s">
        <v>1624</v>
      </c>
      <c r="B60" s="29" t="s">
        <v>1667</v>
      </c>
      <c r="C60" s="29" t="s">
        <v>1670</v>
      </c>
      <c r="D60" s="29" t="s">
        <v>122</v>
      </c>
      <c r="E60" s="29" t="s">
        <v>7</v>
      </c>
      <c r="F60" s="8" t="s">
        <v>1671</v>
      </c>
      <c r="G60" s="163">
        <v>3.0092592592592595E-4</v>
      </c>
      <c r="H60" s="8"/>
      <c r="J60" s="30"/>
    </row>
    <row r="61" spans="1:10" x14ac:dyDescent="0.25">
      <c r="A61" s="29" t="s">
        <v>1624</v>
      </c>
      <c r="B61" s="29" t="s">
        <v>1667</v>
      </c>
      <c r="C61" s="29" t="s">
        <v>1672</v>
      </c>
      <c r="D61" s="29" t="s">
        <v>122</v>
      </c>
      <c r="E61" s="29" t="s">
        <v>7</v>
      </c>
      <c r="F61" s="8" t="s">
        <v>1673</v>
      </c>
      <c r="G61" s="163">
        <v>1.4583333333333334E-3</v>
      </c>
      <c r="H61" s="8"/>
      <c r="J61" s="30"/>
    </row>
    <row r="62" spans="1:10" ht="36" x14ac:dyDescent="0.25">
      <c r="A62" s="29" t="s">
        <v>1624</v>
      </c>
      <c r="B62" s="29" t="s">
        <v>1667</v>
      </c>
      <c r="C62" s="29" t="s">
        <v>1674</v>
      </c>
      <c r="D62" s="29" t="s">
        <v>122</v>
      </c>
      <c r="E62" s="29" t="s">
        <v>7</v>
      </c>
      <c r="F62" s="8" t="s">
        <v>1675</v>
      </c>
      <c r="G62" s="163">
        <v>2.7777777777777778E-4</v>
      </c>
      <c r="H62" s="8"/>
      <c r="J62" s="30"/>
    </row>
    <row r="63" spans="1:10" x14ac:dyDescent="0.25">
      <c r="A63" s="29" t="s">
        <v>1624</v>
      </c>
      <c r="B63" s="29" t="s">
        <v>1676</v>
      </c>
      <c r="C63" s="29" t="s">
        <v>1677</v>
      </c>
      <c r="D63" s="29" t="s">
        <v>122</v>
      </c>
      <c r="E63" s="29" t="s">
        <v>7</v>
      </c>
      <c r="F63" s="8"/>
      <c r="G63" s="163">
        <v>4.6296296296296294E-5</v>
      </c>
      <c r="H63" s="8"/>
      <c r="J63" s="30"/>
    </row>
    <row r="64" spans="1:10" x14ac:dyDescent="0.25">
      <c r="A64" s="29" t="s">
        <v>1624</v>
      </c>
      <c r="B64" s="29" t="s">
        <v>1676</v>
      </c>
      <c r="C64" s="29" t="s">
        <v>1678</v>
      </c>
      <c r="D64" s="29" t="s">
        <v>122</v>
      </c>
      <c r="E64" s="29" t="s">
        <v>7</v>
      </c>
      <c r="F64" s="8"/>
      <c r="G64" s="163">
        <v>1.7361111111111112E-4</v>
      </c>
      <c r="H64" s="8"/>
      <c r="J64" s="30"/>
    </row>
    <row r="65" spans="1:10" ht="24" x14ac:dyDescent="0.25">
      <c r="A65" s="29" t="s">
        <v>1624</v>
      </c>
      <c r="B65" s="29" t="s">
        <v>1676</v>
      </c>
      <c r="C65" s="29" t="s">
        <v>1679</v>
      </c>
      <c r="D65" s="29" t="s">
        <v>122</v>
      </c>
      <c r="E65" s="29" t="s">
        <v>7</v>
      </c>
      <c r="F65" s="8" t="s">
        <v>1680</v>
      </c>
      <c r="G65" s="163">
        <v>2.4305555555555552E-4</v>
      </c>
      <c r="H65" s="8"/>
      <c r="J65" s="30"/>
    </row>
    <row r="66" spans="1:10" x14ac:dyDescent="0.25">
      <c r="A66" s="29" t="s">
        <v>1624</v>
      </c>
      <c r="B66" s="29" t="s">
        <v>1676</v>
      </c>
      <c r="C66" s="29" t="s">
        <v>1681</v>
      </c>
      <c r="D66" s="29" t="s">
        <v>122</v>
      </c>
      <c r="E66" s="29" t="s">
        <v>7</v>
      </c>
      <c r="F66" s="8" t="s">
        <v>1682</v>
      </c>
      <c r="G66" s="163">
        <v>2.5231481481481481E-3</v>
      </c>
      <c r="H66" s="8"/>
      <c r="J66" s="30"/>
    </row>
    <row r="67" spans="1:10" ht="24" x14ac:dyDescent="0.25">
      <c r="A67" s="29" t="s">
        <v>1624</v>
      </c>
      <c r="B67" s="29" t="s">
        <v>1676</v>
      </c>
      <c r="C67" s="29" t="s">
        <v>1683</v>
      </c>
      <c r="D67" s="29" t="s">
        <v>122</v>
      </c>
      <c r="E67" s="29" t="s">
        <v>7</v>
      </c>
      <c r="F67" s="8" t="s">
        <v>1684</v>
      </c>
      <c r="G67" s="163">
        <v>1.3888888888888889E-4</v>
      </c>
      <c r="H67" s="8"/>
      <c r="J67" s="30"/>
    </row>
    <row r="68" spans="1:10" x14ac:dyDescent="0.25">
      <c r="A68" s="29" t="s">
        <v>1624</v>
      </c>
      <c r="B68" s="29" t="s">
        <v>1676</v>
      </c>
      <c r="C68" s="29" t="s">
        <v>1685</v>
      </c>
      <c r="D68" s="29" t="s">
        <v>122</v>
      </c>
      <c r="E68" s="29" t="s">
        <v>7</v>
      </c>
      <c r="F68" s="8"/>
      <c r="G68" s="163">
        <v>9.2592592592592588E-5</v>
      </c>
      <c r="H68" s="8"/>
      <c r="J68" s="30"/>
    </row>
    <row r="69" spans="1:10" ht="24" x14ac:dyDescent="0.25">
      <c r="A69" s="29" t="s">
        <v>1624</v>
      </c>
      <c r="B69" s="29" t="s">
        <v>1676</v>
      </c>
      <c r="C69" s="29" t="s">
        <v>1686</v>
      </c>
      <c r="D69" s="29" t="s">
        <v>122</v>
      </c>
      <c r="E69" s="29" t="s">
        <v>7</v>
      </c>
      <c r="F69" s="8" t="s">
        <v>1687</v>
      </c>
      <c r="G69" s="163">
        <v>3.1250000000000001E-4</v>
      </c>
      <c r="H69" s="8"/>
      <c r="J69" s="30"/>
    </row>
    <row r="70" spans="1:10" x14ac:dyDescent="0.25">
      <c r="A70" s="29" t="s">
        <v>1624</v>
      </c>
      <c r="B70" s="29" t="s">
        <v>1676</v>
      </c>
      <c r="C70" s="29" t="s">
        <v>1688</v>
      </c>
      <c r="D70" s="29" t="s">
        <v>122</v>
      </c>
      <c r="E70" s="29" t="s">
        <v>7</v>
      </c>
      <c r="F70" s="8"/>
      <c r="G70" s="163">
        <v>1.9675925925925926E-4</v>
      </c>
      <c r="H70" s="8"/>
      <c r="J70" s="30"/>
    </row>
    <row r="71" spans="1:10" x14ac:dyDescent="0.25">
      <c r="A71" s="29" t="s">
        <v>1624</v>
      </c>
      <c r="B71" s="29" t="s">
        <v>1676</v>
      </c>
      <c r="C71" s="29" t="s">
        <v>1689</v>
      </c>
      <c r="D71" s="29" t="s">
        <v>122</v>
      </c>
      <c r="E71" s="29" t="s">
        <v>7</v>
      </c>
      <c r="F71" s="8"/>
      <c r="G71" s="163">
        <v>3.8194444444444446E-4</v>
      </c>
      <c r="H71" s="8"/>
      <c r="J71" s="30"/>
    </row>
    <row r="72" spans="1:10" x14ac:dyDescent="0.25">
      <c r="A72" s="29" t="s">
        <v>1624</v>
      </c>
      <c r="B72" s="29" t="s">
        <v>1676</v>
      </c>
      <c r="C72" s="29" t="s">
        <v>1690</v>
      </c>
      <c r="D72" s="29" t="s">
        <v>122</v>
      </c>
      <c r="E72" s="29" t="s">
        <v>7</v>
      </c>
      <c r="F72" s="8"/>
      <c r="G72" s="163">
        <v>1.3888888888888889E-4</v>
      </c>
      <c r="H72" s="8"/>
      <c r="J72" s="30"/>
    </row>
    <row r="73" spans="1:10" x14ac:dyDescent="0.25">
      <c r="A73" s="29" t="s">
        <v>1624</v>
      </c>
      <c r="B73" s="29" t="s">
        <v>1691</v>
      </c>
      <c r="C73" s="29" t="s">
        <v>1692</v>
      </c>
      <c r="D73" s="29" t="s">
        <v>122</v>
      </c>
      <c r="E73" s="29" t="s">
        <v>7</v>
      </c>
      <c r="F73" s="8"/>
      <c r="G73" s="163">
        <v>3.4722222222222222E-5</v>
      </c>
      <c r="H73" s="8"/>
      <c r="J73" s="30"/>
    </row>
    <row r="74" spans="1:10" ht="24" x14ac:dyDescent="0.25">
      <c r="A74" s="29" t="s">
        <v>1624</v>
      </c>
      <c r="B74" s="29" t="s">
        <v>1691</v>
      </c>
      <c r="C74" s="29" t="s">
        <v>1693</v>
      </c>
      <c r="D74" s="29" t="s">
        <v>122</v>
      </c>
      <c r="E74" s="29" t="s">
        <v>7</v>
      </c>
      <c r="F74" s="8" t="s">
        <v>1694</v>
      </c>
      <c r="G74" s="163">
        <v>4.3981481481481481E-4</v>
      </c>
      <c r="H74" s="8"/>
      <c r="J74" s="30"/>
    </row>
    <row r="75" spans="1:10" x14ac:dyDescent="0.25">
      <c r="A75" s="29" t="s">
        <v>1624</v>
      </c>
      <c r="B75" s="29" t="s">
        <v>1691</v>
      </c>
      <c r="C75" s="29" t="s">
        <v>1695</v>
      </c>
      <c r="D75" s="29" t="s">
        <v>122</v>
      </c>
      <c r="E75" s="29" t="s">
        <v>7</v>
      </c>
      <c r="F75" s="8"/>
      <c r="G75" s="163">
        <v>1.9675925925925926E-4</v>
      </c>
      <c r="H75" s="8"/>
      <c r="J75" s="30"/>
    </row>
    <row r="76" spans="1:10" x14ac:dyDescent="0.25">
      <c r="A76" s="29" t="s">
        <v>1624</v>
      </c>
      <c r="B76" s="29" t="s">
        <v>1691</v>
      </c>
      <c r="C76" s="29" t="s">
        <v>1696</v>
      </c>
      <c r="D76" s="29" t="s">
        <v>122</v>
      </c>
      <c r="E76" s="29" t="s">
        <v>7</v>
      </c>
      <c r="F76" s="8"/>
      <c r="G76" s="163">
        <v>1.9097222222222222E-3</v>
      </c>
      <c r="H76" s="8"/>
      <c r="J76" s="30"/>
    </row>
    <row r="77" spans="1:10" x14ac:dyDescent="0.25">
      <c r="A77" s="29" t="s">
        <v>1624</v>
      </c>
      <c r="B77" s="29" t="s">
        <v>1691</v>
      </c>
      <c r="C77" s="29" t="s">
        <v>1697</v>
      </c>
      <c r="D77" s="29" t="s">
        <v>122</v>
      </c>
      <c r="E77" s="29" t="s">
        <v>7</v>
      </c>
      <c r="F77" s="8"/>
      <c r="G77" s="163">
        <v>1.7361111111111112E-4</v>
      </c>
      <c r="H77" s="8"/>
      <c r="J77" s="30"/>
    </row>
    <row r="78" spans="1:10" x14ac:dyDescent="0.25">
      <c r="A78" s="29" t="s">
        <v>1624</v>
      </c>
      <c r="B78" s="29" t="s">
        <v>1691</v>
      </c>
      <c r="C78" s="29" t="s">
        <v>1698</v>
      </c>
      <c r="D78" s="29" t="s">
        <v>122</v>
      </c>
      <c r="E78" s="29" t="s">
        <v>7</v>
      </c>
      <c r="F78" s="8"/>
      <c r="G78" s="163">
        <v>2.9340277777777781E-2</v>
      </c>
      <c r="H78" s="8"/>
      <c r="J78" s="30"/>
    </row>
    <row r="79" spans="1:10" x14ac:dyDescent="0.25">
      <c r="A79" s="29" t="s">
        <v>1624</v>
      </c>
      <c r="B79" s="29" t="s">
        <v>1691</v>
      </c>
      <c r="C79" s="29" t="s">
        <v>1699</v>
      </c>
      <c r="D79" s="29" t="s">
        <v>122</v>
      </c>
      <c r="E79" s="29" t="s">
        <v>7</v>
      </c>
      <c r="F79" s="8"/>
      <c r="G79" s="163">
        <v>4.7453703703703704E-4</v>
      </c>
      <c r="H79" s="8"/>
      <c r="J79" s="30"/>
    </row>
    <row r="80" spans="1:10" x14ac:dyDescent="0.25">
      <c r="A80" s="29" t="s">
        <v>1624</v>
      </c>
      <c r="B80" s="29" t="s">
        <v>1691</v>
      </c>
      <c r="C80" s="29" t="s">
        <v>1700</v>
      </c>
      <c r="D80" s="29" t="s">
        <v>122</v>
      </c>
      <c r="E80" s="29" t="s">
        <v>7</v>
      </c>
      <c r="F80" s="8"/>
      <c r="G80" s="163">
        <v>2.2106481481481478E-3</v>
      </c>
      <c r="H80" s="8"/>
      <c r="J80" s="30"/>
    </row>
    <row r="81" spans="1:10" x14ac:dyDescent="0.25">
      <c r="A81" s="29" t="s">
        <v>1624</v>
      </c>
      <c r="B81" s="29" t="s">
        <v>1691</v>
      </c>
      <c r="C81" s="29" t="s">
        <v>1701</v>
      </c>
      <c r="D81" s="29" t="s">
        <v>122</v>
      </c>
      <c r="E81" s="29" t="s">
        <v>7</v>
      </c>
      <c r="F81" s="8"/>
      <c r="G81" s="163">
        <v>1.1574074074074073E-4</v>
      </c>
      <c r="H81" s="8"/>
      <c r="J81" s="30"/>
    </row>
    <row r="82" spans="1:10" x14ac:dyDescent="0.25">
      <c r="A82" s="29" t="s">
        <v>1624</v>
      </c>
      <c r="B82" s="29" t="s">
        <v>1691</v>
      </c>
      <c r="C82" s="29" t="s">
        <v>1702</v>
      </c>
      <c r="D82" s="29" t="s">
        <v>122</v>
      </c>
      <c r="E82" s="29" t="s">
        <v>7</v>
      </c>
      <c r="F82" s="8"/>
      <c r="G82" s="163">
        <v>1.1574074074074073E-4</v>
      </c>
      <c r="H82" s="8"/>
      <c r="J82" s="30"/>
    </row>
    <row r="83" spans="1:10" ht="12" customHeight="1" x14ac:dyDescent="0.25">
      <c r="A83" s="29" t="s">
        <v>1624</v>
      </c>
      <c r="B83" s="29" t="s">
        <v>1691</v>
      </c>
      <c r="C83" s="29" t="s">
        <v>1703</v>
      </c>
      <c r="D83" s="29" t="s">
        <v>142</v>
      </c>
      <c r="E83" s="6" t="s">
        <v>439</v>
      </c>
      <c r="F83" s="8"/>
      <c r="G83" s="8"/>
      <c r="H83" s="8"/>
      <c r="J83" s="30"/>
    </row>
    <row r="84" spans="1:10" x14ac:dyDescent="0.25">
      <c r="A84" s="29" t="s">
        <v>1624</v>
      </c>
      <c r="B84" s="29" t="s">
        <v>1704</v>
      </c>
      <c r="C84" s="29" t="s">
        <v>1705</v>
      </c>
      <c r="D84" s="29" t="s">
        <v>122</v>
      </c>
      <c r="E84" s="29" t="s">
        <v>7</v>
      </c>
      <c r="F84" s="8"/>
      <c r="G84" s="163">
        <v>4.6296296296296293E-4</v>
      </c>
      <c r="H84" s="8"/>
      <c r="J84" s="30"/>
    </row>
    <row r="85" spans="1:10" x14ac:dyDescent="0.25">
      <c r="A85" s="29" t="s">
        <v>1624</v>
      </c>
      <c r="B85" s="29" t="s">
        <v>1704</v>
      </c>
      <c r="C85" s="29" t="s">
        <v>1706</v>
      </c>
      <c r="D85" s="29" t="s">
        <v>122</v>
      </c>
      <c r="E85" s="29" t="s">
        <v>7</v>
      </c>
      <c r="F85" s="8"/>
      <c r="G85" s="163">
        <v>5.5555555555555556E-4</v>
      </c>
      <c r="H85" s="8"/>
      <c r="J85" s="30"/>
    </row>
    <row r="86" spans="1:10" x14ac:dyDescent="0.25">
      <c r="A86" s="29" t="s">
        <v>1624</v>
      </c>
      <c r="B86" s="29" t="s">
        <v>1704</v>
      </c>
      <c r="C86" s="29" t="s">
        <v>1707</v>
      </c>
      <c r="D86" s="29" t="s">
        <v>122</v>
      </c>
      <c r="E86" s="29" t="s">
        <v>7</v>
      </c>
      <c r="F86" s="8"/>
      <c r="G86" s="163">
        <v>3.2407407407407406E-4</v>
      </c>
      <c r="H86" s="8"/>
      <c r="J86" s="30"/>
    </row>
    <row r="87" spans="1:10" x14ac:dyDescent="0.25">
      <c r="A87" s="29" t="s">
        <v>1624</v>
      </c>
      <c r="B87" s="29" t="s">
        <v>1704</v>
      </c>
      <c r="C87" s="29" t="s">
        <v>1708</v>
      </c>
      <c r="D87" s="29" t="s">
        <v>122</v>
      </c>
      <c r="E87" s="29" t="s">
        <v>7</v>
      </c>
      <c r="F87" s="8"/>
      <c r="G87" s="163">
        <v>7.175925925925927E-4</v>
      </c>
      <c r="H87" s="8"/>
      <c r="J87" s="30"/>
    </row>
    <row r="88" spans="1:10" x14ac:dyDescent="0.25">
      <c r="A88" s="29" t="s">
        <v>1624</v>
      </c>
      <c r="B88" s="29" t="s">
        <v>1704</v>
      </c>
      <c r="C88" s="29" t="s">
        <v>1709</v>
      </c>
      <c r="D88" s="29" t="s">
        <v>122</v>
      </c>
      <c r="E88" s="29" t="s">
        <v>7</v>
      </c>
      <c r="F88" s="8"/>
      <c r="G88" s="163">
        <v>9.2592592592592585E-4</v>
      </c>
      <c r="H88" s="8"/>
      <c r="J88" s="30"/>
    </row>
    <row r="89" spans="1:10" ht="24" x14ac:dyDescent="0.25">
      <c r="A89" s="29" t="s">
        <v>1624</v>
      </c>
      <c r="B89" s="29" t="s">
        <v>1704</v>
      </c>
      <c r="C89" s="29" t="s">
        <v>1710</v>
      </c>
      <c r="D89" s="29" t="s">
        <v>122</v>
      </c>
      <c r="E89" s="29" t="s">
        <v>7</v>
      </c>
      <c r="F89" s="8" t="s">
        <v>1711</v>
      </c>
      <c r="G89" s="163">
        <v>9.6064814814814808E-4</v>
      </c>
      <c r="H89" s="8"/>
      <c r="J89" s="30"/>
    </row>
    <row r="90" spans="1:10" ht="24" x14ac:dyDescent="0.25">
      <c r="A90" s="29" t="s">
        <v>1624</v>
      </c>
      <c r="B90" s="29" t="s">
        <v>1704</v>
      </c>
      <c r="C90" s="29" t="s">
        <v>1712</v>
      </c>
      <c r="D90" s="29" t="s">
        <v>122</v>
      </c>
      <c r="E90" s="29" t="s">
        <v>7</v>
      </c>
      <c r="F90" s="8" t="s">
        <v>1713</v>
      </c>
      <c r="G90" s="163">
        <v>5.5555555555555556E-4</v>
      </c>
      <c r="H90" s="8"/>
      <c r="J90" s="30"/>
    </row>
    <row r="91" spans="1:10" x14ac:dyDescent="0.25">
      <c r="A91" s="29" t="s">
        <v>1624</v>
      </c>
      <c r="B91" s="29" t="s">
        <v>1704</v>
      </c>
      <c r="C91" s="29" t="s">
        <v>1714</v>
      </c>
      <c r="D91" s="29" t="s">
        <v>122</v>
      </c>
      <c r="E91" s="29" t="s">
        <v>7</v>
      </c>
      <c r="F91" s="8"/>
      <c r="G91" s="163">
        <v>1.6203703703703703E-4</v>
      </c>
      <c r="H91" s="8"/>
      <c r="J91" s="30"/>
    </row>
    <row r="92" spans="1:10" x14ac:dyDescent="0.25">
      <c r="A92" s="29" t="s">
        <v>1624</v>
      </c>
      <c r="B92" s="29" t="s">
        <v>1704</v>
      </c>
      <c r="C92" s="29" t="s">
        <v>1715</v>
      </c>
      <c r="D92" s="29" t="s">
        <v>122</v>
      </c>
      <c r="E92" s="29" t="s">
        <v>7</v>
      </c>
      <c r="F92" s="8"/>
      <c r="G92" s="163">
        <v>1.2268518518518518E-3</v>
      </c>
      <c r="H92" s="8"/>
      <c r="J92" s="30"/>
    </row>
    <row r="93" spans="1:10" x14ac:dyDescent="0.25">
      <c r="A93" s="29" t="s">
        <v>1624</v>
      </c>
      <c r="B93" s="29" t="s">
        <v>1704</v>
      </c>
      <c r="C93" s="29" t="s">
        <v>1716</v>
      </c>
      <c r="D93" s="29" t="s">
        <v>122</v>
      </c>
      <c r="E93" s="29" t="s">
        <v>7</v>
      </c>
      <c r="F93" s="8"/>
      <c r="G93" s="163">
        <v>1.5856481481481479E-3</v>
      </c>
      <c r="H93" s="8"/>
      <c r="J93" s="30"/>
    </row>
    <row r="94" spans="1:10" x14ac:dyDescent="0.25">
      <c r="A94" s="29" t="s">
        <v>1624</v>
      </c>
      <c r="B94" s="29" t="s">
        <v>1704</v>
      </c>
      <c r="C94" s="29" t="s">
        <v>1717</v>
      </c>
      <c r="D94" s="29" t="s">
        <v>122</v>
      </c>
      <c r="E94" s="29" t="s">
        <v>7</v>
      </c>
      <c r="F94" s="8"/>
      <c r="G94" s="163">
        <v>9.0277777777777784E-4</v>
      </c>
      <c r="H94" s="8"/>
      <c r="J94" s="30"/>
    </row>
    <row r="95" spans="1:10" x14ac:dyDescent="0.25">
      <c r="A95" s="29" t="s">
        <v>1624</v>
      </c>
      <c r="B95" s="29" t="s">
        <v>1718</v>
      </c>
      <c r="C95" s="29" t="s">
        <v>1719</v>
      </c>
      <c r="D95" s="29" t="s">
        <v>122</v>
      </c>
      <c r="E95" s="29" t="s">
        <v>7</v>
      </c>
      <c r="F95" s="8"/>
      <c r="G95" s="163">
        <v>1.6203703703703703E-3</v>
      </c>
      <c r="H95" s="8"/>
      <c r="J95" s="30"/>
    </row>
    <row r="96" spans="1:10" ht="36" x14ac:dyDescent="0.25">
      <c r="A96" s="29" t="s">
        <v>1624</v>
      </c>
      <c r="B96" s="29" t="s">
        <v>1718</v>
      </c>
      <c r="C96" s="29" t="s">
        <v>1720</v>
      </c>
      <c r="D96" s="29" t="s">
        <v>122</v>
      </c>
      <c r="E96" s="29" t="s">
        <v>7</v>
      </c>
      <c r="F96" s="8" t="s">
        <v>1721</v>
      </c>
      <c r="G96" s="163">
        <v>7.6388888888888893E-4</v>
      </c>
      <c r="H96" s="8"/>
      <c r="J96" s="30"/>
    </row>
    <row r="97" spans="1:10" ht="24" x14ac:dyDescent="0.25">
      <c r="A97" s="29" t="s">
        <v>1624</v>
      </c>
      <c r="B97" s="29" t="s">
        <v>1718</v>
      </c>
      <c r="C97" s="29" t="s">
        <v>1722</v>
      </c>
      <c r="D97" s="29" t="s">
        <v>122</v>
      </c>
      <c r="E97" s="29" t="s">
        <v>7</v>
      </c>
      <c r="F97" s="8" t="s">
        <v>1723</v>
      </c>
      <c r="G97" s="163">
        <v>4.2824074074074075E-4</v>
      </c>
      <c r="H97" s="8"/>
      <c r="J97" s="30"/>
    </row>
    <row r="98" spans="1:10" ht="24" x14ac:dyDescent="0.25">
      <c r="A98" s="29" t="s">
        <v>1624</v>
      </c>
      <c r="B98" s="29" t="s">
        <v>1718</v>
      </c>
      <c r="C98" s="29" t="s">
        <v>1724</v>
      </c>
      <c r="D98" s="29" t="s">
        <v>122</v>
      </c>
      <c r="E98" s="29" t="s">
        <v>7</v>
      </c>
      <c r="F98" s="8" t="s">
        <v>1725</v>
      </c>
      <c r="G98" s="163">
        <v>5.7870370370370378E-4</v>
      </c>
      <c r="H98" s="8"/>
      <c r="J98" s="30"/>
    </row>
    <row r="99" spans="1:10" ht="36" x14ac:dyDescent="0.25">
      <c r="A99" s="29" t="s">
        <v>1624</v>
      </c>
      <c r="B99" s="29" t="s">
        <v>1718</v>
      </c>
      <c r="C99" s="29" t="s">
        <v>1726</v>
      </c>
      <c r="D99" s="29" t="s">
        <v>122</v>
      </c>
      <c r="E99" s="29" t="s">
        <v>7</v>
      </c>
      <c r="F99" s="8" t="s">
        <v>1727</v>
      </c>
      <c r="G99" s="163">
        <v>6.5972222222222213E-4</v>
      </c>
      <c r="H99" s="8"/>
      <c r="J99" s="30"/>
    </row>
    <row r="100" spans="1:10" ht="36" x14ac:dyDescent="0.25">
      <c r="A100" s="29" t="s">
        <v>1624</v>
      </c>
      <c r="B100" s="29" t="s">
        <v>1718</v>
      </c>
      <c r="C100" s="29" t="s">
        <v>1728</v>
      </c>
      <c r="D100" s="29" t="s">
        <v>122</v>
      </c>
      <c r="E100" s="29" t="s">
        <v>7</v>
      </c>
      <c r="F100" s="8" t="s">
        <v>1729</v>
      </c>
      <c r="G100" s="163">
        <v>2.7777777777777778E-4</v>
      </c>
      <c r="H100" s="8"/>
      <c r="J100" s="30"/>
    </row>
    <row r="101" spans="1:10" x14ac:dyDescent="0.25">
      <c r="A101" s="29" t="s">
        <v>1624</v>
      </c>
      <c r="B101" s="29" t="s">
        <v>1730</v>
      </c>
      <c r="C101" s="29" t="s">
        <v>1731</v>
      </c>
      <c r="D101" s="29" t="s">
        <v>122</v>
      </c>
      <c r="E101" s="29" t="s">
        <v>7</v>
      </c>
      <c r="F101" s="8"/>
      <c r="G101" s="163">
        <v>1.7361111111111112E-4</v>
      </c>
      <c r="H101" s="8"/>
      <c r="J101" s="30"/>
    </row>
    <row r="102" spans="1:10" x14ac:dyDescent="0.25">
      <c r="A102" s="29" t="s">
        <v>1624</v>
      </c>
      <c r="B102" s="29" t="s">
        <v>1730</v>
      </c>
      <c r="C102" s="29" t="s">
        <v>1732</v>
      </c>
      <c r="D102" s="29" t="s">
        <v>122</v>
      </c>
      <c r="E102" s="29" t="s">
        <v>7</v>
      </c>
      <c r="F102" s="8"/>
      <c r="G102" s="163">
        <v>1.8518518518518518E-4</v>
      </c>
      <c r="H102" s="8"/>
      <c r="J102" s="30"/>
    </row>
    <row r="103" spans="1:10" x14ac:dyDescent="0.25">
      <c r="A103" s="29" t="s">
        <v>1624</v>
      </c>
      <c r="B103" s="29" t="s">
        <v>1730</v>
      </c>
      <c r="C103" s="29" t="s">
        <v>1733</v>
      </c>
      <c r="D103" s="29" t="s">
        <v>122</v>
      </c>
      <c r="E103" s="29" t="s">
        <v>7</v>
      </c>
      <c r="F103" s="8"/>
      <c r="G103" s="163">
        <v>3.4722222222222224E-4</v>
      </c>
      <c r="H103" s="8"/>
      <c r="J103" s="30"/>
    </row>
    <row r="104" spans="1:10" x14ac:dyDescent="0.25">
      <c r="A104" s="29" t="s">
        <v>1624</v>
      </c>
      <c r="B104" s="29" t="s">
        <v>1730</v>
      </c>
      <c r="C104" s="29" t="s">
        <v>1734</v>
      </c>
      <c r="D104" s="29" t="s">
        <v>122</v>
      </c>
      <c r="E104" s="29" t="s">
        <v>7</v>
      </c>
      <c r="F104" s="8"/>
      <c r="G104" s="163">
        <v>2.7546296296296294E-3</v>
      </c>
      <c r="H104" s="8"/>
      <c r="J104" s="30"/>
    </row>
    <row r="105" spans="1:10" x14ac:dyDescent="0.25">
      <c r="A105" s="29" t="s">
        <v>1624</v>
      </c>
      <c r="B105" s="29" t="s">
        <v>1730</v>
      </c>
      <c r="C105" s="29" t="s">
        <v>1735</v>
      </c>
      <c r="D105" s="29" t="s">
        <v>122</v>
      </c>
      <c r="E105" s="29" t="s">
        <v>7</v>
      </c>
      <c r="F105" s="8"/>
      <c r="G105" s="163">
        <v>5.7870370370370366E-5</v>
      </c>
      <c r="H105" s="8"/>
      <c r="J105" s="30"/>
    </row>
    <row r="106" spans="1:10" x14ac:dyDescent="0.25">
      <c r="A106" s="29" t="s">
        <v>1624</v>
      </c>
      <c r="B106" s="29" t="s">
        <v>1730</v>
      </c>
      <c r="C106" s="29" t="s">
        <v>1736</v>
      </c>
      <c r="D106" s="29" t="s">
        <v>122</v>
      </c>
      <c r="E106" s="29" t="s">
        <v>7</v>
      </c>
      <c r="F106" s="8"/>
      <c r="G106" s="163">
        <v>8.1018518518518516E-5</v>
      </c>
      <c r="H106" s="8"/>
      <c r="J106" s="30"/>
    </row>
    <row r="107" spans="1:10" x14ac:dyDescent="0.25">
      <c r="A107" s="29" t="s">
        <v>1624</v>
      </c>
      <c r="B107" s="29" t="s">
        <v>1730</v>
      </c>
      <c r="C107" s="29" t="s">
        <v>1737</v>
      </c>
      <c r="D107" s="29" t="s">
        <v>122</v>
      </c>
      <c r="E107" s="29" t="s">
        <v>7</v>
      </c>
      <c r="F107" s="8"/>
      <c r="G107" s="163">
        <v>1.0416666666666667E-4</v>
      </c>
      <c r="H107" s="8"/>
      <c r="J107" s="30"/>
    </row>
    <row r="108" spans="1:10" x14ac:dyDescent="0.25">
      <c r="A108" s="29" t="s">
        <v>1624</v>
      </c>
      <c r="B108" s="29" t="s">
        <v>1730</v>
      </c>
      <c r="C108" s="29" t="s">
        <v>1738</v>
      </c>
      <c r="D108" s="29" t="s">
        <v>122</v>
      </c>
      <c r="E108" s="29" t="s">
        <v>7</v>
      </c>
      <c r="F108" s="8"/>
      <c r="G108" s="163">
        <v>1.0416666666666667E-4</v>
      </c>
      <c r="H108" s="8"/>
      <c r="J108" s="30"/>
    </row>
    <row r="109" spans="1:10" x14ac:dyDescent="0.25">
      <c r="A109" s="29" t="s">
        <v>1624</v>
      </c>
      <c r="B109" s="29" t="s">
        <v>1739</v>
      </c>
      <c r="C109" s="29" t="s">
        <v>1740</v>
      </c>
      <c r="D109" s="29" t="s">
        <v>122</v>
      </c>
      <c r="E109" s="29" t="s">
        <v>7</v>
      </c>
      <c r="F109" s="8"/>
      <c r="G109" s="163">
        <v>1.0416666666666667E-4</v>
      </c>
      <c r="H109" s="8"/>
      <c r="J109" s="30"/>
    </row>
    <row r="110" spans="1:10" x14ac:dyDescent="0.25">
      <c r="A110" s="29" t="s">
        <v>1624</v>
      </c>
      <c r="B110" s="29" t="s">
        <v>1739</v>
      </c>
      <c r="C110" s="29" t="s">
        <v>1741</v>
      </c>
      <c r="D110" s="29" t="s">
        <v>122</v>
      </c>
      <c r="E110" s="29" t="s">
        <v>7</v>
      </c>
      <c r="F110" s="8"/>
      <c r="G110" s="163">
        <v>1.3888888888888889E-4</v>
      </c>
      <c r="H110" s="8"/>
      <c r="J110" s="30"/>
    </row>
    <row r="111" spans="1:10" ht="24" x14ac:dyDescent="0.25">
      <c r="A111" s="29" t="s">
        <v>1624</v>
      </c>
      <c r="B111" s="29" t="s">
        <v>1739</v>
      </c>
      <c r="C111" s="29" t="s">
        <v>1742</v>
      </c>
      <c r="D111" s="29" t="s">
        <v>122</v>
      </c>
      <c r="E111" s="29" t="s">
        <v>7</v>
      </c>
      <c r="F111" s="8" t="s">
        <v>1743</v>
      </c>
      <c r="G111" s="163">
        <v>2.3726851851851851E-3</v>
      </c>
      <c r="H111" s="8"/>
      <c r="J111" s="30"/>
    </row>
    <row r="112" spans="1:10" ht="84" x14ac:dyDescent="0.25">
      <c r="A112" s="29" t="s">
        <v>1624</v>
      </c>
      <c r="B112" s="29" t="s">
        <v>1739</v>
      </c>
      <c r="C112" s="29" t="s">
        <v>1744</v>
      </c>
      <c r="D112" s="29" t="s">
        <v>122</v>
      </c>
      <c r="E112" s="29" t="s">
        <v>7</v>
      </c>
      <c r="F112" s="8" t="s">
        <v>1745</v>
      </c>
      <c r="G112" s="8"/>
      <c r="H112" s="8" t="s">
        <v>1746</v>
      </c>
      <c r="J112" s="30"/>
    </row>
    <row r="113" spans="1:10" x14ac:dyDescent="0.25">
      <c r="A113" s="29" t="s">
        <v>1624</v>
      </c>
      <c r="B113" s="29" t="s">
        <v>1739</v>
      </c>
      <c r="C113" s="29" t="s">
        <v>1747</v>
      </c>
      <c r="D113" s="29" t="s">
        <v>122</v>
      </c>
      <c r="E113" s="29" t="s">
        <v>7</v>
      </c>
      <c r="F113" s="8"/>
      <c r="G113" s="163">
        <v>1.1574074074074073E-4</v>
      </c>
      <c r="H113" s="8"/>
      <c r="J113" s="30"/>
    </row>
    <row r="114" spans="1:10" x14ac:dyDescent="0.25">
      <c r="A114" s="29" t="s">
        <v>1624</v>
      </c>
      <c r="B114" s="29" t="s">
        <v>1739</v>
      </c>
      <c r="C114" s="29" t="s">
        <v>1748</v>
      </c>
      <c r="D114" s="29" t="s">
        <v>122</v>
      </c>
      <c r="E114" s="29" t="s">
        <v>7</v>
      </c>
      <c r="F114" s="8"/>
      <c r="G114" s="8"/>
      <c r="H114" s="8"/>
      <c r="J114" s="30"/>
    </row>
    <row r="115" spans="1:10" x14ac:dyDescent="0.25">
      <c r="A115" s="29" t="s">
        <v>1624</v>
      </c>
      <c r="B115" s="29" t="s">
        <v>1739</v>
      </c>
      <c r="C115" s="29" t="s">
        <v>1749</v>
      </c>
      <c r="D115" s="29" t="s">
        <v>122</v>
      </c>
      <c r="E115" s="29" t="s">
        <v>7</v>
      </c>
      <c r="F115" s="8"/>
      <c r="G115" s="163">
        <v>2.0833333333333335E-4</v>
      </c>
      <c r="H115" s="8"/>
      <c r="J115" s="30"/>
    </row>
    <row r="116" spans="1:10" x14ac:dyDescent="0.25">
      <c r="A116" s="29" t="s">
        <v>1624</v>
      </c>
      <c r="B116" s="29" t="s">
        <v>1739</v>
      </c>
      <c r="C116" s="29" t="s">
        <v>1750</v>
      </c>
      <c r="D116" s="29" t="s">
        <v>122</v>
      </c>
      <c r="E116" s="29" t="s">
        <v>7</v>
      </c>
      <c r="F116" s="8"/>
      <c r="G116" s="163">
        <v>1.1574074074074073E-4</v>
      </c>
      <c r="H116" s="8"/>
      <c r="J116" s="30"/>
    </row>
    <row r="117" spans="1:10" x14ac:dyDescent="0.25">
      <c r="A117" s="29" t="s">
        <v>1624</v>
      </c>
      <c r="B117" s="29" t="s">
        <v>1751</v>
      </c>
      <c r="C117" s="29" t="s">
        <v>1752</v>
      </c>
      <c r="D117" s="29" t="s">
        <v>122</v>
      </c>
      <c r="E117" s="29" t="s">
        <v>7</v>
      </c>
      <c r="F117" s="8"/>
      <c r="G117" s="8"/>
      <c r="H117" s="8"/>
      <c r="J117" s="30"/>
    </row>
    <row r="118" spans="1:10" x14ac:dyDescent="0.25">
      <c r="A118" s="29" t="s">
        <v>1624</v>
      </c>
      <c r="B118" s="29" t="s">
        <v>1751</v>
      </c>
      <c r="C118" s="29" t="s">
        <v>1753</v>
      </c>
      <c r="D118" s="29" t="s">
        <v>122</v>
      </c>
      <c r="E118" s="29" t="s">
        <v>7</v>
      </c>
      <c r="F118" s="8" t="s">
        <v>1754</v>
      </c>
      <c r="G118" s="163">
        <v>6.5972222222222213E-4</v>
      </c>
      <c r="H118" s="8"/>
      <c r="J118" s="30"/>
    </row>
    <row r="119" spans="1:10" ht="60" x14ac:dyDescent="0.25">
      <c r="A119" s="29" t="s">
        <v>1624</v>
      </c>
      <c r="B119" s="29" t="s">
        <v>1751</v>
      </c>
      <c r="C119" s="29" t="s">
        <v>1755</v>
      </c>
      <c r="D119" s="29" t="s">
        <v>122</v>
      </c>
      <c r="E119" s="29" t="s">
        <v>7</v>
      </c>
      <c r="F119" s="8" t="s">
        <v>1756</v>
      </c>
      <c r="G119" s="163">
        <v>5.9027777777777778E-4</v>
      </c>
      <c r="H119" s="8"/>
    </row>
    <row r="120" spans="1:10" x14ac:dyDescent="0.25">
      <c r="A120" s="29" t="s">
        <v>1624</v>
      </c>
      <c r="B120" s="29" t="s">
        <v>1751</v>
      </c>
      <c r="C120" s="29" t="s">
        <v>1757</v>
      </c>
      <c r="D120" s="29" t="s">
        <v>122</v>
      </c>
      <c r="E120" s="29" t="s">
        <v>7</v>
      </c>
      <c r="F120" s="8"/>
      <c r="G120" s="163">
        <v>4.6296296296296294E-5</v>
      </c>
      <c r="H120" s="8"/>
    </row>
    <row r="121" spans="1:10" x14ac:dyDescent="0.25">
      <c r="A121" s="29" t="s">
        <v>1624</v>
      </c>
      <c r="B121" s="29" t="s">
        <v>1751</v>
      </c>
      <c r="C121" s="29" t="s">
        <v>1758</v>
      </c>
      <c r="D121" s="29" t="s">
        <v>122</v>
      </c>
      <c r="E121" s="29" t="s">
        <v>7</v>
      </c>
      <c r="F121" s="8"/>
      <c r="G121" s="163">
        <v>1.9675925925925926E-4</v>
      </c>
      <c r="H121" s="8"/>
    </row>
    <row r="122" spans="1:10" x14ac:dyDescent="0.25">
      <c r="A122" s="29" t="s">
        <v>1624</v>
      </c>
      <c r="B122" s="29" t="s">
        <v>1751</v>
      </c>
      <c r="C122" s="29" t="s">
        <v>1759</v>
      </c>
      <c r="D122" s="29" t="s">
        <v>122</v>
      </c>
      <c r="E122" s="29" t="s">
        <v>7</v>
      </c>
      <c r="F122" s="8"/>
      <c r="G122" s="163">
        <v>1.1574074074074073E-4</v>
      </c>
      <c r="H122" s="8"/>
    </row>
    <row r="123" spans="1:10" x14ac:dyDescent="0.25">
      <c r="A123" s="29" t="s">
        <v>1624</v>
      </c>
      <c r="B123" s="29" t="s">
        <v>1751</v>
      </c>
      <c r="C123" s="29" t="s">
        <v>1760</v>
      </c>
      <c r="D123" s="29" t="s">
        <v>122</v>
      </c>
      <c r="E123" s="29" t="s">
        <v>7</v>
      </c>
      <c r="F123" s="8"/>
      <c r="G123" s="163">
        <v>2.199074074074074E-4</v>
      </c>
      <c r="H123" s="8"/>
    </row>
    <row r="124" spans="1:10" x14ac:dyDescent="0.25">
      <c r="A124" s="29" t="s">
        <v>1624</v>
      </c>
      <c r="B124" s="29" t="s">
        <v>1751</v>
      </c>
      <c r="C124" s="29" t="s">
        <v>1761</v>
      </c>
      <c r="D124" s="29" t="s">
        <v>122</v>
      </c>
      <c r="E124" s="29" t="s">
        <v>7</v>
      </c>
      <c r="F124" s="8"/>
      <c r="G124" s="163">
        <v>3.5648148148148154E-3</v>
      </c>
      <c r="H124" s="8"/>
    </row>
    <row r="125" spans="1:10" ht="24" x14ac:dyDescent="0.25">
      <c r="A125" s="29" t="s">
        <v>1624</v>
      </c>
      <c r="B125" s="29" t="s">
        <v>1751</v>
      </c>
      <c r="C125" s="29" t="s">
        <v>1762</v>
      </c>
      <c r="D125" s="29" t="s">
        <v>122</v>
      </c>
      <c r="E125" s="29" t="s">
        <v>7</v>
      </c>
      <c r="F125" s="8" t="s">
        <v>1763</v>
      </c>
      <c r="G125" s="163">
        <v>2.199074074074074E-4</v>
      </c>
      <c r="H125" s="8"/>
    </row>
    <row r="126" spans="1:10" x14ac:dyDescent="0.25">
      <c r="A126" s="29" t="s">
        <v>1624</v>
      </c>
      <c r="B126" s="29" t="s">
        <v>1751</v>
      </c>
      <c r="C126" s="29" t="s">
        <v>1764</v>
      </c>
      <c r="D126" s="29" t="s">
        <v>122</v>
      </c>
      <c r="E126" s="29" t="s">
        <v>7</v>
      </c>
      <c r="F126" s="8"/>
      <c r="G126" s="163">
        <v>9.2592592592592588E-5</v>
      </c>
      <c r="H126" s="8"/>
    </row>
    <row r="127" spans="1:10" x14ac:dyDescent="0.25">
      <c r="A127" s="29" t="s">
        <v>1624</v>
      </c>
      <c r="B127" s="29" t="s">
        <v>1751</v>
      </c>
      <c r="C127" s="29" t="s">
        <v>1765</v>
      </c>
      <c r="D127" s="29" t="s">
        <v>122</v>
      </c>
      <c r="E127" s="29" t="s">
        <v>7</v>
      </c>
      <c r="F127" s="8"/>
      <c r="G127" s="163">
        <v>9.2592592592592588E-5</v>
      </c>
      <c r="H127" s="8"/>
    </row>
    <row r="128" spans="1:10" x14ac:dyDescent="0.25">
      <c r="A128" s="29" t="s">
        <v>1624</v>
      </c>
      <c r="B128" s="29" t="s">
        <v>1766</v>
      </c>
      <c r="C128" s="29" t="s">
        <v>1767</v>
      </c>
      <c r="D128" s="29" t="s">
        <v>122</v>
      </c>
      <c r="E128" s="29" t="s">
        <v>7</v>
      </c>
      <c r="F128" s="8"/>
      <c r="G128" s="163">
        <v>2.3148148148148147E-5</v>
      </c>
      <c r="H128" s="8"/>
    </row>
  </sheetData>
  <autoFilter ref="A1:H128"/>
  <customSheetViews>
    <customSheetView guid="{FBE4CBE9-E43F-475B-89D3-443753E9B033}" filter="1" showAutoFilter="1">
      <selection activeCell="G1" sqref="G1"/>
      <pageMargins left="0" right="0" top="0" bottom="0" header="0" footer="0"/>
      <pageSetup orientation="portrait" r:id="rId2"/>
      <autoFilter ref="A1:H128">
        <filterColumn colId="4">
          <filters>
            <filter val="Failed"/>
            <filter val="Passed"/>
          </filters>
        </filterColumn>
      </autoFilter>
    </customSheetView>
  </customSheetViews>
  <dataValidations count="2">
    <dataValidation type="list" allowBlank="1" showInputMessage="1" showErrorMessage="1" sqref="D2:D128">
      <formula1>"Yes,No"</formula1>
    </dataValidation>
    <dataValidation type="list" allowBlank="1" showInputMessage="1" showErrorMessage="1" sqref="E2:E82 E84:E128">
      <formula1>"Not Started,Passed,Failed,Blocked"</formula1>
    </dataValidation>
  </dataValidations>
  <hyperlinks>
    <hyperlink ref="J1" location="'Execution Status Summary'!A1" display="Back to Execution Status Summary"/>
    <hyperlink ref="J2" location="'Execution Status Details'!A1" display="Back to Summary"/>
  </hyperlinks>
  <pageMargins left="0.7" right="0.7" top="0.75" bottom="0.75" header="0.3" footer="0.3"/>
  <pageSetup orientation="portrait"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130"/>
  <sheetViews>
    <sheetView topLeftCell="A75" zoomScaleNormal="100" workbookViewId="0"/>
  </sheetViews>
  <sheetFormatPr defaultColWidth="9.140625" defaultRowHeight="12" x14ac:dyDescent="0.25"/>
  <cols>
    <col min="1" max="1" width="5.42578125" style="26" customWidth="1"/>
    <col min="2" max="2" width="29" style="33" customWidth="1"/>
    <col min="3" max="3" width="16.140625" style="26" bestFit="1" customWidth="1"/>
    <col min="4" max="4" width="16.140625" style="26" customWidth="1"/>
    <col min="5" max="5" width="34" style="26" customWidth="1"/>
    <col min="6" max="6" width="16.85546875" style="26" bestFit="1" customWidth="1"/>
    <col min="7" max="7" width="13.85546875" style="26" customWidth="1"/>
    <col min="8" max="8" width="9.140625" style="26"/>
    <col min="9" max="9" width="15" style="26" bestFit="1" customWidth="1"/>
    <col min="10" max="10" width="14.85546875" style="26" bestFit="1" customWidth="1"/>
    <col min="11" max="11" width="12.7109375" style="26" customWidth="1"/>
    <col min="12" max="12" width="18.7109375" style="26" bestFit="1" customWidth="1"/>
    <col min="13" max="16384" width="9.140625" style="26"/>
  </cols>
  <sheetData>
    <row r="1" spans="1:12" ht="15" x14ac:dyDescent="0.25">
      <c r="A1" s="31">
        <v>1</v>
      </c>
      <c r="B1" s="31" t="s">
        <v>214</v>
      </c>
      <c r="C1" s="23" t="s">
        <v>215</v>
      </c>
      <c r="D1" s="24" t="s">
        <v>216</v>
      </c>
      <c r="E1" s="25" t="s">
        <v>217</v>
      </c>
      <c r="F1" s="25" t="s">
        <v>218</v>
      </c>
      <c r="G1" s="25" t="s">
        <v>219</v>
      </c>
      <c r="I1" s="38" t="s">
        <v>220</v>
      </c>
      <c r="J1" s="28"/>
    </row>
    <row r="2" spans="1:12" ht="36" x14ac:dyDescent="0.25">
      <c r="A2" s="27" t="s">
        <v>437</v>
      </c>
      <c r="B2" s="27" t="s">
        <v>1768</v>
      </c>
      <c r="C2" s="27" t="s">
        <v>122</v>
      </c>
      <c r="D2" s="27" t="s">
        <v>1325</v>
      </c>
      <c r="E2" s="103" t="s">
        <v>1769</v>
      </c>
      <c r="F2" s="172">
        <v>1.0185185185185186E-3</v>
      </c>
      <c r="G2" s="104"/>
      <c r="I2" s="38" t="s">
        <v>224</v>
      </c>
    </row>
    <row r="3" spans="1:12" ht="36" x14ac:dyDescent="0.25">
      <c r="A3" s="27" t="s">
        <v>437</v>
      </c>
      <c r="B3" s="27" t="s">
        <v>1770</v>
      </c>
      <c r="C3" s="27" t="s">
        <v>122</v>
      </c>
      <c r="D3" s="27" t="s">
        <v>7</v>
      </c>
      <c r="E3" s="103" t="s">
        <v>1771</v>
      </c>
      <c r="F3" s="172">
        <v>1.5740740740740741E-3</v>
      </c>
      <c r="G3" s="104"/>
      <c r="I3" s="134" t="s">
        <v>216</v>
      </c>
      <c r="J3" s="28" t="s">
        <v>229</v>
      </c>
      <c r="K3" s="28"/>
      <c r="L3" s="28"/>
    </row>
    <row r="4" spans="1:12" ht="24" x14ac:dyDescent="0.25">
      <c r="A4" s="27" t="s">
        <v>437</v>
      </c>
      <c r="B4" s="27" t="s">
        <v>1772</v>
      </c>
      <c r="C4" s="27" t="s">
        <v>122</v>
      </c>
      <c r="D4" s="27" t="s">
        <v>1325</v>
      </c>
      <c r="E4" s="103" t="s">
        <v>1773</v>
      </c>
      <c r="F4" s="172">
        <v>1.423611111111111E-3</v>
      </c>
      <c r="G4" s="104"/>
      <c r="I4" s="26" t="s">
        <v>1325</v>
      </c>
      <c r="J4" s="135">
        <v>107</v>
      </c>
      <c r="K4" s="28"/>
      <c r="L4" s="28"/>
    </row>
    <row r="5" spans="1:12" ht="24" x14ac:dyDescent="0.25">
      <c r="A5" s="27" t="s">
        <v>437</v>
      </c>
      <c r="B5" s="27" t="s">
        <v>1774</v>
      </c>
      <c r="C5" s="27" t="s">
        <v>122</v>
      </c>
      <c r="D5" s="27" t="s">
        <v>1325</v>
      </c>
      <c r="E5" s="103" t="s">
        <v>1775</v>
      </c>
      <c r="F5" s="172">
        <v>1.1111111111111111E-3</v>
      </c>
      <c r="G5" s="104"/>
      <c r="I5" s="26" t="s">
        <v>1776</v>
      </c>
      <c r="J5" s="135">
        <v>10</v>
      </c>
      <c r="K5" s="28"/>
      <c r="L5" s="28"/>
    </row>
    <row r="6" spans="1:12" ht="36" x14ac:dyDescent="0.25">
      <c r="A6" s="27" t="s">
        <v>437</v>
      </c>
      <c r="B6" s="27" t="s">
        <v>1777</v>
      </c>
      <c r="C6" s="27" t="s">
        <v>122</v>
      </c>
      <c r="D6" s="27" t="s">
        <v>1325</v>
      </c>
      <c r="E6" s="103" t="s">
        <v>1778</v>
      </c>
      <c r="F6" s="172">
        <v>2.3726851851851851E-3</v>
      </c>
      <c r="G6" s="104"/>
      <c r="I6" s="26" t="s">
        <v>74</v>
      </c>
      <c r="J6" s="135">
        <v>117</v>
      </c>
      <c r="K6" s="28"/>
      <c r="L6" s="28"/>
    </row>
    <row r="7" spans="1:12" ht="36" x14ac:dyDescent="0.25">
      <c r="A7" s="27" t="s">
        <v>437</v>
      </c>
      <c r="B7" s="27" t="s">
        <v>1779</v>
      </c>
      <c r="C7" s="27" t="s">
        <v>122</v>
      </c>
      <c r="D7" s="27" t="s">
        <v>1325</v>
      </c>
      <c r="E7" s="103" t="s">
        <v>1780</v>
      </c>
      <c r="F7" s="172">
        <v>2.9398148148148148E-3</v>
      </c>
      <c r="G7" s="104"/>
      <c r="I7"/>
      <c r="J7"/>
      <c r="K7" s="28"/>
      <c r="L7" s="28"/>
    </row>
    <row r="8" spans="1:12" ht="36" x14ac:dyDescent="0.25">
      <c r="A8" s="27" t="s">
        <v>437</v>
      </c>
      <c r="B8" s="27" t="s">
        <v>1781</v>
      </c>
      <c r="C8" s="27" t="s">
        <v>122</v>
      </c>
      <c r="D8" s="27" t="s">
        <v>1325</v>
      </c>
      <c r="E8" s="103" t="s">
        <v>1782</v>
      </c>
      <c r="F8" s="172">
        <v>2.2569444444444447E-3</v>
      </c>
      <c r="G8" s="104"/>
      <c r="I8" s="28"/>
      <c r="J8" s="28"/>
      <c r="K8" s="28"/>
      <c r="L8" s="28"/>
    </row>
    <row r="9" spans="1:12" ht="36" x14ac:dyDescent="0.25">
      <c r="A9" s="27" t="s">
        <v>437</v>
      </c>
      <c r="B9" s="27" t="s">
        <v>1783</v>
      </c>
      <c r="C9" s="27" t="s">
        <v>122</v>
      </c>
      <c r="D9" s="27" t="s">
        <v>1325</v>
      </c>
      <c r="E9" s="103" t="s">
        <v>1784</v>
      </c>
      <c r="F9" s="172">
        <v>9.4907407407407408E-4</v>
      </c>
      <c r="G9" s="104"/>
      <c r="K9" s="28"/>
      <c r="L9" s="28"/>
    </row>
    <row r="10" spans="1:12" ht="24" x14ac:dyDescent="0.25">
      <c r="A10" s="27" t="s">
        <v>437</v>
      </c>
      <c r="B10" s="27" t="s">
        <v>1785</v>
      </c>
      <c r="C10" s="27" t="s">
        <v>122</v>
      </c>
      <c r="D10" s="27" t="s">
        <v>1325</v>
      </c>
      <c r="E10" s="103" t="s">
        <v>1786</v>
      </c>
      <c r="F10" s="172">
        <v>5.7870370370370378E-4</v>
      </c>
      <c r="G10" s="104"/>
    </row>
    <row r="11" spans="1:12" ht="24" x14ac:dyDescent="0.25">
      <c r="A11" s="27" t="s">
        <v>437</v>
      </c>
      <c r="B11" s="27" t="s">
        <v>1787</v>
      </c>
      <c r="C11" s="27" t="s">
        <v>122</v>
      </c>
      <c r="D11" s="27" t="s">
        <v>1325</v>
      </c>
      <c r="E11" s="103" t="s">
        <v>1788</v>
      </c>
      <c r="F11" s="172">
        <v>6.2500000000000001E-4</v>
      </c>
      <c r="G11" s="104"/>
    </row>
    <row r="12" spans="1:12" x14ac:dyDescent="0.25">
      <c r="A12" s="27" t="s">
        <v>437</v>
      </c>
      <c r="B12" s="27" t="s">
        <v>1789</v>
      </c>
      <c r="C12" s="27" t="s">
        <v>122</v>
      </c>
      <c r="D12" s="27" t="s">
        <v>7</v>
      </c>
      <c r="E12" s="103" t="s">
        <v>1790</v>
      </c>
      <c r="F12" s="172">
        <v>1.8981481481481482E-3</v>
      </c>
      <c r="G12" s="104"/>
    </row>
    <row r="13" spans="1:12" ht="24" x14ac:dyDescent="0.25">
      <c r="A13" s="27" t="s">
        <v>437</v>
      </c>
      <c r="B13" s="27" t="s">
        <v>1791</v>
      </c>
      <c r="C13" s="27" t="s">
        <v>122</v>
      </c>
      <c r="D13" s="27" t="s">
        <v>1325</v>
      </c>
      <c r="E13" s="103" t="s">
        <v>1792</v>
      </c>
      <c r="F13" s="172">
        <v>6.8287037037037025E-4</v>
      </c>
      <c r="G13" s="104"/>
    </row>
    <row r="14" spans="1:12" ht="36" x14ac:dyDescent="0.25">
      <c r="A14" s="27" t="s">
        <v>437</v>
      </c>
      <c r="B14" s="27" t="s">
        <v>1793</v>
      </c>
      <c r="C14" s="27" t="s">
        <v>122</v>
      </c>
      <c r="D14" s="27" t="s">
        <v>1325</v>
      </c>
      <c r="E14" s="103" t="s">
        <v>1794</v>
      </c>
      <c r="F14" s="172">
        <v>1.0648148148148147E-3</v>
      </c>
      <c r="G14" s="104"/>
    </row>
    <row r="15" spans="1:12" ht="24" x14ac:dyDescent="0.25">
      <c r="A15" s="27" t="s">
        <v>437</v>
      </c>
      <c r="B15" s="27" t="s">
        <v>1795</v>
      </c>
      <c r="C15" s="27" t="s">
        <v>122</v>
      </c>
      <c r="D15" s="27" t="s">
        <v>1325</v>
      </c>
      <c r="E15" s="103" t="s">
        <v>1796</v>
      </c>
      <c r="F15" s="172">
        <v>8.3333333333333339E-4</v>
      </c>
      <c r="G15" s="104"/>
    </row>
    <row r="16" spans="1:12" ht="24" x14ac:dyDescent="0.25">
      <c r="A16" s="27" t="s">
        <v>437</v>
      </c>
      <c r="B16" s="27" t="s">
        <v>1797</v>
      </c>
      <c r="C16" s="27" t="s">
        <v>122</v>
      </c>
      <c r="D16" s="27" t="s">
        <v>1325</v>
      </c>
      <c r="E16" s="103" t="s">
        <v>1798</v>
      </c>
      <c r="F16" s="172">
        <v>7.291666666666667E-4</v>
      </c>
      <c r="G16" s="104"/>
      <c r="I16" s="28"/>
      <c r="J16" s="28"/>
    </row>
    <row r="17" spans="1:12" ht="24" x14ac:dyDescent="0.25">
      <c r="A17" s="27" t="s">
        <v>437</v>
      </c>
      <c r="B17" s="27" t="s">
        <v>1799</v>
      </c>
      <c r="C17" s="27" t="s">
        <v>122</v>
      </c>
      <c r="D17" s="27" t="s">
        <v>7</v>
      </c>
      <c r="E17" s="103" t="s">
        <v>1800</v>
      </c>
      <c r="F17" s="172">
        <v>1.0879629629629629E-3</v>
      </c>
      <c r="G17" s="104"/>
      <c r="I17" s="28"/>
      <c r="J17" s="28"/>
      <c r="K17" s="28"/>
      <c r="L17" s="28"/>
    </row>
    <row r="18" spans="1:12" ht="24" x14ac:dyDescent="0.25">
      <c r="A18" s="27" t="s">
        <v>437</v>
      </c>
      <c r="B18" s="27" t="s">
        <v>1801</v>
      </c>
      <c r="C18" s="27" t="s">
        <v>122</v>
      </c>
      <c r="D18" s="27" t="s">
        <v>1325</v>
      </c>
      <c r="E18" s="103" t="s">
        <v>1802</v>
      </c>
      <c r="F18" s="172">
        <v>6.3657407407407402E-4</v>
      </c>
      <c r="G18" s="104"/>
      <c r="I18" s="28"/>
      <c r="J18" s="28"/>
      <c r="K18" s="28"/>
      <c r="L18" s="28"/>
    </row>
    <row r="19" spans="1:12" ht="36" x14ac:dyDescent="0.25">
      <c r="A19" s="27" t="s">
        <v>437</v>
      </c>
      <c r="B19" s="27" t="s">
        <v>1803</v>
      </c>
      <c r="C19" s="27" t="s">
        <v>122</v>
      </c>
      <c r="D19" s="27" t="s">
        <v>1325</v>
      </c>
      <c r="E19" s="103" t="s">
        <v>1804</v>
      </c>
      <c r="F19" s="172">
        <v>8.6805555555555551E-4</v>
      </c>
      <c r="G19" s="104"/>
      <c r="I19" s="28"/>
      <c r="J19" s="28"/>
      <c r="K19" s="28"/>
      <c r="L19" s="28"/>
    </row>
    <row r="20" spans="1:12" x14ac:dyDescent="0.25">
      <c r="A20" s="27" t="s">
        <v>437</v>
      </c>
      <c r="B20" s="27" t="s">
        <v>1805</v>
      </c>
      <c r="C20" s="27" t="s">
        <v>122</v>
      </c>
      <c r="D20" s="27" t="s">
        <v>7</v>
      </c>
      <c r="E20" s="103" t="s">
        <v>1806</v>
      </c>
      <c r="F20" s="172">
        <v>1.8981481481481482E-3</v>
      </c>
      <c r="G20" s="104"/>
      <c r="I20" s="28"/>
      <c r="J20" s="28"/>
      <c r="K20" s="28"/>
      <c r="L20" s="28"/>
    </row>
    <row r="21" spans="1:12" x14ac:dyDescent="0.25">
      <c r="A21" s="27" t="s">
        <v>437</v>
      </c>
      <c r="B21" s="27" t="s">
        <v>1807</v>
      </c>
      <c r="C21" s="27" t="s">
        <v>122</v>
      </c>
      <c r="D21" s="27" t="s">
        <v>7</v>
      </c>
      <c r="E21" s="103" t="s">
        <v>1808</v>
      </c>
      <c r="F21" s="172">
        <v>1.8287037037037037E-3</v>
      </c>
      <c r="G21" s="104"/>
      <c r="I21" s="28"/>
      <c r="J21" s="28"/>
      <c r="K21" s="28"/>
      <c r="L21" s="28"/>
    </row>
    <row r="22" spans="1:12" x14ac:dyDescent="0.25">
      <c r="A22" s="27" t="s">
        <v>437</v>
      </c>
      <c r="B22" s="27" t="s">
        <v>1809</v>
      </c>
      <c r="C22" s="27" t="s">
        <v>122</v>
      </c>
      <c r="D22" s="27" t="s">
        <v>1325</v>
      </c>
      <c r="E22" s="103"/>
      <c r="F22" s="172">
        <v>4.3981481481481481E-4</v>
      </c>
      <c r="G22" s="104"/>
      <c r="I22" s="28"/>
      <c r="J22" s="28"/>
      <c r="K22" s="28"/>
      <c r="L22" s="28"/>
    </row>
    <row r="23" spans="1:12" x14ac:dyDescent="0.25">
      <c r="A23" s="27" t="s">
        <v>437</v>
      </c>
      <c r="B23" s="27" t="s">
        <v>1810</v>
      </c>
      <c r="C23" s="27" t="s">
        <v>122</v>
      </c>
      <c r="D23" s="27" t="s">
        <v>1325</v>
      </c>
      <c r="E23" s="103"/>
      <c r="F23" s="172">
        <v>3.9351851851851852E-4</v>
      </c>
      <c r="G23" s="104"/>
      <c r="I23" s="28"/>
      <c r="J23" s="28"/>
      <c r="K23" s="28"/>
      <c r="L23" s="28"/>
    </row>
    <row r="24" spans="1:12" ht="48" x14ac:dyDescent="0.25">
      <c r="A24" s="27" t="s">
        <v>437</v>
      </c>
      <c r="B24" s="27" t="s">
        <v>1811</v>
      </c>
      <c r="C24" s="27" t="s">
        <v>122</v>
      </c>
      <c r="D24" s="27" t="s">
        <v>6</v>
      </c>
      <c r="E24" s="103"/>
      <c r="F24" s="103"/>
      <c r="G24" s="103" t="s">
        <v>1812</v>
      </c>
      <c r="I24" s="28"/>
      <c r="J24" s="28"/>
      <c r="K24" s="28"/>
      <c r="L24" s="28"/>
    </row>
    <row r="25" spans="1:12" x14ac:dyDescent="0.25">
      <c r="A25" s="27" t="s">
        <v>437</v>
      </c>
      <c r="B25" s="27" t="s">
        <v>1813</v>
      </c>
      <c r="C25" s="27" t="s">
        <v>122</v>
      </c>
      <c r="D25" s="27" t="s">
        <v>7</v>
      </c>
      <c r="E25" s="103" t="s">
        <v>1814</v>
      </c>
      <c r="F25" s="163">
        <v>3.9236111111111112E-3</v>
      </c>
      <c r="G25" s="104"/>
      <c r="I25" s="28"/>
      <c r="J25" s="28"/>
      <c r="K25" s="28"/>
      <c r="L25" s="28"/>
    </row>
    <row r="26" spans="1:12" x14ac:dyDescent="0.25">
      <c r="A26" s="27" t="s">
        <v>437</v>
      </c>
      <c r="B26" s="27" t="s">
        <v>1815</v>
      </c>
      <c r="C26" s="27" t="s">
        <v>142</v>
      </c>
      <c r="D26" s="27" t="s">
        <v>7</v>
      </c>
      <c r="E26" s="103" t="s">
        <v>1816</v>
      </c>
      <c r="F26" s="172">
        <v>1.3888888888888888E-2</v>
      </c>
      <c r="G26" s="104"/>
      <c r="I26" s="28"/>
      <c r="J26" s="28"/>
      <c r="K26" s="28"/>
      <c r="L26" s="28"/>
    </row>
    <row r="27" spans="1:12" x14ac:dyDescent="0.25">
      <c r="A27" s="27" t="s">
        <v>437</v>
      </c>
      <c r="B27" s="27" t="s">
        <v>1817</v>
      </c>
      <c r="C27" s="27" t="s">
        <v>142</v>
      </c>
      <c r="D27" s="27" t="s">
        <v>7</v>
      </c>
      <c r="E27" s="103" t="s">
        <v>1818</v>
      </c>
      <c r="F27" s="172">
        <v>2.4999999999999998E-2</v>
      </c>
      <c r="G27" s="104"/>
      <c r="I27" s="28"/>
      <c r="J27" s="28"/>
      <c r="K27" s="28"/>
      <c r="L27" s="28"/>
    </row>
    <row r="28" spans="1:12" x14ac:dyDescent="0.25">
      <c r="A28" s="27" t="s">
        <v>437</v>
      </c>
      <c r="B28" s="27" t="s">
        <v>1819</v>
      </c>
      <c r="C28" s="27" t="s">
        <v>142</v>
      </c>
      <c r="D28" s="27" t="s">
        <v>7</v>
      </c>
      <c r="E28" s="103" t="s">
        <v>1820</v>
      </c>
      <c r="F28" s="172">
        <v>1.6412037037037037E-2</v>
      </c>
      <c r="G28" s="104"/>
      <c r="I28" s="28"/>
      <c r="J28" s="28"/>
      <c r="K28" s="28"/>
      <c r="L28" s="28"/>
    </row>
    <row r="29" spans="1:12" ht="24" x14ac:dyDescent="0.25">
      <c r="A29" s="27" t="s">
        <v>225</v>
      </c>
      <c r="B29" s="27" t="s">
        <v>1821</v>
      </c>
      <c r="C29" s="27" t="s">
        <v>122</v>
      </c>
      <c r="D29" s="27" t="s">
        <v>7</v>
      </c>
      <c r="E29" s="78" t="s">
        <v>1822</v>
      </c>
      <c r="F29" s="163">
        <v>3.9236111111111112E-3</v>
      </c>
      <c r="G29" s="104" t="s">
        <v>1823</v>
      </c>
      <c r="I29" s="28"/>
      <c r="J29" s="28"/>
      <c r="K29" s="28"/>
      <c r="L29" s="28"/>
    </row>
    <row r="30" spans="1:12" ht="36" x14ac:dyDescent="0.25">
      <c r="A30" s="27" t="s">
        <v>225</v>
      </c>
      <c r="B30" s="27" t="s">
        <v>1824</v>
      </c>
      <c r="C30" s="27" t="s">
        <v>122</v>
      </c>
      <c r="D30" s="27" t="s">
        <v>1325</v>
      </c>
      <c r="E30" s="103" t="s">
        <v>1825</v>
      </c>
      <c r="F30" s="172">
        <v>8.564814814814815E-4</v>
      </c>
      <c r="G30" s="104"/>
      <c r="I30" s="28"/>
      <c r="J30" s="28"/>
      <c r="K30" s="28"/>
      <c r="L30" s="28"/>
    </row>
    <row r="31" spans="1:12" ht="36" x14ac:dyDescent="0.25">
      <c r="A31" s="27" t="s">
        <v>225</v>
      </c>
      <c r="B31" s="27" t="s">
        <v>1826</v>
      </c>
      <c r="C31" s="27" t="s">
        <v>122</v>
      </c>
      <c r="D31" s="27" t="s">
        <v>1325</v>
      </c>
      <c r="E31" s="103" t="s">
        <v>1827</v>
      </c>
      <c r="F31" s="172">
        <v>1.4467592592592594E-3</v>
      </c>
      <c r="G31" s="104"/>
      <c r="I31" s="28"/>
      <c r="J31" s="28"/>
      <c r="K31" s="28"/>
      <c r="L31" s="28"/>
    </row>
    <row r="32" spans="1:12" x14ac:dyDescent="0.25">
      <c r="A32" s="27" t="s">
        <v>225</v>
      </c>
      <c r="B32" s="27" t="s">
        <v>1828</v>
      </c>
      <c r="C32" s="27" t="s">
        <v>122</v>
      </c>
      <c r="D32" s="27" t="s">
        <v>1325</v>
      </c>
      <c r="E32" s="103"/>
      <c r="F32" s="172">
        <v>1.9675925925925926E-4</v>
      </c>
      <c r="G32" s="104"/>
      <c r="I32" s="28"/>
      <c r="J32" s="28"/>
      <c r="K32" s="28"/>
      <c r="L32" s="28"/>
    </row>
    <row r="33" spans="1:12" x14ac:dyDescent="0.25">
      <c r="A33" s="27" t="s">
        <v>225</v>
      </c>
      <c r="B33" s="27" t="s">
        <v>1829</v>
      </c>
      <c r="C33" s="27" t="s">
        <v>122</v>
      </c>
      <c r="D33" s="27" t="s">
        <v>7</v>
      </c>
      <c r="E33" s="103" t="s">
        <v>1830</v>
      </c>
      <c r="F33" s="172">
        <v>1.1921296296296296E-3</v>
      </c>
      <c r="G33" s="104"/>
      <c r="I33" s="28"/>
      <c r="J33" s="28"/>
      <c r="K33" s="28"/>
      <c r="L33" s="28"/>
    </row>
    <row r="34" spans="1:12" ht="24" x14ac:dyDescent="0.25">
      <c r="A34" s="27" t="s">
        <v>225</v>
      </c>
      <c r="B34" s="27" t="s">
        <v>1831</v>
      </c>
      <c r="C34" s="27" t="s">
        <v>122</v>
      </c>
      <c r="D34" s="27" t="s">
        <v>1325</v>
      </c>
      <c r="E34" s="103" t="s">
        <v>1832</v>
      </c>
      <c r="F34" s="172">
        <v>2.199074074074074E-4</v>
      </c>
      <c r="G34" s="104"/>
      <c r="I34" s="28"/>
      <c r="J34" s="28"/>
      <c r="K34" s="28"/>
      <c r="L34" s="28"/>
    </row>
    <row r="35" spans="1:12" ht="12" customHeight="1" x14ac:dyDescent="0.25">
      <c r="A35" s="27" t="s">
        <v>225</v>
      </c>
      <c r="B35" s="27" t="s">
        <v>1833</v>
      </c>
      <c r="C35" s="27" t="s">
        <v>122</v>
      </c>
      <c r="D35" s="27" t="s">
        <v>1325</v>
      </c>
      <c r="E35" s="103" t="s">
        <v>1834</v>
      </c>
      <c r="F35" s="172">
        <v>1.8518518518518518E-4</v>
      </c>
      <c r="G35" s="104"/>
      <c r="I35" s="28"/>
      <c r="J35" s="28"/>
      <c r="K35" s="28"/>
      <c r="L35" s="28"/>
    </row>
    <row r="36" spans="1:12" x14ac:dyDescent="0.25">
      <c r="A36" s="27" t="s">
        <v>225</v>
      </c>
      <c r="B36" s="27" t="s">
        <v>1835</v>
      </c>
      <c r="C36" s="27" t="s">
        <v>122</v>
      </c>
      <c r="D36" s="26" t="s">
        <v>7</v>
      </c>
      <c r="E36" s="104" t="s">
        <v>1836</v>
      </c>
      <c r="F36" s="174">
        <v>1.3194444444444443E-3</v>
      </c>
      <c r="G36" s="104" t="s">
        <v>1837</v>
      </c>
      <c r="I36" s="28"/>
      <c r="J36" s="28"/>
      <c r="K36" s="28"/>
      <c r="L36" s="28"/>
    </row>
    <row r="37" spans="1:12" ht="24" x14ac:dyDescent="0.25">
      <c r="A37" s="27" t="s">
        <v>225</v>
      </c>
      <c r="B37" s="27" t="s">
        <v>1838</v>
      </c>
      <c r="C37" s="27" t="s">
        <v>122</v>
      </c>
      <c r="D37" s="27" t="s">
        <v>7</v>
      </c>
      <c r="E37" s="103" t="s">
        <v>1839</v>
      </c>
      <c r="F37" s="172">
        <v>1.1458333333333333E-3</v>
      </c>
      <c r="G37" s="104"/>
      <c r="I37" s="28"/>
      <c r="J37" s="28"/>
      <c r="K37" s="28"/>
      <c r="L37" s="28"/>
    </row>
    <row r="38" spans="1:12" x14ac:dyDescent="0.25">
      <c r="A38" s="27" t="s">
        <v>75</v>
      </c>
      <c r="B38" s="27" t="s">
        <v>1840</v>
      </c>
      <c r="C38" s="27" t="s">
        <v>122</v>
      </c>
      <c r="D38" s="27" t="s">
        <v>1325</v>
      </c>
      <c r="E38" s="103" t="s">
        <v>1841</v>
      </c>
      <c r="F38" s="172">
        <v>5.7870370370370366E-5</v>
      </c>
      <c r="G38" s="104"/>
      <c r="I38" s="28"/>
      <c r="J38" s="28"/>
      <c r="K38" s="28"/>
      <c r="L38" s="28"/>
    </row>
    <row r="39" spans="1:12" ht="48" x14ac:dyDescent="0.25">
      <c r="A39" s="27" t="s">
        <v>75</v>
      </c>
      <c r="B39" s="27" t="s">
        <v>1842</v>
      </c>
      <c r="C39" s="27" t="s">
        <v>122</v>
      </c>
      <c r="D39" s="27" t="s">
        <v>1325</v>
      </c>
      <c r="E39" s="103" t="s">
        <v>1843</v>
      </c>
      <c r="F39" s="172">
        <v>6.8287037037037025E-4</v>
      </c>
      <c r="G39" s="104"/>
      <c r="I39" s="28"/>
      <c r="J39" s="28"/>
      <c r="K39" s="28"/>
      <c r="L39" s="28"/>
    </row>
    <row r="40" spans="1:12" x14ac:dyDescent="0.25">
      <c r="A40" s="27" t="s">
        <v>75</v>
      </c>
      <c r="B40" s="27" t="s">
        <v>1844</v>
      </c>
      <c r="C40" s="27" t="s">
        <v>122</v>
      </c>
      <c r="D40" s="27" t="s">
        <v>7</v>
      </c>
      <c r="E40" s="103" t="s">
        <v>1845</v>
      </c>
      <c r="F40" s="163">
        <v>4.5138888888888892E-4</v>
      </c>
      <c r="G40" s="104"/>
      <c r="I40" s="28"/>
      <c r="J40" s="28"/>
      <c r="K40" s="28"/>
      <c r="L40" s="28"/>
    </row>
    <row r="41" spans="1:12" x14ac:dyDescent="0.25">
      <c r="A41" s="27" t="s">
        <v>75</v>
      </c>
      <c r="B41" s="27" t="s">
        <v>1846</v>
      </c>
      <c r="C41" s="27" t="s">
        <v>122</v>
      </c>
      <c r="D41" s="27" t="s">
        <v>7</v>
      </c>
      <c r="E41" s="103" t="s">
        <v>1847</v>
      </c>
      <c r="F41" s="103"/>
      <c r="G41" s="104" t="s">
        <v>1848</v>
      </c>
      <c r="I41" s="28"/>
      <c r="J41" s="28"/>
      <c r="K41" s="28"/>
      <c r="L41" s="28"/>
    </row>
    <row r="42" spans="1:12" ht="48" x14ac:dyDescent="0.25">
      <c r="A42" s="27" t="s">
        <v>75</v>
      </c>
      <c r="B42" s="27" t="s">
        <v>1849</v>
      </c>
      <c r="C42" s="27" t="s">
        <v>122</v>
      </c>
      <c r="D42" s="27" t="s">
        <v>1325</v>
      </c>
      <c r="E42" s="103" t="s">
        <v>1850</v>
      </c>
      <c r="F42" s="172">
        <v>4.5138888888888892E-4</v>
      </c>
      <c r="G42" s="104"/>
      <c r="I42" s="28"/>
      <c r="J42" s="28"/>
      <c r="K42" s="28"/>
      <c r="L42" s="28"/>
    </row>
    <row r="43" spans="1:12" x14ac:dyDescent="0.25">
      <c r="A43" s="27" t="s">
        <v>75</v>
      </c>
      <c r="B43" s="27" t="s">
        <v>1851</v>
      </c>
      <c r="C43" s="27" t="s">
        <v>122</v>
      </c>
      <c r="D43" s="27" t="s">
        <v>1325</v>
      </c>
      <c r="E43" s="103"/>
      <c r="F43" s="172">
        <v>4.7453703703703704E-4</v>
      </c>
      <c r="G43" s="104"/>
      <c r="I43" s="28"/>
      <c r="J43" s="28"/>
      <c r="K43" s="28"/>
      <c r="L43" s="28"/>
    </row>
    <row r="44" spans="1:12" ht="24" x14ac:dyDescent="0.25">
      <c r="A44" s="27" t="s">
        <v>75</v>
      </c>
      <c r="B44" s="27" t="s">
        <v>1852</v>
      </c>
      <c r="C44" s="27" t="s">
        <v>122</v>
      </c>
      <c r="D44" s="27" t="s">
        <v>1325</v>
      </c>
      <c r="E44" s="103" t="s">
        <v>1853</v>
      </c>
      <c r="F44" s="172">
        <v>2.8935185185185189E-4</v>
      </c>
      <c r="G44" s="104"/>
      <c r="I44" s="28"/>
      <c r="J44" s="28"/>
      <c r="K44" s="28"/>
      <c r="L44" s="28"/>
    </row>
    <row r="45" spans="1:12" x14ac:dyDescent="0.25">
      <c r="A45" s="27" t="s">
        <v>75</v>
      </c>
      <c r="B45" s="27" t="s">
        <v>1854</v>
      </c>
      <c r="C45" s="27" t="s">
        <v>122</v>
      </c>
      <c r="D45" s="27" t="s">
        <v>7</v>
      </c>
      <c r="E45" s="103" t="s">
        <v>1855</v>
      </c>
      <c r="F45" s="172">
        <v>9.4907407407407408E-4</v>
      </c>
      <c r="G45" s="104"/>
      <c r="I45" s="28"/>
      <c r="J45" s="28"/>
      <c r="K45" s="28"/>
      <c r="L45" s="28"/>
    </row>
    <row r="46" spans="1:12" x14ac:dyDescent="0.25">
      <c r="A46" s="27" t="s">
        <v>75</v>
      </c>
      <c r="B46" s="27" t="s">
        <v>1856</v>
      </c>
      <c r="C46" s="27" t="s">
        <v>122</v>
      </c>
      <c r="D46" s="27" t="s">
        <v>1325</v>
      </c>
      <c r="E46" s="103"/>
      <c r="F46" s="172">
        <v>9.7222222222222209E-4</v>
      </c>
      <c r="G46" s="104"/>
      <c r="I46" s="28"/>
      <c r="J46" s="28"/>
      <c r="K46" s="28"/>
      <c r="L46" s="28"/>
    </row>
    <row r="47" spans="1:12" x14ac:dyDescent="0.25">
      <c r="A47" s="27" t="s">
        <v>75</v>
      </c>
      <c r="B47" s="27" t="s">
        <v>1857</v>
      </c>
      <c r="C47" s="27" t="s">
        <v>122</v>
      </c>
      <c r="D47" s="26" t="s">
        <v>7</v>
      </c>
      <c r="E47" s="103" t="s">
        <v>1858</v>
      </c>
      <c r="F47" s="163">
        <v>6.3657407407407402E-4</v>
      </c>
      <c r="G47" s="104"/>
      <c r="I47" s="28"/>
      <c r="J47" s="28"/>
      <c r="K47" s="28"/>
      <c r="L47" s="28"/>
    </row>
    <row r="48" spans="1:12" x14ac:dyDescent="0.25">
      <c r="A48" s="27" t="s">
        <v>75</v>
      </c>
      <c r="B48" s="27" t="s">
        <v>1859</v>
      </c>
      <c r="C48" s="27" t="s">
        <v>122</v>
      </c>
      <c r="D48" s="27" t="s">
        <v>1325</v>
      </c>
      <c r="E48" s="103"/>
      <c r="F48" s="172">
        <v>1.4814814814814814E-3</v>
      </c>
      <c r="G48" s="104"/>
      <c r="I48" s="28"/>
      <c r="J48" s="28"/>
      <c r="K48" s="28"/>
      <c r="L48" s="28"/>
    </row>
    <row r="49" spans="1:12" x14ac:dyDescent="0.25">
      <c r="A49" s="27" t="s">
        <v>75</v>
      </c>
      <c r="B49" s="27" t="s">
        <v>1860</v>
      </c>
      <c r="C49" s="27" t="s">
        <v>122</v>
      </c>
      <c r="D49" s="27" t="s">
        <v>1325</v>
      </c>
      <c r="E49" s="103"/>
      <c r="F49" s="172">
        <v>2.6620370370370372E-4</v>
      </c>
      <c r="G49" s="104"/>
      <c r="I49" s="28"/>
      <c r="J49" s="28"/>
      <c r="K49" s="28"/>
      <c r="L49" s="28"/>
    </row>
    <row r="50" spans="1:12" x14ac:dyDescent="0.25">
      <c r="A50" s="27" t="s">
        <v>75</v>
      </c>
      <c r="B50" s="27" t="s">
        <v>1861</v>
      </c>
      <c r="C50" s="27" t="s">
        <v>122</v>
      </c>
      <c r="D50" s="26" t="s">
        <v>1325</v>
      </c>
      <c r="F50" s="175">
        <v>2.3148148148148146E-4</v>
      </c>
      <c r="G50" s="104"/>
      <c r="I50" s="28"/>
      <c r="J50" s="28"/>
      <c r="K50" s="28"/>
      <c r="L50" s="28"/>
    </row>
    <row r="51" spans="1:12" x14ac:dyDescent="0.25">
      <c r="A51" s="27" t="s">
        <v>75</v>
      </c>
      <c r="B51" s="27" t="s">
        <v>1862</v>
      </c>
      <c r="C51" s="27" t="s">
        <v>122</v>
      </c>
      <c r="D51" s="27" t="s">
        <v>1325</v>
      </c>
      <c r="E51" s="103"/>
      <c r="F51" s="172">
        <v>5.6712962962962956E-4</v>
      </c>
      <c r="G51" s="104"/>
      <c r="I51" s="28"/>
      <c r="J51" s="28"/>
      <c r="K51" s="28"/>
      <c r="L51" s="28"/>
    </row>
    <row r="52" spans="1:12" ht="36" x14ac:dyDescent="0.25">
      <c r="A52" s="27" t="s">
        <v>75</v>
      </c>
      <c r="B52" s="27" t="s">
        <v>1641</v>
      </c>
      <c r="C52" s="27" t="s">
        <v>122</v>
      </c>
      <c r="D52" s="27" t="s">
        <v>1325</v>
      </c>
      <c r="E52" s="103" t="s">
        <v>1863</v>
      </c>
      <c r="F52" s="172">
        <v>7.8703703703703705E-4</v>
      </c>
      <c r="G52" s="104"/>
      <c r="I52" s="28"/>
      <c r="J52" s="28"/>
      <c r="K52" s="28"/>
      <c r="L52" s="28"/>
    </row>
    <row r="53" spans="1:12" ht="24" x14ac:dyDescent="0.25">
      <c r="A53" s="27" t="s">
        <v>75</v>
      </c>
      <c r="B53" s="27" t="s">
        <v>1864</v>
      </c>
      <c r="C53" s="27" t="s">
        <v>122</v>
      </c>
      <c r="D53" s="27" t="s">
        <v>7</v>
      </c>
      <c r="E53" s="103" t="s">
        <v>1865</v>
      </c>
      <c r="F53" s="172">
        <v>7.0601851851851847E-4</v>
      </c>
      <c r="G53" s="104" t="s">
        <v>1866</v>
      </c>
      <c r="I53" s="28"/>
      <c r="J53" s="28"/>
      <c r="K53" s="28"/>
      <c r="L53" s="28"/>
    </row>
    <row r="54" spans="1:12" ht="36" x14ac:dyDescent="0.25">
      <c r="A54" s="27" t="s">
        <v>75</v>
      </c>
      <c r="B54" s="27" t="s">
        <v>1867</v>
      </c>
      <c r="C54" s="27" t="s">
        <v>122</v>
      </c>
      <c r="D54" s="27" t="s">
        <v>1325</v>
      </c>
      <c r="E54" s="103" t="s">
        <v>1868</v>
      </c>
      <c r="F54" s="172">
        <v>6.3657407407407402E-4</v>
      </c>
      <c r="G54" s="104"/>
      <c r="I54" s="28"/>
      <c r="J54" s="28"/>
      <c r="K54" s="28"/>
      <c r="L54" s="28"/>
    </row>
    <row r="55" spans="1:12" x14ac:dyDescent="0.25">
      <c r="A55" s="27" t="s">
        <v>75</v>
      </c>
      <c r="B55" s="27" t="s">
        <v>1869</v>
      </c>
      <c r="C55" s="27" t="s">
        <v>122</v>
      </c>
      <c r="D55" s="27" t="s">
        <v>1325</v>
      </c>
      <c r="E55" s="103"/>
      <c r="F55" s="172">
        <v>1.9097222222222222E-3</v>
      </c>
      <c r="G55" s="104"/>
      <c r="I55" s="28"/>
      <c r="J55" s="28"/>
      <c r="K55" s="28"/>
      <c r="L55" s="28"/>
    </row>
    <row r="56" spans="1:12" x14ac:dyDescent="0.25">
      <c r="A56" s="27" t="s">
        <v>75</v>
      </c>
      <c r="B56" s="27" t="s">
        <v>1870</v>
      </c>
      <c r="C56" s="27" t="s">
        <v>122</v>
      </c>
      <c r="D56" s="27" t="s">
        <v>1325</v>
      </c>
      <c r="E56" s="103"/>
      <c r="F56" s="172">
        <v>1.5046296296296297E-4</v>
      </c>
      <c r="G56" s="104"/>
      <c r="I56" s="28"/>
      <c r="J56" s="28"/>
      <c r="K56" s="28"/>
      <c r="L56" s="28"/>
    </row>
    <row r="57" spans="1:12" x14ac:dyDescent="0.25">
      <c r="A57" s="27" t="s">
        <v>75</v>
      </c>
      <c r="B57" s="27" t="s">
        <v>1871</v>
      </c>
      <c r="C57" s="27" t="s">
        <v>122</v>
      </c>
      <c r="D57" s="27" t="s">
        <v>7</v>
      </c>
      <c r="E57" s="103" t="s">
        <v>1872</v>
      </c>
      <c r="F57" s="163">
        <v>6.3657407407407402E-4</v>
      </c>
      <c r="G57" s="104"/>
      <c r="I57" s="28"/>
      <c r="J57" s="28"/>
      <c r="K57" s="28"/>
      <c r="L57" s="28"/>
    </row>
    <row r="58" spans="1:12" ht="36" x14ac:dyDescent="0.25">
      <c r="A58" s="27" t="s">
        <v>75</v>
      </c>
      <c r="B58" s="27" t="s">
        <v>1873</v>
      </c>
      <c r="C58" s="27" t="s">
        <v>122</v>
      </c>
      <c r="D58" s="27" t="s">
        <v>1325</v>
      </c>
      <c r="E58" s="103" t="s">
        <v>1874</v>
      </c>
      <c r="F58" s="172">
        <v>3.9351851851851852E-4</v>
      </c>
      <c r="G58" s="104"/>
      <c r="I58" s="28"/>
      <c r="J58" s="28"/>
      <c r="K58" s="28"/>
      <c r="L58" s="28"/>
    </row>
    <row r="59" spans="1:12" ht="48" x14ac:dyDescent="0.25">
      <c r="A59" s="27" t="s">
        <v>75</v>
      </c>
      <c r="B59" s="27" t="s">
        <v>1875</v>
      </c>
      <c r="C59" s="27" t="s">
        <v>122</v>
      </c>
      <c r="D59" s="27" t="s">
        <v>1325</v>
      </c>
      <c r="E59" s="103" t="s">
        <v>1876</v>
      </c>
      <c r="F59" s="172">
        <v>5.4398148148148144E-4</v>
      </c>
      <c r="G59" s="104"/>
      <c r="I59" s="28"/>
      <c r="J59" s="28"/>
      <c r="K59" s="28"/>
      <c r="L59" s="28"/>
    </row>
    <row r="60" spans="1:12" ht="36" x14ac:dyDescent="0.25">
      <c r="A60" s="27" t="s">
        <v>75</v>
      </c>
      <c r="B60" s="27" t="s">
        <v>1728</v>
      </c>
      <c r="C60" s="27" t="s">
        <v>122</v>
      </c>
      <c r="D60" s="27" t="s">
        <v>1325</v>
      </c>
      <c r="E60" s="103" t="s">
        <v>1877</v>
      </c>
      <c r="F60" s="172">
        <v>1.3078703703703705E-3</v>
      </c>
      <c r="G60" s="104"/>
      <c r="I60" s="28"/>
      <c r="J60" s="28"/>
      <c r="K60" s="28"/>
      <c r="L60" s="28"/>
    </row>
    <row r="61" spans="1:12" x14ac:dyDescent="0.25">
      <c r="A61" s="27" t="s">
        <v>75</v>
      </c>
      <c r="B61" s="27" t="s">
        <v>1878</v>
      </c>
      <c r="C61" s="27" t="s">
        <v>122</v>
      </c>
      <c r="D61" s="26" t="s">
        <v>1325</v>
      </c>
      <c r="F61" s="175">
        <v>2.5462962962962961E-4</v>
      </c>
      <c r="G61" s="104"/>
      <c r="I61" s="28"/>
      <c r="J61" s="28"/>
      <c r="K61" s="28"/>
      <c r="L61" s="28"/>
    </row>
    <row r="62" spans="1:12" x14ac:dyDescent="0.25">
      <c r="A62" s="27" t="s">
        <v>75</v>
      </c>
      <c r="B62" s="27" t="s">
        <v>1879</v>
      </c>
      <c r="C62" s="27" t="s">
        <v>122</v>
      </c>
      <c r="D62" s="27" t="s">
        <v>1325</v>
      </c>
      <c r="E62" s="103" t="s">
        <v>1880</v>
      </c>
      <c r="F62" s="172">
        <v>1.1574074074074073E-4</v>
      </c>
      <c r="G62" s="104"/>
      <c r="I62" s="28"/>
      <c r="J62" s="28"/>
      <c r="K62" s="28"/>
      <c r="L62" s="28"/>
    </row>
    <row r="63" spans="1:12" ht="36" x14ac:dyDescent="0.25">
      <c r="A63" s="27" t="s">
        <v>75</v>
      </c>
      <c r="B63" s="27" t="s">
        <v>1881</v>
      </c>
      <c r="C63" s="27" t="s">
        <v>122</v>
      </c>
      <c r="D63" s="27" t="s">
        <v>1325</v>
      </c>
      <c r="E63" s="103" t="s">
        <v>1882</v>
      </c>
      <c r="F63" s="172">
        <v>7.175925925925927E-4</v>
      </c>
      <c r="G63" s="104"/>
      <c r="I63" s="28"/>
      <c r="J63" s="28"/>
      <c r="K63" s="28"/>
      <c r="L63" s="28"/>
    </row>
    <row r="64" spans="1:12" x14ac:dyDescent="0.25">
      <c r="A64" s="27" t="s">
        <v>75</v>
      </c>
      <c r="B64" s="27" t="s">
        <v>1883</v>
      </c>
      <c r="C64" s="27" t="s">
        <v>122</v>
      </c>
      <c r="D64" s="27" t="s">
        <v>1325</v>
      </c>
      <c r="E64" s="103"/>
      <c r="F64" s="172">
        <v>7.291666666666667E-4</v>
      </c>
      <c r="G64" s="104"/>
      <c r="I64" s="28"/>
      <c r="J64" s="28"/>
      <c r="K64" s="28"/>
      <c r="L64" s="28"/>
    </row>
    <row r="65" spans="1:12" x14ac:dyDescent="0.25">
      <c r="A65" s="27" t="s">
        <v>75</v>
      </c>
      <c r="B65" s="27" t="s">
        <v>1884</v>
      </c>
      <c r="C65" s="27" t="s">
        <v>122</v>
      </c>
      <c r="D65" s="27" t="s">
        <v>1325</v>
      </c>
      <c r="E65" s="103"/>
      <c r="F65" s="172">
        <v>8.564814814814815E-4</v>
      </c>
      <c r="G65" s="104"/>
      <c r="I65" s="28"/>
      <c r="J65" s="28"/>
      <c r="K65" s="28"/>
      <c r="L65" s="28"/>
    </row>
    <row r="66" spans="1:12" x14ac:dyDescent="0.25">
      <c r="A66" s="27" t="s">
        <v>75</v>
      </c>
      <c r="B66" s="27" t="s">
        <v>1885</v>
      </c>
      <c r="C66" s="27" t="s">
        <v>122</v>
      </c>
      <c r="D66" s="27" t="s">
        <v>1325</v>
      </c>
      <c r="E66" s="103" t="s">
        <v>1886</v>
      </c>
      <c r="F66" s="172">
        <v>5.0925925925925921E-4</v>
      </c>
      <c r="G66" s="104"/>
      <c r="I66" s="28"/>
      <c r="J66" s="28"/>
      <c r="K66" s="28"/>
      <c r="L66" s="28"/>
    </row>
    <row r="67" spans="1:12" x14ac:dyDescent="0.25">
      <c r="A67" s="27" t="s">
        <v>75</v>
      </c>
      <c r="B67" s="27" t="s">
        <v>1887</v>
      </c>
      <c r="C67" s="27" t="s">
        <v>122</v>
      </c>
      <c r="D67" s="27" t="s">
        <v>1325</v>
      </c>
      <c r="E67" s="103" t="s">
        <v>1888</v>
      </c>
      <c r="F67" s="172">
        <v>5.0925925925925921E-4</v>
      </c>
      <c r="G67" s="104"/>
      <c r="I67" s="28"/>
      <c r="J67" s="28"/>
      <c r="K67" s="28"/>
      <c r="L67" s="28"/>
    </row>
    <row r="68" spans="1:12" x14ac:dyDescent="0.25">
      <c r="A68" s="27" t="s">
        <v>75</v>
      </c>
      <c r="B68" s="27" t="s">
        <v>1889</v>
      </c>
      <c r="C68" s="27" t="s">
        <v>122</v>
      </c>
      <c r="D68" s="27" t="s">
        <v>1325</v>
      </c>
      <c r="E68" s="103"/>
      <c r="F68" s="172">
        <v>1.3888888888888889E-4</v>
      </c>
      <c r="G68" s="104"/>
      <c r="I68" s="28"/>
      <c r="J68" s="28"/>
      <c r="K68" s="28"/>
      <c r="L68" s="28"/>
    </row>
    <row r="69" spans="1:12" x14ac:dyDescent="0.25">
      <c r="A69" s="27" t="s">
        <v>75</v>
      </c>
      <c r="B69" s="27" t="s">
        <v>1890</v>
      </c>
      <c r="C69" s="27" t="s">
        <v>122</v>
      </c>
      <c r="D69" s="27" t="s">
        <v>1325</v>
      </c>
      <c r="E69" s="103"/>
      <c r="F69" s="172">
        <v>9.8379629629629642E-4</v>
      </c>
      <c r="G69" s="104"/>
      <c r="I69" s="28"/>
      <c r="J69" s="28"/>
      <c r="K69" s="28"/>
      <c r="L69" s="28"/>
    </row>
    <row r="70" spans="1:12" x14ac:dyDescent="0.25">
      <c r="A70" s="27" t="s">
        <v>75</v>
      </c>
      <c r="B70" s="27" t="s">
        <v>1891</v>
      </c>
      <c r="C70" s="27" t="s">
        <v>122</v>
      </c>
      <c r="D70" s="27" t="s">
        <v>1325</v>
      </c>
      <c r="E70" s="103"/>
      <c r="F70" s="172">
        <v>1.2847222222222223E-3</v>
      </c>
      <c r="G70" s="104"/>
      <c r="I70" s="28"/>
      <c r="J70" s="28"/>
      <c r="K70" s="28"/>
      <c r="L70" s="28"/>
    </row>
    <row r="71" spans="1:12" x14ac:dyDescent="0.25">
      <c r="A71" s="27" t="s">
        <v>75</v>
      </c>
      <c r="B71" s="27" t="s">
        <v>1892</v>
      </c>
      <c r="C71" s="27" t="s">
        <v>122</v>
      </c>
      <c r="D71" s="27" t="s">
        <v>1325</v>
      </c>
      <c r="E71" s="103"/>
      <c r="F71" s="172">
        <v>6.2962962962962964E-3</v>
      </c>
      <c r="G71" s="104"/>
      <c r="I71" s="28"/>
      <c r="J71" s="28"/>
      <c r="K71" s="28"/>
      <c r="L71" s="28"/>
    </row>
    <row r="72" spans="1:12" x14ac:dyDescent="0.25">
      <c r="A72" s="27" t="s">
        <v>75</v>
      </c>
      <c r="B72" s="27" t="s">
        <v>1893</v>
      </c>
      <c r="C72" s="27" t="s">
        <v>122</v>
      </c>
      <c r="D72" s="27" t="s">
        <v>1325</v>
      </c>
      <c r="E72" s="103"/>
      <c r="F72" s="172">
        <v>1.9675925925925926E-4</v>
      </c>
      <c r="G72" s="104"/>
      <c r="I72" s="28"/>
      <c r="J72" s="28"/>
      <c r="K72" s="28"/>
      <c r="L72" s="28"/>
    </row>
    <row r="73" spans="1:12" x14ac:dyDescent="0.25">
      <c r="A73" s="27" t="s">
        <v>75</v>
      </c>
      <c r="B73" s="27" t="s">
        <v>1894</v>
      </c>
      <c r="C73" s="27" t="s">
        <v>122</v>
      </c>
      <c r="D73" s="27" t="s">
        <v>1325</v>
      </c>
      <c r="E73" s="103"/>
      <c r="F73" s="172">
        <v>1.1574074074074073E-4</v>
      </c>
      <c r="G73" s="104"/>
      <c r="I73" s="28"/>
      <c r="J73" s="28"/>
      <c r="K73" s="28"/>
      <c r="L73" s="28"/>
    </row>
    <row r="74" spans="1:12" x14ac:dyDescent="0.25">
      <c r="A74" s="27" t="s">
        <v>75</v>
      </c>
      <c r="B74" s="27" t="s">
        <v>1895</v>
      </c>
      <c r="C74" s="27" t="s">
        <v>122</v>
      </c>
      <c r="D74" s="27" t="s">
        <v>7</v>
      </c>
      <c r="E74" s="103"/>
      <c r="F74" s="172">
        <v>7.0601851851851847E-4</v>
      </c>
      <c r="G74" s="104" t="s">
        <v>1896</v>
      </c>
      <c r="I74" s="28"/>
      <c r="J74" s="28"/>
      <c r="K74" s="28"/>
      <c r="L74" s="28"/>
    </row>
    <row r="75" spans="1:12" x14ac:dyDescent="0.25">
      <c r="A75" s="27" t="s">
        <v>75</v>
      </c>
      <c r="B75" s="27" t="s">
        <v>1897</v>
      </c>
      <c r="C75" s="27" t="s">
        <v>122</v>
      </c>
      <c r="D75" s="27" t="s">
        <v>1325</v>
      </c>
      <c r="E75" s="103"/>
      <c r="F75" s="172">
        <v>7.8703703703703705E-4</v>
      </c>
      <c r="G75" s="104"/>
      <c r="I75" s="28"/>
      <c r="J75" s="28"/>
      <c r="K75" s="28"/>
      <c r="L75" s="28"/>
    </row>
    <row r="76" spans="1:12" x14ac:dyDescent="0.25">
      <c r="A76" s="27" t="s">
        <v>75</v>
      </c>
      <c r="B76" s="27" t="s">
        <v>1738</v>
      </c>
      <c r="C76" s="27" t="s">
        <v>122</v>
      </c>
      <c r="D76" s="27" t="s">
        <v>1325</v>
      </c>
      <c r="E76" s="103"/>
      <c r="F76" s="172">
        <v>1.8518518518518518E-4</v>
      </c>
      <c r="G76" s="104"/>
      <c r="I76" s="28"/>
      <c r="J76" s="28"/>
      <c r="K76" s="28"/>
      <c r="L76" s="28"/>
    </row>
    <row r="77" spans="1:12" x14ac:dyDescent="0.25">
      <c r="A77" s="27" t="s">
        <v>75</v>
      </c>
      <c r="B77" s="27" t="s">
        <v>1898</v>
      </c>
      <c r="C77" s="27" t="s">
        <v>122</v>
      </c>
      <c r="D77" s="27" t="s">
        <v>1325</v>
      </c>
      <c r="E77" s="103"/>
      <c r="F77" s="172">
        <v>5.4398148148148144E-4</v>
      </c>
      <c r="G77" s="104"/>
      <c r="I77" s="28"/>
      <c r="J77" s="28"/>
      <c r="K77" s="28"/>
      <c r="L77" s="28"/>
    </row>
    <row r="78" spans="1:12" x14ac:dyDescent="0.25">
      <c r="A78" s="27" t="s">
        <v>75</v>
      </c>
      <c r="B78" s="27" t="s">
        <v>1899</v>
      </c>
      <c r="C78" s="27" t="s">
        <v>122</v>
      </c>
      <c r="D78" s="27" t="s">
        <v>7</v>
      </c>
      <c r="E78" s="103" t="s">
        <v>1900</v>
      </c>
      <c r="F78" s="163">
        <v>6.3657407407407402E-4</v>
      </c>
      <c r="G78" s="104"/>
      <c r="I78" s="28"/>
      <c r="J78" s="28"/>
      <c r="K78" s="28"/>
      <c r="L78" s="28"/>
    </row>
    <row r="79" spans="1:12" x14ac:dyDescent="0.25">
      <c r="A79" s="27" t="s">
        <v>75</v>
      </c>
      <c r="B79" s="27" t="s">
        <v>1901</v>
      </c>
      <c r="C79" s="27" t="s">
        <v>122</v>
      </c>
      <c r="D79" s="27" t="s">
        <v>7</v>
      </c>
      <c r="E79" s="103" t="s">
        <v>1902</v>
      </c>
      <c r="F79" s="163">
        <v>1.3310185185185185E-3</v>
      </c>
      <c r="G79" s="104"/>
      <c r="I79" s="28"/>
      <c r="J79" s="28"/>
      <c r="K79" s="28"/>
      <c r="L79" s="28"/>
    </row>
    <row r="80" spans="1:12" ht="24" x14ac:dyDescent="0.25">
      <c r="A80" s="27" t="s">
        <v>75</v>
      </c>
      <c r="B80" s="27" t="s">
        <v>1903</v>
      </c>
      <c r="C80" s="27" t="s">
        <v>122</v>
      </c>
      <c r="D80" s="27" t="s">
        <v>7</v>
      </c>
      <c r="E80" s="103" t="s">
        <v>1904</v>
      </c>
      <c r="F80" s="172">
        <v>7.291666666666667E-4</v>
      </c>
      <c r="G80" s="104" t="s">
        <v>1905</v>
      </c>
      <c r="I80" s="28"/>
      <c r="J80" s="28"/>
      <c r="K80" s="28"/>
      <c r="L80" s="28"/>
    </row>
    <row r="81" spans="1:12" ht="24" x14ac:dyDescent="0.25">
      <c r="A81" s="27" t="s">
        <v>75</v>
      </c>
      <c r="B81" s="27" t="s">
        <v>1906</v>
      </c>
      <c r="C81" s="27" t="s">
        <v>1907</v>
      </c>
      <c r="D81" s="27" t="s">
        <v>1325</v>
      </c>
      <c r="E81" s="103" t="s">
        <v>1908</v>
      </c>
      <c r="F81" s="172">
        <v>1.8518518518518518E-4</v>
      </c>
      <c r="G81" s="104"/>
      <c r="I81" s="28"/>
      <c r="J81" s="28"/>
      <c r="K81" s="28"/>
      <c r="L81" s="28"/>
    </row>
    <row r="82" spans="1:12" ht="24" x14ac:dyDescent="0.25">
      <c r="A82" s="27" t="s">
        <v>75</v>
      </c>
      <c r="B82" s="27" t="s">
        <v>1909</v>
      </c>
      <c r="C82" s="27" t="s">
        <v>1907</v>
      </c>
      <c r="D82" s="27" t="s">
        <v>1325</v>
      </c>
      <c r="E82" s="103" t="s">
        <v>1910</v>
      </c>
      <c r="F82" s="172">
        <v>6.0069444444444441E-3</v>
      </c>
      <c r="G82" s="104"/>
      <c r="I82" s="28"/>
      <c r="J82" s="28"/>
      <c r="K82" s="28"/>
      <c r="L82" s="28"/>
    </row>
    <row r="83" spans="1:12" x14ac:dyDescent="0.25">
      <c r="A83" s="27" t="s">
        <v>75</v>
      </c>
      <c r="B83" s="27" t="s">
        <v>1692</v>
      </c>
      <c r="C83" s="27" t="s">
        <v>1907</v>
      </c>
      <c r="D83" s="27" t="s">
        <v>1325</v>
      </c>
      <c r="E83" s="103"/>
      <c r="F83" s="172">
        <v>3.4722222222222222E-5</v>
      </c>
      <c r="G83" s="104"/>
      <c r="I83" s="28"/>
      <c r="J83" s="28"/>
      <c r="K83" s="28"/>
      <c r="L83" s="28"/>
    </row>
    <row r="84" spans="1:12" ht="24" x14ac:dyDescent="0.25">
      <c r="A84" s="27" t="s">
        <v>75</v>
      </c>
      <c r="B84" s="27" t="s">
        <v>1693</v>
      </c>
      <c r="C84" s="27" t="s">
        <v>122</v>
      </c>
      <c r="D84" s="26" t="s">
        <v>1325</v>
      </c>
      <c r="E84" s="103" t="s">
        <v>1911</v>
      </c>
      <c r="F84" s="172">
        <v>3.7037037037037035E-4</v>
      </c>
      <c r="G84" s="104"/>
      <c r="I84" s="28"/>
      <c r="J84" s="28"/>
      <c r="K84" s="28"/>
      <c r="L84" s="28"/>
    </row>
    <row r="85" spans="1:12" x14ac:dyDescent="0.25">
      <c r="A85" s="27" t="s">
        <v>75</v>
      </c>
      <c r="B85" s="27" t="s">
        <v>1695</v>
      </c>
      <c r="C85" s="27" t="s">
        <v>1907</v>
      </c>
      <c r="D85" s="27" t="s">
        <v>1325</v>
      </c>
      <c r="E85" s="103"/>
      <c r="F85" s="172">
        <v>3.1250000000000001E-4</v>
      </c>
      <c r="G85" s="104"/>
      <c r="I85" s="28"/>
      <c r="J85" s="28"/>
      <c r="K85" s="28"/>
      <c r="L85" s="28"/>
    </row>
    <row r="86" spans="1:12" x14ac:dyDescent="0.25">
      <c r="A86" s="27" t="s">
        <v>75</v>
      </c>
      <c r="B86" s="27" t="s">
        <v>1912</v>
      </c>
      <c r="C86" s="27" t="s">
        <v>142</v>
      </c>
      <c r="D86" s="26" t="s">
        <v>1325</v>
      </c>
      <c r="E86" s="26" t="s">
        <v>295</v>
      </c>
      <c r="F86" s="172">
        <v>1.8981481481481482E-3</v>
      </c>
      <c r="G86" s="104"/>
      <c r="I86" s="28"/>
      <c r="J86" s="28"/>
      <c r="K86" s="28"/>
      <c r="L86" s="28"/>
    </row>
    <row r="87" spans="1:12" x14ac:dyDescent="0.25">
      <c r="A87" s="27" t="s">
        <v>75</v>
      </c>
      <c r="B87" s="27" t="s">
        <v>1913</v>
      </c>
      <c r="C87" s="27" t="s">
        <v>1907</v>
      </c>
      <c r="D87" s="27" t="s">
        <v>1325</v>
      </c>
      <c r="E87" s="103"/>
      <c r="F87" s="172">
        <v>2.3148148148148147E-5</v>
      </c>
      <c r="G87" s="104"/>
      <c r="I87" s="28"/>
      <c r="J87" s="28"/>
      <c r="K87" s="28"/>
      <c r="L87" s="28"/>
    </row>
    <row r="88" spans="1:12" x14ac:dyDescent="0.25">
      <c r="A88" s="27" t="s">
        <v>75</v>
      </c>
      <c r="B88" s="27" t="s">
        <v>1914</v>
      </c>
      <c r="C88" s="27" t="s">
        <v>122</v>
      </c>
      <c r="D88" s="27" t="s">
        <v>1325</v>
      </c>
      <c r="E88" s="103"/>
      <c r="F88" s="172">
        <v>1.6203703703703703E-4</v>
      </c>
      <c r="G88" s="104"/>
      <c r="I88" s="28"/>
      <c r="J88" s="28"/>
      <c r="K88" s="28"/>
      <c r="L88" s="28"/>
    </row>
    <row r="89" spans="1:12" x14ac:dyDescent="0.25">
      <c r="A89" s="27" t="s">
        <v>75</v>
      </c>
      <c r="B89" s="27" t="s">
        <v>1915</v>
      </c>
      <c r="C89" s="27" t="s">
        <v>122</v>
      </c>
      <c r="D89" s="27" t="s">
        <v>1325</v>
      </c>
      <c r="E89" s="103"/>
      <c r="F89" s="172">
        <v>6.9444444444444444E-5</v>
      </c>
      <c r="G89" s="104"/>
      <c r="I89" s="28"/>
      <c r="J89" s="28"/>
      <c r="K89" s="28"/>
      <c r="L89" s="28"/>
    </row>
    <row r="90" spans="1:12" x14ac:dyDescent="0.25">
      <c r="A90" s="27" t="s">
        <v>75</v>
      </c>
      <c r="B90" s="27" t="s">
        <v>1700</v>
      </c>
      <c r="C90" s="27" t="s">
        <v>1907</v>
      </c>
      <c r="D90" s="27" t="s">
        <v>1325</v>
      </c>
      <c r="E90" s="103"/>
      <c r="F90" s="172">
        <v>1.5856481481481479E-3</v>
      </c>
      <c r="G90" s="104"/>
      <c r="I90" s="28"/>
      <c r="J90" s="28"/>
      <c r="K90" s="28"/>
      <c r="L90" s="28"/>
    </row>
    <row r="91" spans="1:12" x14ac:dyDescent="0.25">
      <c r="A91" s="27" t="s">
        <v>75</v>
      </c>
      <c r="B91" s="27" t="s">
        <v>1701</v>
      </c>
      <c r="C91" s="118" t="s">
        <v>1907</v>
      </c>
      <c r="D91" s="120" t="s">
        <v>1325</v>
      </c>
      <c r="E91" s="103"/>
      <c r="F91" s="172">
        <v>1.5046296296296297E-4</v>
      </c>
      <c r="G91" s="104"/>
      <c r="I91" s="28"/>
      <c r="J91" s="28"/>
      <c r="K91" s="28"/>
      <c r="L91" s="28"/>
    </row>
    <row r="92" spans="1:12" x14ac:dyDescent="0.25">
      <c r="A92" s="27" t="s">
        <v>75</v>
      </c>
      <c r="B92" s="27" t="s">
        <v>1702</v>
      </c>
      <c r="C92" s="118" t="s">
        <v>1907</v>
      </c>
      <c r="D92" s="104" t="s">
        <v>1325</v>
      </c>
      <c r="E92" s="119"/>
      <c r="F92" s="173">
        <v>1.3888888888888889E-4</v>
      </c>
      <c r="G92" s="104"/>
      <c r="I92" s="28"/>
      <c r="J92" s="28"/>
      <c r="K92" s="28"/>
      <c r="L92" s="28"/>
    </row>
    <row r="93" spans="1:12" x14ac:dyDescent="0.25">
      <c r="A93" s="27" t="s">
        <v>75</v>
      </c>
      <c r="B93" s="27" t="s">
        <v>1916</v>
      </c>
      <c r="C93" s="27" t="s">
        <v>1907</v>
      </c>
      <c r="D93" s="121" t="s">
        <v>1325</v>
      </c>
      <c r="E93" s="103"/>
      <c r="F93" s="172">
        <v>6.9444444444444447E-4</v>
      </c>
      <c r="G93" s="104"/>
      <c r="I93" s="28"/>
      <c r="J93" s="28"/>
      <c r="K93" s="28"/>
      <c r="L93" s="28"/>
    </row>
    <row r="94" spans="1:12" x14ac:dyDescent="0.25">
      <c r="A94" s="27" t="s">
        <v>75</v>
      </c>
      <c r="B94" s="27" t="s">
        <v>1917</v>
      </c>
      <c r="C94" s="27" t="s">
        <v>1907</v>
      </c>
      <c r="D94" s="27" t="s">
        <v>1325</v>
      </c>
      <c r="E94" s="103"/>
      <c r="F94" s="172">
        <v>2.0393518518518519E-2</v>
      </c>
      <c r="G94" s="104"/>
      <c r="I94" s="28"/>
      <c r="J94" s="28"/>
      <c r="K94" s="28"/>
      <c r="L94" s="28"/>
    </row>
    <row r="95" spans="1:12" x14ac:dyDescent="0.25">
      <c r="A95" s="27" t="s">
        <v>75</v>
      </c>
      <c r="B95" s="27" t="s">
        <v>1918</v>
      </c>
      <c r="C95" s="27" t="s">
        <v>1907</v>
      </c>
      <c r="D95" s="27" t="s">
        <v>7</v>
      </c>
      <c r="E95" s="103" t="s">
        <v>1919</v>
      </c>
      <c r="F95" s="163">
        <v>2.0254629629629629E-3</v>
      </c>
      <c r="G95" s="104"/>
      <c r="I95" s="28"/>
      <c r="J95" s="28"/>
      <c r="K95" s="28"/>
      <c r="L95" s="28"/>
    </row>
    <row r="96" spans="1:12" x14ac:dyDescent="0.25">
      <c r="A96" s="27" t="s">
        <v>75</v>
      </c>
      <c r="B96" s="27" t="s">
        <v>1920</v>
      </c>
      <c r="C96" s="27" t="s">
        <v>1907</v>
      </c>
      <c r="D96" s="27" t="s">
        <v>1325</v>
      </c>
      <c r="E96" s="103"/>
      <c r="F96" s="172">
        <v>8.1018518518518516E-5</v>
      </c>
      <c r="G96" s="104"/>
      <c r="I96" s="28"/>
      <c r="J96" s="28"/>
      <c r="K96" s="28"/>
      <c r="L96" s="28"/>
    </row>
    <row r="97" spans="1:12" x14ac:dyDescent="0.25">
      <c r="A97" s="27" t="s">
        <v>75</v>
      </c>
      <c r="B97" s="27" t="s">
        <v>1921</v>
      </c>
      <c r="C97" s="27" t="s">
        <v>1907</v>
      </c>
      <c r="D97" s="27" t="s">
        <v>1325</v>
      </c>
      <c r="E97" s="103"/>
      <c r="F97" s="172">
        <v>6.9444444444444444E-5</v>
      </c>
      <c r="G97" s="104"/>
      <c r="I97" s="28"/>
      <c r="J97" s="28"/>
      <c r="K97" s="28"/>
      <c r="L97" s="28"/>
    </row>
    <row r="98" spans="1:12" x14ac:dyDescent="0.25">
      <c r="A98" s="27" t="s">
        <v>75</v>
      </c>
      <c r="B98" s="27" t="s">
        <v>1922</v>
      </c>
      <c r="C98" s="27" t="s">
        <v>1907</v>
      </c>
      <c r="D98" s="27" t="s">
        <v>1325</v>
      </c>
      <c r="E98" s="103"/>
      <c r="F98" s="172">
        <v>5.7870370370370366E-5</v>
      </c>
      <c r="G98" s="104"/>
      <c r="I98" s="28"/>
      <c r="J98" s="28"/>
      <c r="K98" s="28"/>
      <c r="L98" s="28"/>
    </row>
    <row r="99" spans="1:12" x14ac:dyDescent="0.25">
      <c r="A99" s="27" t="s">
        <v>75</v>
      </c>
      <c r="B99" s="27" t="s">
        <v>1923</v>
      </c>
      <c r="C99" s="27" t="s">
        <v>1907</v>
      </c>
      <c r="D99" s="27" t="s">
        <v>1325</v>
      </c>
      <c r="E99" s="103"/>
      <c r="F99" s="172">
        <v>6.134259259259259E-4</v>
      </c>
      <c r="G99" s="104"/>
      <c r="I99" s="28"/>
      <c r="J99" s="28"/>
      <c r="K99" s="28"/>
      <c r="L99" s="28"/>
    </row>
    <row r="100" spans="1:12" x14ac:dyDescent="0.25">
      <c r="A100" s="27" t="s">
        <v>75</v>
      </c>
      <c r="B100" s="27" t="s">
        <v>1924</v>
      </c>
      <c r="C100" s="27" t="s">
        <v>1907</v>
      </c>
      <c r="D100" s="27" t="s">
        <v>1325</v>
      </c>
      <c r="E100" s="103"/>
      <c r="F100" s="172">
        <v>2.4305555555555552E-4</v>
      </c>
      <c r="G100" s="104"/>
      <c r="I100" s="28"/>
      <c r="J100" s="28"/>
      <c r="K100" s="28"/>
      <c r="L100" s="28"/>
    </row>
    <row r="101" spans="1:12" x14ac:dyDescent="0.25">
      <c r="A101" s="27" t="s">
        <v>75</v>
      </c>
      <c r="B101" s="27" t="s">
        <v>1925</v>
      </c>
      <c r="C101" s="27" t="s">
        <v>1907</v>
      </c>
      <c r="D101" s="27" t="s">
        <v>1325</v>
      </c>
      <c r="E101" s="103"/>
      <c r="F101" s="172">
        <v>5.7870370370370366E-5</v>
      </c>
      <c r="G101" s="104"/>
      <c r="I101" s="28"/>
      <c r="J101" s="28"/>
      <c r="K101" s="28"/>
      <c r="L101" s="28"/>
    </row>
    <row r="102" spans="1:12" x14ac:dyDescent="0.25">
      <c r="A102" s="27" t="s">
        <v>75</v>
      </c>
      <c r="B102" s="27" t="s">
        <v>1926</v>
      </c>
      <c r="C102" s="27" t="s">
        <v>1907</v>
      </c>
      <c r="D102" s="27" t="s">
        <v>1325</v>
      </c>
      <c r="E102" s="103"/>
      <c r="F102" s="172">
        <v>3.4722222222222222E-5</v>
      </c>
      <c r="G102" s="104"/>
      <c r="I102" s="28"/>
      <c r="J102" s="28"/>
      <c r="K102" s="28"/>
      <c r="L102" s="28"/>
    </row>
    <row r="103" spans="1:12" x14ac:dyDescent="0.25">
      <c r="A103" s="27" t="s">
        <v>75</v>
      </c>
      <c r="B103" s="27" t="s">
        <v>1927</v>
      </c>
      <c r="C103" s="27" t="s">
        <v>1907</v>
      </c>
      <c r="D103" s="27" t="s">
        <v>1325</v>
      </c>
      <c r="E103" s="103"/>
      <c r="F103" s="172">
        <v>1.273148148148148E-4</v>
      </c>
      <c r="G103" s="104"/>
      <c r="I103" s="28"/>
      <c r="J103" s="28"/>
      <c r="K103" s="28"/>
      <c r="L103" s="28"/>
    </row>
    <row r="104" spans="1:12" x14ac:dyDescent="0.25">
      <c r="A104" s="27" t="s">
        <v>75</v>
      </c>
      <c r="B104" s="27" t="s">
        <v>1928</v>
      </c>
      <c r="C104" s="27" t="s">
        <v>1907</v>
      </c>
      <c r="D104" s="27" t="s">
        <v>1325</v>
      </c>
      <c r="E104" s="103"/>
      <c r="F104" s="172">
        <v>8.1018518518518516E-5</v>
      </c>
      <c r="G104" s="104"/>
      <c r="I104" s="28"/>
      <c r="J104" s="28"/>
      <c r="K104" s="28"/>
      <c r="L104" s="28"/>
    </row>
    <row r="105" spans="1:12" x14ac:dyDescent="0.25">
      <c r="A105" s="27" t="s">
        <v>75</v>
      </c>
      <c r="B105" s="27" t="s">
        <v>1929</v>
      </c>
      <c r="C105" s="27" t="s">
        <v>1907</v>
      </c>
      <c r="D105" s="27" t="s">
        <v>1325</v>
      </c>
      <c r="E105" s="103"/>
      <c r="F105" s="172">
        <v>4.5138888888888892E-4</v>
      </c>
      <c r="G105" s="104"/>
      <c r="I105" s="28"/>
      <c r="J105" s="28"/>
      <c r="K105" s="28"/>
      <c r="L105" s="28"/>
    </row>
    <row r="106" spans="1:12" x14ac:dyDescent="0.25">
      <c r="A106" s="27" t="s">
        <v>75</v>
      </c>
      <c r="B106" s="27" t="s">
        <v>1930</v>
      </c>
      <c r="C106" s="27" t="s">
        <v>1907</v>
      </c>
      <c r="D106" s="27" t="s">
        <v>1325</v>
      </c>
      <c r="E106" s="103"/>
      <c r="F106" s="172">
        <v>3.2291666666666666E-3</v>
      </c>
      <c r="G106" s="104"/>
      <c r="I106" s="28"/>
      <c r="J106" s="28"/>
      <c r="K106" s="28"/>
      <c r="L106" s="28"/>
    </row>
    <row r="107" spans="1:12" x14ac:dyDescent="0.25">
      <c r="A107" s="27" t="s">
        <v>75</v>
      </c>
      <c r="B107" s="27" t="s">
        <v>1931</v>
      </c>
      <c r="C107" s="27" t="s">
        <v>1907</v>
      </c>
      <c r="D107" s="27" t="s">
        <v>1325</v>
      </c>
      <c r="E107" s="103"/>
      <c r="F107" s="172">
        <v>6.9444444444444444E-5</v>
      </c>
      <c r="G107" s="104"/>
      <c r="I107" s="28"/>
      <c r="J107" s="28"/>
      <c r="K107" s="28"/>
      <c r="L107" s="28"/>
    </row>
    <row r="108" spans="1:12" x14ac:dyDescent="0.25">
      <c r="A108" s="27" t="s">
        <v>75</v>
      </c>
      <c r="B108" s="27" t="s">
        <v>1932</v>
      </c>
      <c r="C108" s="27" t="s">
        <v>1907</v>
      </c>
      <c r="D108" s="27" t="s">
        <v>1325</v>
      </c>
      <c r="E108" s="103"/>
      <c r="F108" s="172">
        <v>4.6296296296296294E-5</v>
      </c>
      <c r="G108" s="104"/>
      <c r="I108" s="28"/>
      <c r="J108" s="28"/>
      <c r="K108" s="28"/>
      <c r="L108" s="28"/>
    </row>
    <row r="109" spans="1:12" x14ac:dyDescent="0.25">
      <c r="A109" s="27" t="s">
        <v>75</v>
      </c>
      <c r="B109" s="27" t="s">
        <v>1933</v>
      </c>
      <c r="C109" s="27" t="s">
        <v>1907</v>
      </c>
      <c r="D109" s="27" t="s">
        <v>1325</v>
      </c>
      <c r="E109" s="103"/>
      <c r="F109" s="172">
        <v>1.273148148148148E-4</v>
      </c>
      <c r="G109" s="104"/>
      <c r="I109" s="28"/>
      <c r="J109" s="28"/>
      <c r="K109" s="28"/>
      <c r="L109" s="28"/>
    </row>
    <row r="110" spans="1:12" x14ac:dyDescent="0.25">
      <c r="A110" s="27" t="s">
        <v>75</v>
      </c>
      <c r="B110" s="27" t="s">
        <v>1934</v>
      </c>
      <c r="C110" s="27" t="s">
        <v>1907</v>
      </c>
      <c r="D110" s="27" t="s">
        <v>1325</v>
      </c>
      <c r="E110" s="103"/>
      <c r="F110" s="172">
        <v>8.1018518518518516E-5</v>
      </c>
      <c r="G110" s="104"/>
      <c r="I110" s="28"/>
      <c r="J110" s="28"/>
      <c r="K110" s="28"/>
      <c r="L110" s="28"/>
    </row>
    <row r="111" spans="1:12" x14ac:dyDescent="0.25">
      <c r="A111" s="27" t="s">
        <v>75</v>
      </c>
      <c r="B111" s="27" t="s">
        <v>1935</v>
      </c>
      <c r="C111" s="27" t="s">
        <v>1907</v>
      </c>
      <c r="D111" s="27" t="s">
        <v>1325</v>
      </c>
      <c r="E111" s="103"/>
      <c r="F111" s="172">
        <v>3.4722222222222222E-5</v>
      </c>
      <c r="G111" s="104"/>
      <c r="I111" s="28"/>
      <c r="J111" s="28"/>
      <c r="K111" s="28"/>
      <c r="L111" s="28"/>
    </row>
    <row r="112" spans="1:12" x14ac:dyDescent="0.25">
      <c r="A112" s="27" t="s">
        <v>75</v>
      </c>
      <c r="B112" s="27" t="s">
        <v>1677</v>
      </c>
      <c r="C112" s="27" t="s">
        <v>1907</v>
      </c>
      <c r="D112" s="27" t="s">
        <v>1325</v>
      </c>
      <c r="E112" s="103"/>
      <c r="F112" s="172">
        <v>6.9444444444444444E-5</v>
      </c>
      <c r="G112" s="104"/>
      <c r="I112" s="28"/>
      <c r="J112" s="28"/>
      <c r="K112" s="28"/>
      <c r="L112" s="28"/>
    </row>
    <row r="113" spans="1:12" x14ac:dyDescent="0.25">
      <c r="A113" s="27" t="s">
        <v>75</v>
      </c>
      <c r="B113" s="27" t="s">
        <v>1678</v>
      </c>
      <c r="C113" s="27" t="s">
        <v>1907</v>
      </c>
      <c r="D113" s="27" t="s">
        <v>1325</v>
      </c>
      <c r="E113" s="103"/>
      <c r="F113" s="172">
        <v>1.7361111111111112E-4</v>
      </c>
      <c r="G113" s="104"/>
      <c r="I113" s="28"/>
      <c r="J113" s="28"/>
      <c r="K113" s="28"/>
      <c r="L113" s="28"/>
    </row>
    <row r="114" spans="1:12" x14ac:dyDescent="0.25">
      <c r="A114" s="27" t="s">
        <v>75</v>
      </c>
      <c r="B114" s="27" t="s">
        <v>1679</v>
      </c>
      <c r="C114" s="27" t="s">
        <v>1907</v>
      </c>
      <c r="D114" s="27" t="s">
        <v>1325</v>
      </c>
      <c r="E114" s="103" t="s">
        <v>1936</v>
      </c>
      <c r="F114" s="172">
        <v>1.1574074074074073E-5</v>
      </c>
      <c r="G114" s="104"/>
      <c r="I114" s="28"/>
      <c r="J114" s="28"/>
      <c r="K114" s="28"/>
      <c r="L114" s="28"/>
    </row>
    <row r="115" spans="1:12" ht="36" x14ac:dyDescent="0.25">
      <c r="A115" s="27" t="s">
        <v>75</v>
      </c>
      <c r="B115" s="27" t="s">
        <v>1937</v>
      </c>
      <c r="C115" s="27" t="s">
        <v>122</v>
      </c>
      <c r="D115" s="27" t="s">
        <v>1325</v>
      </c>
      <c r="E115" s="103" t="s">
        <v>1938</v>
      </c>
      <c r="F115" s="172">
        <v>7.7546296296296304E-4</v>
      </c>
      <c r="G115" s="104"/>
      <c r="I115" s="28"/>
      <c r="J115" s="28"/>
      <c r="K115" s="28"/>
      <c r="L115" s="28"/>
    </row>
    <row r="116" spans="1:12" ht="24" x14ac:dyDescent="0.25">
      <c r="A116" s="27" t="s">
        <v>75</v>
      </c>
      <c r="B116" s="27" t="s">
        <v>1683</v>
      </c>
      <c r="C116" s="27" t="s">
        <v>1907</v>
      </c>
      <c r="D116" s="27" t="s">
        <v>1325</v>
      </c>
      <c r="E116" s="103" t="s">
        <v>1939</v>
      </c>
      <c r="F116" s="172">
        <v>9.2592592592592588E-5</v>
      </c>
      <c r="G116" s="104"/>
      <c r="I116" s="28"/>
      <c r="J116" s="28"/>
      <c r="K116" s="28"/>
      <c r="L116" s="28"/>
    </row>
    <row r="117" spans="1:12" x14ac:dyDescent="0.25">
      <c r="A117" s="27" t="s">
        <v>75</v>
      </c>
      <c r="B117" s="27" t="s">
        <v>1685</v>
      </c>
      <c r="C117" s="27" t="s">
        <v>1907</v>
      </c>
      <c r="D117" s="27" t="s">
        <v>1325</v>
      </c>
      <c r="E117" s="103"/>
      <c r="F117" s="172">
        <v>9.2592592592592588E-5</v>
      </c>
      <c r="G117" s="104"/>
      <c r="I117" s="28"/>
      <c r="J117" s="28"/>
      <c r="K117" s="28"/>
      <c r="L117" s="28"/>
    </row>
    <row r="118" spans="1:12" ht="48" x14ac:dyDescent="0.25">
      <c r="A118" s="27" t="s">
        <v>75</v>
      </c>
      <c r="B118" s="27" t="s">
        <v>1686</v>
      </c>
      <c r="C118" s="27" t="s">
        <v>122</v>
      </c>
      <c r="D118" s="27" t="s">
        <v>1325</v>
      </c>
      <c r="E118" s="103" t="s">
        <v>1940</v>
      </c>
      <c r="F118" s="172">
        <v>2.4305555555555556E-3</v>
      </c>
      <c r="G118" s="104"/>
      <c r="I118" s="28"/>
      <c r="J118" s="28"/>
      <c r="K118" s="28"/>
      <c r="L118" s="28"/>
    </row>
    <row r="119" spans="1:12" x14ac:dyDescent="0.25">
      <c r="A119" s="27" t="s">
        <v>75</v>
      </c>
      <c r="B119" s="27" t="s">
        <v>1688</v>
      </c>
      <c r="C119" s="27" t="s">
        <v>122</v>
      </c>
      <c r="D119" s="27" t="s">
        <v>1325</v>
      </c>
      <c r="E119" s="103"/>
      <c r="F119" s="172">
        <v>3.4722222222222222E-5</v>
      </c>
      <c r="G119" s="104"/>
      <c r="J119" s="28"/>
      <c r="K119" s="28"/>
      <c r="L119" s="28"/>
    </row>
    <row r="120" spans="1:12" x14ac:dyDescent="0.25">
      <c r="A120" s="27" t="s">
        <v>75</v>
      </c>
      <c r="B120" s="27" t="s">
        <v>1689</v>
      </c>
      <c r="C120" s="27" t="s">
        <v>1907</v>
      </c>
      <c r="D120" s="27" t="s">
        <v>1325</v>
      </c>
      <c r="E120" s="103"/>
      <c r="F120" s="172">
        <v>1.3888888888888889E-4</v>
      </c>
      <c r="G120" s="104"/>
      <c r="J120" s="28"/>
      <c r="K120" s="28"/>
      <c r="L120" s="28"/>
    </row>
    <row r="121" spans="1:12" x14ac:dyDescent="0.25">
      <c r="J121" s="28"/>
      <c r="K121" s="28"/>
      <c r="L121" s="28"/>
    </row>
    <row r="122" spans="1:12" x14ac:dyDescent="0.25">
      <c r="J122" s="28"/>
      <c r="K122" s="28"/>
      <c r="L122" s="28"/>
    </row>
    <row r="123" spans="1:12" x14ac:dyDescent="0.25">
      <c r="K123" s="28"/>
      <c r="L123" s="28"/>
    </row>
    <row r="124" spans="1:12" x14ac:dyDescent="0.25">
      <c r="E124" s="78"/>
      <c r="F124" s="78"/>
    </row>
    <row r="125" spans="1:12" x14ac:dyDescent="0.25">
      <c r="I125" s="28"/>
    </row>
    <row r="126" spans="1:12" x14ac:dyDescent="0.25">
      <c r="I126" s="28"/>
    </row>
    <row r="127" spans="1:12" x14ac:dyDescent="0.25">
      <c r="I127" s="28"/>
    </row>
    <row r="128" spans="1:12" x14ac:dyDescent="0.25">
      <c r="I128" s="28"/>
    </row>
    <row r="129" spans="9:9" x14ac:dyDescent="0.25">
      <c r="I129" s="28"/>
    </row>
    <row r="130" spans="9:9" x14ac:dyDescent="0.25">
      <c r="I130" s="28"/>
    </row>
  </sheetData>
  <autoFilter ref="A1:G120"/>
  <customSheetViews>
    <customSheetView guid="{FBE4CBE9-E43F-475B-89D3-443753E9B033}" filter="1" showAutoFilter="1">
      <selection activeCell="F1" sqref="F1"/>
      <pageMargins left="0" right="0" top="0" bottom="0" header="0" footer="0"/>
      <pageSetup orientation="portrait" r:id="rId2"/>
      <autoFilter ref="A1:G120">
        <filterColumn colId="3">
          <filters>
            <filter val="Failed"/>
            <filter val="Passed"/>
          </filters>
        </filterColumn>
      </autoFilter>
    </customSheetView>
  </customSheetViews>
  <dataValidations count="2">
    <dataValidation type="list" allowBlank="1" showInputMessage="1" showErrorMessage="1" sqref="C2:C49 C56 C80 C84 C86 C88:C89 C115 C118:C119">
      <formula1>"Yes,No"</formula1>
    </dataValidation>
    <dataValidation type="list" allowBlank="1" showInputMessage="1" showErrorMessage="1" sqref="D62:D83 D2:D35 D37:D46 D48:D49 D87:D91 D85 D51:D60 D93:D120">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13"/>
  <sheetViews>
    <sheetView workbookViewId="0">
      <selection activeCell="I1" sqref="I1"/>
    </sheetView>
  </sheetViews>
  <sheetFormatPr defaultColWidth="9.140625" defaultRowHeight="12" x14ac:dyDescent="0.25"/>
  <cols>
    <col min="1" max="1" width="12.42578125" style="30" bestFit="1" customWidth="1"/>
    <col min="2" max="2" width="34.42578125" style="30" bestFit="1" customWidth="1"/>
    <col min="3" max="3" width="13.85546875" style="30" bestFit="1" customWidth="1"/>
    <col min="4" max="4" width="12.7109375" style="30" bestFit="1" customWidth="1"/>
    <col min="5" max="5" width="30.7109375" style="30" customWidth="1"/>
    <col min="6" max="6" width="14.570312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5" t="s">
        <v>218</v>
      </c>
      <c r="G1" s="5" t="s">
        <v>219</v>
      </c>
      <c r="I1" s="38" t="s">
        <v>220</v>
      </c>
    </row>
    <row r="2" spans="1:10" ht="15" x14ac:dyDescent="0.25">
      <c r="A2" s="7" t="s">
        <v>77</v>
      </c>
      <c r="B2" s="8" t="s">
        <v>843</v>
      </c>
      <c r="C2" s="8" t="s">
        <v>292</v>
      </c>
      <c r="D2" s="29" t="s">
        <v>7</v>
      </c>
      <c r="E2" s="7" t="s">
        <v>1941</v>
      </c>
      <c r="F2" s="171">
        <v>3.8888888888888883E-3</v>
      </c>
      <c r="G2" s="7"/>
      <c r="I2" s="38" t="s">
        <v>224</v>
      </c>
    </row>
    <row r="3" spans="1:10" ht="15" x14ac:dyDescent="0.25">
      <c r="A3" s="73" t="s">
        <v>77</v>
      </c>
      <c r="B3" s="73" t="s">
        <v>430</v>
      </c>
      <c r="C3" s="7" t="s">
        <v>292</v>
      </c>
      <c r="D3" s="29" t="s">
        <v>7</v>
      </c>
      <c r="E3" s="7" t="s">
        <v>1942</v>
      </c>
      <c r="F3" s="171">
        <v>2.8819444444444444E-3</v>
      </c>
      <c r="G3" s="7"/>
      <c r="I3" s="38"/>
    </row>
    <row r="4" spans="1:10" ht="24" x14ac:dyDescent="0.25">
      <c r="A4" s="7" t="s">
        <v>77</v>
      </c>
      <c r="B4" s="8" t="s">
        <v>846</v>
      </c>
      <c r="C4" s="8" t="s">
        <v>292</v>
      </c>
      <c r="D4" s="29" t="s">
        <v>7</v>
      </c>
      <c r="E4" s="8" t="s">
        <v>1943</v>
      </c>
      <c r="F4" s="163">
        <v>3.7731481481481483E-3</v>
      </c>
      <c r="G4" s="7"/>
    </row>
    <row r="5" spans="1:10" ht="24" x14ac:dyDescent="0.25">
      <c r="A5" s="7" t="s">
        <v>77</v>
      </c>
      <c r="B5" s="8" t="s">
        <v>849</v>
      </c>
      <c r="C5" s="8" t="s">
        <v>292</v>
      </c>
      <c r="D5" s="29" t="s">
        <v>7</v>
      </c>
      <c r="E5" s="8" t="s">
        <v>1944</v>
      </c>
      <c r="F5" s="163">
        <v>3.472222222222222E-3</v>
      </c>
      <c r="G5" s="7"/>
      <c r="I5" s="136" t="s">
        <v>216</v>
      </c>
      <c r="J5" s="30" t="s">
        <v>229</v>
      </c>
    </row>
    <row r="6" spans="1:10" x14ac:dyDescent="0.25">
      <c r="A6" s="140"/>
      <c r="B6" s="140"/>
      <c r="C6" s="140"/>
      <c r="D6" s="141"/>
      <c r="E6" s="142"/>
      <c r="F6" s="142"/>
      <c r="G6" s="143"/>
      <c r="I6" s="6" t="s">
        <v>7</v>
      </c>
      <c r="J6" s="137">
        <v>4</v>
      </c>
    </row>
    <row r="7" spans="1:10" x14ac:dyDescent="0.25">
      <c r="A7" s="140"/>
      <c r="B7" s="140"/>
      <c r="C7" s="144"/>
      <c r="D7" s="141"/>
      <c r="E7" s="142"/>
      <c r="F7" s="142"/>
      <c r="G7" s="140"/>
      <c r="I7" s="6" t="s">
        <v>74</v>
      </c>
      <c r="J7" s="137">
        <v>4</v>
      </c>
    </row>
    <row r="8" spans="1:10" ht="15" x14ac:dyDescent="0.25">
      <c r="C8" s="6"/>
      <c r="D8" s="69"/>
      <c r="E8" s="10"/>
      <c r="F8" s="10"/>
      <c r="I8"/>
      <c r="J8"/>
    </row>
    <row r="9" spans="1:10" x14ac:dyDescent="0.25">
      <c r="C9" s="6"/>
      <c r="D9" s="69"/>
      <c r="E9" s="10"/>
      <c r="F9" s="10"/>
    </row>
    <row r="10" spans="1:10" x14ac:dyDescent="0.25">
      <c r="C10" s="6"/>
      <c r="D10" s="69"/>
      <c r="E10" s="10"/>
      <c r="F10" s="10"/>
    </row>
    <row r="11" spans="1:10" x14ac:dyDescent="0.25">
      <c r="C11" s="6"/>
      <c r="D11" s="69"/>
      <c r="E11" s="10"/>
      <c r="F11" s="10"/>
    </row>
    <row r="12" spans="1:10" x14ac:dyDescent="0.25">
      <c r="C12" s="6"/>
      <c r="D12" s="69"/>
      <c r="E12" s="10"/>
      <c r="F12" s="10"/>
    </row>
    <row r="13" spans="1:10" x14ac:dyDescent="0.25">
      <c r="C13" s="6"/>
      <c r="D13" s="69"/>
      <c r="E13" s="10"/>
      <c r="F13" s="10"/>
    </row>
  </sheetData>
  <customSheetViews>
    <customSheetView guid="{FBE4CBE9-E43F-475B-89D3-443753E9B033}">
      <selection activeCell="F1" sqref="F1"/>
      <pageMargins left="0" right="0" top="0" bottom="0" header="0" footer="0"/>
      <pageSetup paperSize="9" orientation="portrait" r:id="rId2"/>
    </customSheetView>
  </customSheetViews>
  <dataValidations count="2">
    <dataValidation type="list" allowBlank="1" showInputMessage="1" showErrorMessage="1" sqref="D2:D13">
      <formula1>"Not Started,Passed,Failed,Blocked"</formula1>
    </dataValidation>
    <dataValidation type="list" allowBlank="1" showInputMessage="1" showErrorMessage="1" sqref="C7:C13">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45"/>
  <sheetViews>
    <sheetView workbookViewId="0">
      <selection activeCell="I39" sqref="I39"/>
    </sheetView>
  </sheetViews>
  <sheetFormatPr defaultColWidth="9.140625" defaultRowHeight="12.75" x14ac:dyDescent="0.25"/>
  <cols>
    <col min="1" max="1" width="27" style="1" customWidth="1"/>
    <col min="2" max="2" width="13.140625" style="112" customWidth="1"/>
    <col min="3" max="3" width="8.5703125" style="1" bestFit="1" customWidth="1"/>
    <col min="4" max="4" width="7.42578125" style="1" customWidth="1"/>
    <col min="5" max="5" width="6.5703125" style="1" customWidth="1"/>
    <col min="6" max="6" width="5.5703125" style="1" customWidth="1"/>
    <col min="7" max="7" width="7.28515625" style="1" bestFit="1" customWidth="1"/>
    <col min="8" max="8" width="8" style="1" bestFit="1" customWidth="1"/>
    <col min="9" max="9" width="37.5703125" style="1" customWidth="1"/>
    <col min="10" max="16384" width="9.140625" style="1"/>
  </cols>
  <sheetData>
    <row r="1" spans="1:9" x14ac:dyDescent="0.25">
      <c r="A1" s="117" t="s">
        <v>48</v>
      </c>
      <c r="B1" s="117"/>
      <c r="C1" s="117"/>
      <c r="D1" s="117"/>
      <c r="E1" s="117"/>
      <c r="F1" s="117"/>
      <c r="G1" s="117"/>
      <c r="H1" s="117"/>
      <c r="I1" s="117"/>
    </row>
    <row r="2" spans="1:9" ht="25.5" customHeight="1" x14ac:dyDescent="0.25">
      <c r="A2" s="48" t="s">
        <v>49</v>
      </c>
      <c r="B2" s="111" t="s">
        <v>2</v>
      </c>
      <c r="C2" s="48" t="s">
        <v>3</v>
      </c>
      <c r="D2" s="48" t="s">
        <v>4</v>
      </c>
      <c r="E2" s="48" t="s">
        <v>5</v>
      </c>
      <c r="F2" s="48" t="s">
        <v>6</v>
      </c>
      <c r="G2" s="48" t="s">
        <v>7</v>
      </c>
      <c r="H2" s="48" t="s">
        <v>8</v>
      </c>
      <c r="I2" s="48" t="s">
        <v>9</v>
      </c>
    </row>
    <row r="3" spans="1:9" x14ac:dyDescent="0.25">
      <c r="A3" s="2" t="s">
        <v>50</v>
      </c>
      <c r="B3" s="209" t="s">
        <v>10</v>
      </c>
      <c r="C3" s="43">
        <f t="shared" ref="C3:C7" si="0">SUM(F3+G3)/D3</f>
        <v>1</v>
      </c>
      <c r="D3" s="40">
        <f>COUNTIF(Australia!C:C,"Yes")</f>
        <v>37</v>
      </c>
      <c r="E3" s="40">
        <f>D3-F3-G3</f>
        <v>0</v>
      </c>
      <c r="F3" s="41">
        <f>COUNTIFS(Australia!$D:$D,"Failed",Australia!$C:$C,"Yes")</f>
        <v>1</v>
      </c>
      <c r="G3" s="41">
        <f>COUNTIFS(Australia!$D:$D,"Passed",Australia!$C:$C,"Yes")</f>
        <v>36</v>
      </c>
      <c r="H3" s="42">
        <f t="shared" ref="H3:H9" si="1">PRODUCT(1/D3,SUM(G3,PRODUCT(0,G3)))</f>
        <v>0.97297297297297303</v>
      </c>
      <c r="I3" s="86" t="s">
        <v>51</v>
      </c>
    </row>
    <row r="4" spans="1:9" ht="15" customHeight="1" x14ac:dyDescent="0.25">
      <c r="A4" s="2" t="s">
        <v>52</v>
      </c>
      <c r="B4" s="220" t="s">
        <v>11</v>
      </c>
      <c r="C4" s="43">
        <f t="shared" si="0"/>
        <v>1</v>
      </c>
      <c r="D4" s="40">
        <f>COUNTIF('China FL'!C:C,"New")-COUNTIFS('China FL'!$D:$D,"OOS",'China FL'!$C:$C,"New")</f>
        <v>113</v>
      </c>
      <c r="E4" s="40">
        <f>D4-F4-G4</f>
        <v>0</v>
      </c>
      <c r="F4" s="41">
        <f>COUNTIFS('China FL'!$D:$D,"Failed",'China FL'!$C:$C,"New")+COUNTIFS('China FL'!$D:$D,"Blocked",'China FL'!$C:$C,"New")</f>
        <v>0</v>
      </c>
      <c r="G4" s="41">
        <f>COUNTIFS('China FL'!$D:$D,"Passed",'China FL'!$C:$C,"New")</f>
        <v>113</v>
      </c>
      <c r="H4" s="42">
        <f t="shared" si="1"/>
        <v>1</v>
      </c>
      <c r="I4" s="86"/>
    </row>
    <row r="5" spans="1:9" x14ac:dyDescent="0.25">
      <c r="A5" s="2" t="s">
        <v>52</v>
      </c>
      <c r="B5" s="220"/>
      <c r="C5" s="43">
        <f t="shared" si="0"/>
        <v>1</v>
      </c>
      <c r="D5" s="70">
        <f>COUNTIF('China FL'!C:C,"Yes")-COUNTIFS('China FL'!C:C,"Yes",'China FL'!$D:$D,"OOS")</f>
        <v>58</v>
      </c>
      <c r="E5" s="40">
        <f>D5-F5-G5</f>
        <v>0</v>
      </c>
      <c r="F5" s="41">
        <f>COUNTIFS('China FL'!$D:$D,"Failed",'China FL'!$C:$C,"Yes")+COUNTIFS('China FL'!$D:$D,"Blocked",'China FL'!$C:$C,"Yes")</f>
        <v>0</v>
      </c>
      <c r="G5" s="41">
        <f>COUNTIFS('China FL'!$D:$D,"Passed",'China FL'!$C:$C,"yes")</f>
        <v>58</v>
      </c>
      <c r="H5" s="42">
        <f t="shared" si="1"/>
        <v>1</v>
      </c>
      <c r="I5" s="71"/>
    </row>
    <row r="6" spans="1:9" ht="15" customHeight="1" x14ac:dyDescent="0.25">
      <c r="A6" s="2" t="s">
        <v>52</v>
      </c>
      <c r="B6" s="220" t="s">
        <v>12</v>
      </c>
      <c r="C6" s="43">
        <f t="shared" si="0"/>
        <v>0.810126582278481</v>
      </c>
      <c r="D6" s="70">
        <f>COUNTIF('China SL'!C:C,"New") - COUNTIFS('China SL'!C:C,"New",'China SL'!$D:$D,"OOS")</f>
        <v>158</v>
      </c>
      <c r="E6" s="40">
        <f t="shared" ref="E6:E37" si="2">D6-F6-G6</f>
        <v>30</v>
      </c>
      <c r="F6" s="41">
        <f>COUNTIFS('China SL'!$D:$D,"Failed",'China SL'!$C:$C,"New")+COUNTIFS('China SL'!$D:$D,"Blocked",'China SL'!$C:$C,"New")</f>
        <v>20</v>
      </c>
      <c r="G6" s="41">
        <f>COUNTIFS('China SL'!$D:$D,"Passed",'China SL'!$C:$C,"New")</f>
        <v>108</v>
      </c>
      <c r="H6" s="42">
        <f t="shared" si="1"/>
        <v>0.68354430379746833</v>
      </c>
      <c r="I6" s="71"/>
    </row>
    <row r="7" spans="1:9" x14ac:dyDescent="0.25">
      <c r="A7" s="2" t="s">
        <v>52</v>
      </c>
      <c r="B7" s="220"/>
      <c r="C7" s="43">
        <f t="shared" si="0"/>
        <v>0.41860465116279072</v>
      </c>
      <c r="D7" s="70">
        <f>COUNTIF('China SL'!C:C,"Yes") - COUNTIFS('China SL'!C:C,"yes",'China SL'!$D:$D,"OOS")</f>
        <v>43</v>
      </c>
      <c r="E7" s="40">
        <f t="shared" si="2"/>
        <v>25</v>
      </c>
      <c r="F7" s="41">
        <f>COUNTIFS('China SL'!$D:$D,"Failed",'China SL'!$C:$C,"Yes")</f>
        <v>0</v>
      </c>
      <c r="G7" s="41">
        <f>COUNTIFS('China SL'!$D:$D,"Passed",'China SL'!$C:$C,"Yes")</f>
        <v>18</v>
      </c>
      <c r="H7" s="42">
        <f t="shared" si="1"/>
        <v>0.41860465116279066</v>
      </c>
      <c r="I7" s="71"/>
    </row>
    <row r="8" spans="1:9" x14ac:dyDescent="0.25">
      <c r="A8" s="2" t="s">
        <v>53</v>
      </c>
      <c r="B8" s="209" t="s">
        <v>14</v>
      </c>
      <c r="C8" s="43">
        <f t="shared" ref="C8:C9" si="3">SUM(F8+G8)/D8</f>
        <v>1</v>
      </c>
      <c r="D8" s="70">
        <f>COUNTIF('Finland FL'!C:C,"Yes")</f>
        <v>67</v>
      </c>
      <c r="E8" s="40">
        <f t="shared" si="2"/>
        <v>0</v>
      </c>
      <c r="F8" s="41">
        <f>COUNTIFS('Finland FL'!$D:$D,"Failed",'Finland FL'!$C:$C,"Yes")</f>
        <v>0</v>
      </c>
      <c r="G8" s="41">
        <f>COUNTIFS('Finland FL'!$D:$D,"Passed",'Finland FL'!$C:$C,"Yes")</f>
        <v>67</v>
      </c>
      <c r="H8" s="42">
        <f t="shared" si="1"/>
        <v>1</v>
      </c>
      <c r="I8" s="71"/>
    </row>
    <row r="9" spans="1:9" ht="15" customHeight="1" x14ac:dyDescent="0.25">
      <c r="A9" s="2" t="s">
        <v>53</v>
      </c>
      <c r="B9" s="220" t="s">
        <v>15</v>
      </c>
      <c r="C9" s="43">
        <f t="shared" si="3"/>
        <v>1</v>
      </c>
      <c r="D9" s="70">
        <f>COUNTIF('Finland SL'!C:C,"No")</f>
        <v>6</v>
      </c>
      <c r="E9" s="40">
        <f t="shared" si="2"/>
        <v>0</v>
      </c>
      <c r="F9" s="41">
        <f>COUNTIFS('Finland SL'!$D:$D,"Failed",'Finland SL'!$C:$C,"No")</f>
        <v>0</v>
      </c>
      <c r="G9" s="41">
        <f>COUNTIFS('Finland SL'!$D:$D,"Passed",'Finland SL'!$C:$C,"No")</f>
        <v>6</v>
      </c>
      <c r="H9" s="42">
        <f t="shared" si="1"/>
        <v>1</v>
      </c>
      <c r="I9" s="8" t="s">
        <v>54</v>
      </c>
    </row>
    <row r="10" spans="1:9" x14ac:dyDescent="0.25">
      <c r="A10" s="2" t="s">
        <v>53</v>
      </c>
      <c r="B10" s="220"/>
      <c r="C10" s="127">
        <f>SUM(F10+G10)</f>
        <v>0</v>
      </c>
      <c r="D10" s="70">
        <f>COUNTIF('Finland SL'!C:C,"Yes")-2</f>
        <v>0</v>
      </c>
      <c r="E10" s="40">
        <f t="shared" si="2"/>
        <v>0</v>
      </c>
      <c r="F10" s="41">
        <f>COUNTIFS('Finland SL'!$D:$D,"Failed",'Finland SL'!$C:$C,"Yes")</f>
        <v>0</v>
      </c>
      <c r="G10" s="41">
        <f>COUNTIFS('Finland SL'!$D:$D,"Passed",'Finland SL'!$C:$C,"Yes")</f>
        <v>0</v>
      </c>
      <c r="H10" s="42">
        <v>0</v>
      </c>
      <c r="I10" s="71"/>
    </row>
    <row r="11" spans="1:9" x14ac:dyDescent="0.25">
      <c r="A11" s="49" t="s">
        <v>50</v>
      </c>
      <c r="B11" s="209" t="s">
        <v>16</v>
      </c>
      <c r="C11" s="43">
        <f t="shared" ref="C11:C14" si="4">SUM(F11+G11)/D11</f>
        <v>1</v>
      </c>
      <c r="D11" s="40">
        <f>COUNTIF(France!C:C,"Yes")-COUNTIFS(France!C:C,"Yes",France!$D:$D,"OOS")</f>
        <v>84</v>
      </c>
      <c r="E11" s="40">
        <f t="shared" si="2"/>
        <v>0</v>
      </c>
      <c r="F11" s="41">
        <f>COUNTIFS(France!$D:$D,"Failed",France!$C:$C,"Yes")</f>
        <v>0</v>
      </c>
      <c r="G11" s="41">
        <f>COUNTIFS(France!$D:$D,"Passed",France!$C:$C,"Yes")</f>
        <v>84</v>
      </c>
      <c r="H11" s="42">
        <f t="shared" ref="H11:H14" si="5">PRODUCT(1/D11,SUM(G11,PRODUCT(0,G11)))</f>
        <v>1</v>
      </c>
      <c r="I11" s="87"/>
    </row>
    <row r="12" spans="1:9" x14ac:dyDescent="0.25">
      <c r="A12" s="2" t="s">
        <v>55</v>
      </c>
      <c r="B12" s="209" t="s">
        <v>17</v>
      </c>
      <c r="C12" s="43">
        <f t="shared" si="4"/>
        <v>1</v>
      </c>
      <c r="D12" s="40">
        <f>COUNTIF(Germany!C:C,"Yes")</f>
        <v>46</v>
      </c>
      <c r="E12" s="40">
        <f t="shared" si="2"/>
        <v>0</v>
      </c>
      <c r="F12" s="41">
        <f>COUNTIFS(Germany!$D:$D,"Failed",Germany!$C:$C,"Yes")</f>
        <v>0</v>
      </c>
      <c r="G12" s="41">
        <f>COUNTIFS(Germany!$D:$D,"Passed",Germany!$C:$C,"Yes")</f>
        <v>46</v>
      </c>
      <c r="H12" s="42">
        <f t="shared" si="5"/>
        <v>1</v>
      </c>
      <c r="I12" s="71"/>
    </row>
    <row r="13" spans="1:9" ht="15" customHeight="1" x14ac:dyDescent="0.25">
      <c r="A13" s="2" t="s">
        <v>53</v>
      </c>
      <c r="B13" s="220" t="s">
        <v>18</v>
      </c>
      <c r="C13" s="43">
        <f t="shared" si="4"/>
        <v>1</v>
      </c>
      <c r="D13" s="40">
        <f>COUNTIF(GSS!C:C,"New")-COUNTIFS(GSS!C:C,"New",GSS!$D:$D,"OOS")</f>
        <v>17</v>
      </c>
      <c r="E13" s="40">
        <f t="shared" si="2"/>
        <v>0</v>
      </c>
      <c r="F13" s="41">
        <f>COUNTIFS(GSS!$D:$D,"Failed",GSS!$C:$C,"New")</f>
        <v>0</v>
      </c>
      <c r="G13" s="41">
        <f>COUNTIFS(GSS!$D:$D,"Passed",GSS!$C:$C,"New")</f>
        <v>17</v>
      </c>
      <c r="H13" s="42">
        <f t="shared" si="5"/>
        <v>1</v>
      </c>
      <c r="I13" s="71"/>
    </row>
    <row r="14" spans="1:9" x14ac:dyDescent="0.25">
      <c r="A14" s="2" t="s">
        <v>53</v>
      </c>
      <c r="B14" s="220"/>
      <c r="C14" s="43">
        <f t="shared" si="4"/>
        <v>1</v>
      </c>
      <c r="D14" s="40">
        <f>COUNTIF(GSS!C:C,"Yes")-COUNTIFS(GSS!C:C,"yes",GSS!$D:$D,"OOS")</f>
        <v>9</v>
      </c>
      <c r="E14" s="40">
        <f t="shared" si="2"/>
        <v>0</v>
      </c>
      <c r="F14" s="41">
        <f>COUNTIFS(GSS!$D:$D,"Failed",GSS!$C:$C,"Yes")</f>
        <v>0</v>
      </c>
      <c r="G14" s="41">
        <f>COUNTIFS(GSS!$D:$D,"Passed",GSS!$C:$C,"Yes")</f>
        <v>9</v>
      </c>
      <c r="H14" s="42">
        <f t="shared" si="5"/>
        <v>1</v>
      </c>
      <c r="I14" s="71"/>
    </row>
    <row r="15" spans="1:9" x14ac:dyDescent="0.25">
      <c r="A15" s="2" t="s">
        <v>50</v>
      </c>
      <c r="B15" s="209" t="s">
        <v>19</v>
      </c>
      <c r="C15" s="43">
        <f>SUM(F15+G15)/D15</f>
        <v>1</v>
      </c>
      <c r="D15" s="40">
        <f>COUNTIF('Hong Kong'!C:C,"Yes")</f>
        <v>18</v>
      </c>
      <c r="E15" s="40">
        <f t="shared" si="2"/>
        <v>0</v>
      </c>
      <c r="F15" s="41">
        <f>COUNTIFS('Hong Kong'!$D:$D,"Failed",'Hong Kong'!$C:$C,"Yes")</f>
        <v>0</v>
      </c>
      <c r="G15" s="41">
        <f>COUNTIFS('Hong Kong'!$D:$D,"Passed",'Hong Kong'!$C:$C,"Yes")</f>
        <v>18</v>
      </c>
      <c r="H15" s="42">
        <f t="shared" ref="H15:H21" si="6">PRODUCT(1/D15,SUM(G15,PRODUCT(0,G15)))</f>
        <v>1</v>
      </c>
      <c r="I15" s="71"/>
    </row>
    <row r="16" spans="1:9" x14ac:dyDescent="0.25">
      <c r="A16" s="2" t="s">
        <v>53</v>
      </c>
      <c r="B16" s="220" t="s">
        <v>20</v>
      </c>
      <c r="C16" s="43">
        <f>SUM(F16+G16)/D16</f>
        <v>1</v>
      </c>
      <c r="D16" s="40">
        <f>COUNTIF('India FL'!C:C,"New")-COUNTIFS('India FL'!C:C,"New",'India FL'!$D:$D,"OOS")</f>
        <v>142</v>
      </c>
      <c r="E16" s="40">
        <f t="shared" si="2"/>
        <v>0</v>
      </c>
      <c r="F16" s="41">
        <f>COUNTIFS('India FL'!$D:$D,"Failed",'India FL'!$C:$C,"New")</f>
        <v>0</v>
      </c>
      <c r="G16" s="41">
        <f>COUNTIFS('India FL'!$D:$D,"Passed",'India FL'!$C:$C,"New")</f>
        <v>142</v>
      </c>
      <c r="H16" s="42">
        <f t="shared" si="6"/>
        <v>1</v>
      </c>
      <c r="I16" s="98"/>
    </row>
    <row r="17" spans="1:45" x14ac:dyDescent="0.25">
      <c r="A17" s="2" t="s">
        <v>53</v>
      </c>
      <c r="B17" s="220"/>
      <c r="C17" s="43">
        <f>SUM(F17+G17)/D17</f>
        <v>1</v>
      </c>
      <c r="D17" s="40">
        <f>COUNTIF('India FL'!C:C,"Yes")-COUNTIFS('India FL'!C:C,"Yes",'India FL'!$D:$D,"OOS")</f>
        <v>45</v>
      </c>
      <c r="E17" s="40">
        <f t="shared" si="2"/>
        <v>0</v>
      </c>
      <c r="F17" s="41">
        <f>COUNTIFS('India FL'!$D:$D,"Failed",'India FL'!$C:$C,"Yes")</f>
        <v>0</v>
      </c>
      <c r="G17" s="41">
        <f>COUNTIFS('India FL'!$D:$D,"Passed",'India FL'!$C:$C,"Yes")</f>
        <v>45</v>
      </c>
      <c r="H17" s="42">
        <f t="shared" si="6"/>
        <v>1</v>
      </c>
      <c r="I17" s="8" t="s">
        <v>56</v>
      </c>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row>
    <row r="18" spans="1:45" x14ac:dyDescent="0.25">
      <c r="A18" s="2" t="s">
        <v>53</v>
      </c>
      <c r="B18" s="209" t="s">
        <v>21</v>
      </c>
      <c r="C18" s="43">
        <f>SUM(F18+G18)/D18</f>
        <v>1</v>
      </c>
      <c r="D18" s="70">
        <f>COUNTIF('India SL'!C:C,"Yes")</f>
        <v>5</v>
      </c>
      <c r="E18" s="40">
        <f t="shared" si="2"/>
        <v>0</v>
      </c>
      <c r="F18" s="41">
        <f>COUNTIFS('India SL'!$D:$D,"Failed",'India SL'!$C:$C,"Yes")</f>
        <v>0</v>
      </c>
      <c r="G18" s="41">
        <f>COUNTIFS('India SL'!$D:$D,"Passed",'India SL'!$C:$C,"Yes")</f>
        <v>5</v>
      </c>
      <c r="H18" s="42">
        <f t="shared" si="6"/>
        <v>1</v>
      </c>
      <c r="I18" s="7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row>
    <row r="19" spans="1:45" ht="17.25" customHeight="1" x14ac:dyDescent="0.25">
      <c r="A19" s="2" t="s">
        <v>50</v>
      </c>
      <c r="B19" s="209" t="s">
        <v>22</v>
      </c>
      <c r="C19" s="43">
        <f>SUM(F19+G19)/D19</f>
        <v>1</v>
      </c>
      <c r="D19" s="70">
        <f>COUNTIF('Italy FL'!D:D,"Yes")-COUNTIFS('Italy FL'!D:D,"yes",'Italy FL'!$E:$E,"OOS")</f>
        <v>126</v>
      </c>
      <c r="E19" s="40">
        <f t="shared" si="2"/>
        <v>0</v>
      </c>
      <c r="F19" s="41">
        <f>COUNTIFS('Italy FL'!$E:$E,"Failed",'Italy FL'!$D:$D,"Yes")</f>
        <v>0</v>
      </c>
      <c r="G19" s="41">
        <f>COUNTIFS('Italy FL'!$E:$E,"Passed",'Italy FL'!$D:$D,"Yes")</f>
        <v>126</v>
      </c>
      <c r="H19" s="42">
        <f t="shared" si="6"/>
        <v>1</v>
      </c>
      <c r="I19" s="7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S19" s="211"/>
    </row>
    <row r="20" spans="1:45" ht="15" customHeight="1" x14ac:dyDescent="0.25">
      <c r="A20" s="2" t="s">
        <v>57</v>
      </c>
      <c r="B20" s="221" t="s">
        <v>23</v>
      </c>
      <c r="C20" s="88">
        <f t="shared" ref="C20:C31" si="7">SUM(F20+G20)/D20</f>
        <v>1</v>
      </c>
      <c r="D20" s="70">
        <f>COUNTIF('Italy SL'!C:C,"Yes")</f>
        <v>115</v>
      </c>
      <c r="E20" s="40">
        <f t="shared" si="2"/>
        <v>0</v>
      </c>
      <c r="F20" s="41">
        <f>COUNTIFS('Italy SL'!$D:$D,"Failed",'Italy SL'!$C:$C,"Yes")</f>
        <v>1</v>
      </c>
      <c r="G20" s="41">
        <f>COUNTIFS('Italy SL'!$D:$D,"Passed",'Italy SL'!$C:$C,"Yes")</f>
        <v>114</v>
      </c>
      <c r="H20" s="42">
        <f t="shared" si="6"/>
        <v>0.99130434782608701</v>
      </c>
      <c r="I20" s="7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row>
    <row r="21" spans="1:45" x14ac:dyDescent="0.25">
      <c r="A21" s="2" t="s">
        <v>53</v>
      </c>
      <c r="B21" s="222"/>
      <c r="C21" s="43">
        <f>SUM(F21+G21)/D21</f>
        <v>1</v>
      </c>
      <c r="D21" s="70">
        <f>COUNTIF('Italy SL'!C:C,"No")</f>
        <v>4</v>
      </c>
      <c r="E21" s="40">
        <f t="shared" si="2"/>
        <v>0</v>
      </c>
      <c r="F21" s="41">
        <f>COUNTIFS('Italy SL'!$D:$D,"Failed",'Italy SL'!$C:$C,"No")</f>
        <v>0</v>
      </c>
      <c r="G21" s="41">
        <f>COUNTIFS('Italy SL'!$D:$D,"Passed",'Italy SL'!$C:$C,"No")</f>
        <v>4</v>
      </c>
      <c r="H21" s="42">
        <f t="shared" si="6"/>
        <v>1</v>
      </c>
      <c r="I21" s="7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row>
    <row r="22" spans="1:45" x14ac:dyDescent="0.25">
      <c r="A22" s="2" t="s">
        <v>53</v>
      </c>
      <c r="B22" s="209" t="s">
        <v>28</v>
      </c>
      <c r="C22" s="43">
        <f t="shared" ref="C22:C24" si="8">SUM(F22+G22)/D22</f>
        <v>1</v>
      </c>
      <c r="D22" s="70">
        <f>COUNTIF('Saudi Arabia'!C:C,"New")</f>
        <v>16</v>
      </c>
      <c r="E22" s="40">
        <f t="shared" si="2"/>
        <v>0</v>
      </c>
      <c r="F22" s="41">
        <f>COUNTIFS('Saudi Arabia'!C:C,"Failed",'Saudi Arabia'!$C:$C,"New")</f>
        <v>0</v>
      </c>
      <c r="G22" s="41">
        <f>COUNTIFS('Saudi Arabia'!D:D,"Passed",'Saudi Arabia'!$C:$C,"New")</f>
        <v>16</v>
      </c>
      <c r="H22" s="42">
        <f t="shared" ref="H22:H24" si="9">PRODUCT(1/D22,SUM(G22,PRODUCT(0,G22)))</f>
        <v>1</v>
      </c>
      <c r="I22" s="7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c r="AR22" s="211"/>
      <c r="AS22" s="211"/>
    </row>
    <row r="23" spans="1:45" x14ac:dyDescent="0.25">
      <c r="A23" s="2" t="s">
        <v>57</v>
      </c>
      <c r="B23" s="209" t="s">
        <v>58</v>
      </c>
      <c r="C23" s="43">
        <f t="shared" si="8"/>
        <v>1</v>
      </c>
      <c r="D23" s="70">
        <f xml:space="preserve">
COUNTIF(UK!C:C,"New")</f>
        <v>3</v>
      </c>
      <c r="E23" s="40">
        <f t="shared" ref="E23" si="10">D23-F23-G23</f>
        <v>0</v>
      </c>
      <c r="F23" s="40">
        <f>COUNTIFS(UK!$D:$D,"Failed",UK!$C:$C,"New")</f>
        <v>0</v>
      </c>
      <c r="G23" s="41">
        <f>COUNTIFS(UK!$D:$D,"Passed",UK!$C:$C,"New")</f>
        <v>3</v>
      </c>
      <c r="H23" s="42">
        <f>PRODUCT(1/D23,SUM(G23,PRODUCT(0,G23)))</f>
        <v>1</v>
      </c>
      <c r="I23" s="7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c r="AR23" s="211"/>
      <c r="AS23" s="211"/>
    </row>
    <row r="24" spans="1:45" x14ac:dyDescent="0.25">
      <c r="A24" s="2" t="s">
        <v>53</v>
      </c>
      <c r="B24" s="209" t="s">
        <v>29</v>
      </c>
      <c r="C24" s="43">
        <f t="shared" si="8"/>
        <v>1</v>
      </c>
      <c r="D24" s="70">
        <f>COUNTIF('South Africa'!C:C,"New")</f>
        <v>16</v>
      </c>
      <c r="E24" s="40">
        <f t="shared" si="2"/>
        <v>0</v>
      </c>
      <c r="F24" s="41">
        <f>COUNTIFS('South Africa'!C:C,"Failed",'South Africa'!$C:$C,"New")</f>
        <v>0</v>
      </c>
      <c r="G24" s="41">
        <f>COUNTIFS('South Africa'!D:D,"Passed",'South Africa'!$C:$C,"New")</f>
        <v>16</v>
      </c>
      <c r="H24" s="42">
        <f t="shared" si="9"/>
        <v>1</v>
      </c>
      <c r="I24" s="7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c r="AR24" s="211"/>
      <c r="AS24" s="211"/>
    </row>
    <row r="25" spans="1:45" x14ac:dyDescent="0.25">
      <c r="A25" s="116" t="s">
        <v>50</v>
      </c>
      <c r="B25" s="209" t="s">
        <v>26</v>
      </c>
      <c r="C25" s="43">
        <f>SUM(F25+G25)/D25</f>
        <v>1</v>
      </c>
      <c r="D25" s="70">
        <f>COUNTIF('New Zealand'!C:C,"New")</f>
        <v>35</v>
      </c>
      <c r="E25" s="40">
        <f t="shared" si="2"/>
        <v>0</v>
      </c>
      <c r="F25" s="41">
        <f>COUNTIFS('New Zealand'!D:D,"Failed",'New Zealand'!$C:$C,"New")</f>
        <v>0</v>
      </c>
      <c r="G25" s="41">
        <f>COUNTIFS('New Zealand'!D:D,"Passed",'New Zealand'!$C:$C,"New")</f>
        <v>35</v>
      </c>
      <c r="H25" s="42">
        <f>PRODUCT(1/D25,SUM(G25,PRODUCT(0,G25)))</f>
        <v>1</v>
      </c>
      <c r="I25" s="7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211"/>
      <c r="AP25" s="211"/>
      <c r="AQ25" s="211"/>
      <c r="AR25" s="211"/>
      <c r="AS25" s="211"/>
    </row>
    <row r="26" spans="1:45" x14ac:dyDescent="0.25">
      <c r="A26" s="2" t="s">
        <v>55</v>
      </c>
      <c r="B26" s="209" t="s">
        <v>27</v>
      </c>
      <c r="C26" s="43">
        <f>SUM(F26+G26)/D26</f>
        <v>1</v>
      </c>
      <c r="D26" s="40">
        <f>COUNTIF(Russia!C:C,"Yes")</f>
        <v>52</v>
      </c>
      <c r="E26" s="40">
        <f t="shared" si="2"/>
        <v>0</v>
      </c>
      <c r="F26" s="41">
        <f>COUNTIFS(Russia!$D:$D,"Failed",Russia!$C:$C,"Yes")</f>
        <v>0</v>
      </c>
      <c r="G26" s="41">
        <f>COUNTIFS(Russia!$D:$D,"Passed",Russia!$C:$C,"Yes")</f>
        <v>52</v>
      </c>
      <c r="H26" s="42">
        <f>PRODUCT(1/D26,SUM(G26,PRODUCT(0,G26)))</f>
        <v>1</v>
      </c>
      <c r="I26" s="71" t="s">
        <v>59</v>
      </c>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c r="AR26" s="211"/>
      <c r="AS26" s="211"/>
    </row>
    <row r="27" spans="1:45" x14ac:dyDescent="0.25">
      <c r="A27" s="2" t="s">
        <v>53</v>
      </c>
      <c r="B27" s="209" t="s">
        <v>30</v>
      </c>
      <c r="C27" s="43">
        <f t="shared" si="7"/>
        <v>1</v>
      </c>
      <c r="D27" s="40">
        <f>COUNTIF(Spain!C:C,"Yes")+COUNTIF(Spain!C:C,"No")-COUNTIFS(Spain!C:C,"Yes",Spain!$D:$D,"OOS")-COUNTIFS(Spain!C:C,"No",Spain!$D:$D,"OOS")</f>
        <v>71</v>
      </c>
      <c r="E27" s="40">
        <f t="shared" si="2"/>
        <v>0</v>
      </c>
      <c r="F27" s="41">
        <f>COUNTIFS(Spain!$D:$D,"Failed",Spain!$C:$C,"Yes")</f>
        <v>0</v>
      </c>
      <c r="G27" s="41">
        <f>COUNTIFS(Spain!$D:$D,"Passed",Spain!$C:$C,"Yes")</f>
        <v>71</v>
      </c>
      <c r="H27" s="42">
        <f t="shared" ref="H27:H31" si="11">PRODUCT(1/D27,SUM(G27,PRODUCT(0,G27)))</f>
        <v>1</v>
      </c>
      <c r="I27" s="7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c r="AR27" s="211"/>
      <c r="AS27" s="211"/>
    </row>
    <row r="28" spans="1:45" x14ac:dyDescent="0.25">
      <c r="A28" s="2" t="s">
        <v>57</v>
      </c>
      <c r="B28" s="209" t="s">
        <v>31</v>
      </c>
      <c r="C28" s="43">
        <f t="shared" si="7"/>
        <v>1</v>
      </c>
      <c r="D28" s="40">
        <f>COUNTIF(Sweden!D:D,"Yes")</f>
        <v>92</v>
      </c>
      <c r="E28" s="40">
        <f t="shared" si="2"/>
        <v>0</v>
      </c>
      <c r="F28" s="41">
        <f>COUNTIFS(Sweden!$E:$E,"Failed",Sweden!$D:$D,"Yes")</f>
        <v>0</v>
      </c>
      <c r="G28" s="41">
        <f>COUNTIFS(Sweden!$E:$E,"Passed",Sweden!$D:$D,"Yes")</f>
        <v>92</v>
      </c>
      <c r="H28" s="42">
        <f t="shared" si="11"/>
        <v>1</v>
      </c>
      <c r="I28" s="7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row>
    <row r="29" spans="1:45" s="2" customFormat="1" x14ac:dyDescent="0.25">
      <c r="A29" s="2" t="s">
        <v>50</v>
      </c>
      <c r="B29" s="209" t="s">
        <v>32</v>
      </c>
      <c r="C29" s="43">
        <f t="shared" si="7"/>
        <v>1</v>
      </c>
      <c r="D29" s="40">
        <f>COUNTIF(Thailand!C:C,"Yes")</f>
        <v>20</v>
      </c>
      <c r="E29" s="40">
        <f t="shared" si="2"/>
        <v>0</v>
      </c>
      <c r="F29" s="41">
        <f>COUNTIFS(Thailand!$D:$D,"Failed",Thailand!$C:$C,"Yes")</f>
        <v>0</v>
      </c>
      <c r="G29" s="41">
        <f>COUNTIFS(Thailand!$D:$D,"Passed",Thailand!$C:$C,"Yes")</f>
        <v>20</v>
      </c>
      <c r="H29" s="42">
        <f t="shared" si="11"/>
        <v>1</v>
      </c>
      <c r="I29" s="71"/>
      <c r="J29" s="211"/>
      <c r="K29" s="211"/>
      <c r="L29" s="211"/>
      <c r="M29" s="211"/>
      <c r="N29" s="211"/>
      <c r="O29" s="211"/>
      <c r="P29" s="211"/>
      <c r="Q29" s="211"/>
      <c r="R29" s="211"/>
      <c r="S29" s="211"/>
      <c r="T29" s="211"/>
      <c r="U29" s="211"/>
      <c r="V29" s="211"/>
      <c r="W29" s="211"/>
      <c r="X29" s="211"/>
      <c r="Y29" s="211"/>
      <c r="Z29" s="211"/>
      <c r="AA29" s="211"/>
      <c r="AB29" s="211"/>
      <c r="AC29" s="211"/>
      <c r="AD29" s="211"/>
      <c r="AE29" s="211"/>
      <c r="AF29" s="211"/>
      <c r="AG29" s="211"/>
      <c r="AH29" s="211"/>
      <c r="AI29" s="211"/>
      <c r="AJ29" s="211"/>
      <c r="AK29" s="211"/>
      <c r="AL29" s="211"/>
      <c r="AM29" s="211"/>
      <c r="AN29" s="211"/>
      <c r="AO29" s="211"/>
      <c r="AP29" s="211"/>
      <c r="AQ29" s="211"/>
      <c r="AR29" s="211"/>
      <c r="AS29" s="3"/>
    </row>
    <row r="30" spans="1:45" x14ac:dyDescent="0.25">
      <c r="A30" s="2" t="s">
        <v>57</v>
      </c>
      <c r="B30" s="220" t="s">
        <v>33</v>
      </c>
      <c r="C30" s="43">
        <f t="shared" si="7"/>
        <v>1</v>
      </c>
      <c r="D30" s="40">
        <f>COUNTIF(Turkey!C:C,"No")-COUNTIFS(Turkey!C:C,"No",Turkey!$D:$D,"OOS")</f>
        <v>2</v>
      </c>
      <c r="E30" s="40">
        <f t="shared" si="2"/>
        <v>0</v>
      </c>
      <c r="F30" s="41">
        <f>COUNTIFS(Turkey!$D:$D,"Failed",Turkey!$C:$C,"No")</f>
        <v>0</v>
      </c>
      <c r="G30" s="41">
        <f>COUNTIFS(Turkey!$D:$D,"Passed",Turkey!$C:$C,"No")</f>
        <v>2</v>
      </c>
      <c r="H30" s="42">
        <f t="shared" si="11"/>
        <v>1</v>
      </c>
      <c r="I30" s="98"/>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row>
    <row r="31" spans="1:45" x14ac:dyDescent="0.25">
      <c r="A31" s="2" t="s">
        <v>57</v>
      </c>
      <c r="B31" s="220"/>
      <c r="C31" s="43">
        <f t="shared" si="7"/>
        <v>1</v>
      </c>
      <c r="D31" s="40">
        <f>COUNTIF(Turkey!C:C,"Yes")-COUNTIFS(Turkey!C:C,"yes",Turkey!$D:$D,"OOS")</f>
        <v>65</v>
      </c>
      <c r="E31" s="40">
        <f t="shared" si="2"/>
        <v>0</v>
      </c>
      <c r="F31" s="41">
        <f>COUNTIFS(Turkey!$D:$D,"Failed",Turkey!$C:$C,"Yes")</f>
        <v>0</v>
      </c>
      <c r="G31" s="41">
        <f>COUNTIFS(Turkey!$D:$D,"Passed",Turkey!$C:$C,"Yes")</f>
        <v>65</v>
      </c>
      <c r="H31" s="42">
        <f t="shared" si="11"/>
        <v>1</v>
      </c>
      <c r="I31" s="71" t="s">
        <v>60</v>
      </c>
      <c r="J31" s="211"/>
      <c r="K31" s="211"/>
      <c r="L31" s="211"/>
      <c r="M31" s="211"/>
      <c r="N31" s="211"/>
      <c r="O31" s="211"/>
      <c r="P31" s="211"/>
      <c r="Q31" s="211"/>
      <c r="R31" s="211"/>
      <c r="S31" s="211"/>
      <c r="T31" s="211"/>
      <c r="U31" s="211"/>
      <c r="V31" s="211"/>
      <c r="W31" s="211"/>
      <c r="X31" s="211"/>
      <c r="Y31" s="211"/>
      <c r="Z31" s="211"/>
      <c r="AA31" s="211"/>
      <c r="AB31" s="211"/>
      <c r="AC31" s="211"/>
      <c r="AD31" s="211"/>
      <c r="AE31" s="211"/>
      <c r="AF31" s="211"/>
      <c r="AG31" s="211"/>
      <c r="AH31" s="211"/>
      <c r="AI31" s="211"/>
      <c r="AJ31" s="211"/>
      <c r="AK31" s="211"/>
      <c r="AL31" s="211"/>
      <c r="AM31" s="211"/>
      <c r="AN31" s="211"/>
      <c r="AO31" s="211"/>
      <c r="AP31" s="211"/>
      <c r="AQ31" s="211"/>
      <c r="AR31" s="211"/>
      <c r="AS31" s="211"/>
    </row>
    <row r="32" spans="1:45" x14ac:dyDescent="0.25">
      <c r="A32" s="2" t="s">
        <v>57</v>
      </c>
      <c r="B32" s="209" t="s">
        <v>34</v>
      </c>
      <c r="C32" s="43">
        <f>SUM(F32+G32)/D32</f>
        <v>1</v>
      </c>
      <c r="D32" s="40">
        <f xml:space="preserve">
COUNTIF(UAE!C:C,"Yes")+COUNTIF(UAE!C:C,"New")+COUNTIF(UAE!C:C,"No")-COUNTIFS(UAE!C:C,"No",UAE!$D:$D,"oos")</f>
        <v>80</v>
      </c>
      <c r="E32" s="40">
        <f t="shared" si="2"/>
        <v>0</v>
      </c>
      <c r="F32" s="41">
        <f>COUNTIFS(UAE!$D:$D,"Failed",UAE!$C:$C,"Yes")+COUNTIFS(UAE!$D:$D,"Failed",UAE!$C:$C,"New")</f>
        <v>0</v>
      </c>
      <c r="G32" s="41">
        <f>COUNTIFS(UAE!$D:$D,"Passed",UAE!$C:$C,"Yes")+COUNTIFS(UAE!$D:$D,"Passed",UAE!$C:$C,"New")</f>
        <v>80</v>
      </c>
      <c r="H32" s="42">
        <f>PRODUCT(1/D32,SUM(G32,PRODUCT(0,G32)))</f>
        <v>1</v>
      </c>
      <c r="I32" s="71" t="s">
        <v>61</v>
      </c>
      <c r="J32" s="211"/>
      <c r="K32" s="211"/>
      <c r="L32" s="211"/>
      <c r="M32" s="211"/>
      <c r="N32" s="211"/>
      <c r="O32" s="211"/>
      <c r="P32" s="211"/>
      <c r="Q32" s="211"/>
      <c r="R32" s="211"/>
      <c r="S32" s="211"/>
      <c r="T32" s="211"/>
      <c r="U32" s="211"/>
      <c r="V32" s="211"/>
      <c r="W32" s="211"/>
      <c r="X32" s="211"/>
      <c r="Y32" s="211"/>
      <c r="Z32" s="211"/>
      <c r="AA32" s="211"/>
      <c r="AB32" s="211"/>
      <c r="AC32" s="211"/>
      <c r="AD32" s="211"/>
      <c r="AE32" s="211"/>
      <c r="AF32" s="211"/>
      <c r="AG32" s="211"/>
      <c r="AH32" s="211"/>
      <c r="AI32" s="211"/>
      <c r="AJ32" s="211"/>
      <c r="AK32" s="211"/>
      <c r="AL32" s="211"/>
      <c r="AM32" s="211"/>
      <c r="AN32" s="211"/>
      <c r="AO32" s="211"/>
      <c r="AP32" s="211"/>
      <c r="AQ32" s="211"/>
      <c r="AR32" s="211"/>
      <c r="AS32" s="211"/>
    </row>
    <row r="33" spans="1:9" x14ac:dyDescent="0.25">
      <c r="A33" s="2" t="s">
        <v>50</v>
      </c>
      <c r="B33" s="209" t="s">
        <v>36</v>
      </c>
      <c r="C33" s="43">
        <f>SUM(F33+G33)/D33</f>
        <v>1</v>
      </c>
      <c r="D33" s="40">
        <f>COUNTIF(' USA FL'!C:C,"Yes")-COUNTIFS(' USA FL'!D:D,"OOS")</f>
        <v>28</v>
      </c>
      <c r="E33" s="40">
        <f t="shared" si="2"/>
        <v>0</v>
      </c>
      <c r="F33" s="41">
        <f>COUNTIFS(' USA FL'!$D:$D,"Failed",' USA FL'!$C:$C,"Yes")</f>
        <v>0</v>
      </c>
      <c r="G33" s="41">
        <f>COUNTIFS(' USA FL'!$D:$D,"Passed",' USA FL'!$C:$C,"Yes")</f>
        <v>28</v>
      </c>
      <c r="H33" s="42">
        <f>PRODUCT(1/D33,SUM(G33,PRODUCT(0,G33)))</f>
        <v>1</v>
      </c>
      <c r="I33" s="71" t="s">
        <v>62</v>
      </c>
    </row>
    <row r="34" spans="1:9" s="132" customFormat="1" x14ac:dyDescent="0.25">
      <c r="A34" s="49" t="s">
        <v>55</v>
      </c>
      <c r="B34" s="209" t="s">
        <v>13</v>
      </c>
      <c r="C34" s="43">
        <f t="shared" ref="C34:C36" si="12">SUM(F34+G34)/D34</f>
        <v>1</v>
      </c>
      <c r="D34" s="40">
        <f>COUNTIF(Estonia!$C:$C,"New")</f>
        <v>6</v>
      </c>
      <c r="E34" s="40">
        <f t="shared" si="2"/>
        <v>0</v>
      </c>
      <c r="F34" s="41">
        <f>COUNTIFS(Estonia!$D:$D,"Failed",Estonia!$C:$C,"New")</f>
        <v>0</v>
      </c>
      <c r="G34" s="41">
        <f>COUNTIFS(Estonia!$D:$D,"Passed",Estonia!$C:$C,"New")</f>
        <v>6</v>
      </c>
      <c r="H34" s="42">
        <f t="shared" ref="H34:H36" si="13">PRODUCT(1/D34,SUM(G34,PRODUCT(0,G34)))</f>
        <v>1</v>
      </c>
      <c r="I34" s="71"/>
    </row>
    <row r="35" spans="1:9" s="132" customFormat="1" x14ac:dyDescent="0.25">
      <c r="A35" s="49" t="s">
        <v>55</v>
      </c>
      <c r="B35" s="209" t="s">
        <v>24</v>
      </c>
      <c r="C35" s="43">
        <f t="shared" si="12"/>
        <v>1</v>
      </c>
      <c r="D35" s="40">
        <f>COUNTIF(Latvia!$C:$C,"New")</f>
        <v>4</v>
      </c>
      <c r="E35" s="40">
        <f t="shared" si="2"/>
        <v>0</v>
      </c>
      <c r="F35" s="41">
        <f>COUNTIFS(Latvia!$D:$D,"Failed",Latvia!$C:$C,"New")</f>
        <v>0</v>
      </c>
      <c r="G35" s="41">
        <f>COUNTIFS(Latvia!$D:$D,"Passed",Latvia!$C:$C,"New")</f>
        <v>4</v>
      </c>
      <c r="H35" s="42">
        <f t="shared" si="13"/>
        <v>1</v>
      </c>
      <c r="I35" s="71"/>
    </row>
    <row r="36" spans="1:9" s="132" customFormat="1" x14ac:dyDescent="0.25">
      <c r="A36" s="49" t="s">
        <v>55</v>
      </c>
      <c r="B36" s="209" t="s">
        <v>25</v>
      </c>
      <c r="C36" s="43">
        <f t="shared" si="12"/>
        <v>1</v>
      </c>
      <c r="D36" s="40">
        <f>COUNTIF(Lithuania!$C:$C,"New")</f>
        <v>3</v>
      </c>
      <c r="E36" s="40">
        <f t="shared" si="2"/>
        <v>0</v>
      </c>
      <c r="F36" s="41">
        <f>COUNTIFS(Lithuania!$D:$D,"Failed",Lithuania!$C:$C,"New")</f>
        <v>0</v>
      </c>
      <c r="G36" s="41">
        <f>COUNTIFS(Lithuania!$D:$D,"Passed",Lithuania!$C:$C,"New")</f>
        <v>3</v>
      </c>
      <c r="H36" s="42">
        <f t="shared" si="13"/>
        <v>1</v>
      </c>
      <c r="I36" s="71"/>
    </row>
    <row r="37" spans="1:9" x14ac:dyDescent="0.25">
      <c r="A37" s="2" t="s">
        <v>57</v>
      </c>
      <c r="B37" s="209" t="s">
        <v>37</v>
      </c>
      <c r="C37" s="43">
        <f>SUM(F37+G37)/D37</f>
        <v>1</v>
      </c>
      <c r="D37" s="40">
        <f>COUNTIF('USA SL'!C:C,"New")</f>
        <v>2</v>
      </c>
      <c r="E37" s="40">
        <f t="shared" si="2"/>
        <v>0</v>
      </c>
      <c r="F37" s="41">
        <f>COUNTIFS('USA SL'!$D:$D,"Failed",'USA SL'!$C:$C,"New")</f>
        <v>0</v>
      </c>
      <c r="G37" s="41">
        <f>COUNTIFS('USA SL'!$D:$D,"Passed",'USA SL'!$C:$C,"New")</f>
        <v>2</v>
      </c>
      <c r="H37" s="42">
        <f>PRODUCT(1/D37,SUM(G37,PRODUCT(0,G37)))</f>
        <v>1</v>
      </c>
      <c r="I37" s="71"/>
    </row>
    <row r="38" spans="1:9" x14ac:dyDescent="0.25">
      <c r="A38" s="211"/>
      <c r="C38" s="44" t="s">
        <v>38</v>
      </c>
      <c r="D38" s="45">
        <f>SUM(D3:D37)</f>
        <v>1588</v>
      </c>
      <c r="E38" s="45">
        <f>SUM(E3:E37)</f>
        <v>55</v>
      </c>
      <c r="F38" s="45">
        <f>SUM(F3:F37)</f>
        <v>22</v>
      </c>
      <c r="G38" s="45">
        <f>SUM(G3:G37)</f>
        <v>1511</v>
      </c>
      <c r="H38" s="46"/>
      <c r="I38" s="211"/>
    </row>
    <row r="39" spans="1:9" x14ac:dyDescent="0.2">
      <c r="A39" s="211"/>
      <c r="C39" s="211"/>
      <c r="D39" s="211"/>
      <c r="E39" s="47">
        <f>E38/D38</f>
        <v>3.4634760705289674E-2</v>
      </c>
      <c r="F39" s="57">
        <f>F38/D38</f>
        <v>1.3853904282115869E-2</v>
      </c>
      <c r="G39" s="58">
        <f>G38/D38</f>
        <v>0.95151133501259444</v>
      </c>
      <c r="H39" s="211"/>
      <c r="I39" s="211"/>
    </row>
    <row r="41" spans="1:9" x14ac:dyDescent="0.25">
      <c r="A41" s="59" t="s">
        <v>39</v>
      </c>
      <c r="B41" s="225" t="s">
        <v>40</v>
      </c>
      <c r="C41" s="225"/>
      <c r="D41" s="225"/>
      <c r="E41" s="225"/>
      <c r="F41" s="225"/>
      <c r="G41" s="225"/>
      <c r="H41" s="226"/>
      <c r="I41" s="211"/>
    </row>
    <row r="42" spans="1:9" x14ac:dyDescent="0.25">
      <c r="A42" s="60" t="s">
        <v>5</v>
      </c>
      <c r="B42" s="227" t="s">
        <v>41</v>
      </c>
      <c r="C42" s="227"/>
      <c r="D42" s="227"/>
      <c r="E42" s="227"/>
      <c r="F42" s="227"/>
      <c r="G42" s="227"/>
      <c r="H42" s="228"/>
      <c r="I42" s="211"/>
    </row>
    <row r="43" spans="1:9" x14ac:dyDescent="0.25">
      <c r="A43" s="61" t="s">
        <v>42</v>
      </c>
      <c r="B43" s="227" t="s">
        <v>43</v>
      </c>
      <c r="C43" s="227"/>
      <c r="D43" s="227"/>
      <c r="E43" s="227"/>
      <c r="F43" s="227"/>
      <c r="G43" s="227"/>
      <c r="H43" s="228"/>
      <c r="I43" s="211"/>
    </row>
    <row r="44" spans="1:9" x14ac:dyDescent="0.25">
      <c r="A44" s="62" t="s">
        <v>44</v>
      </c>
      <c r="B44" s="227" t="s">
        <v>45</v>
      </c>
      <c r="C44" s="227"/>
      <c r="D44" s="227"/>
      <c r="E44" s="227"/>
      <c r="F44" s="227"/>
      <c r="G44" s="227"/>
      <c r="H44" s="228"/>
      <c r="I44" s="211"/>
    </row>
    <row r="45" spans="1:9" x14ac:dyDescent="0.25">
      <c r="A45" s="63" t="s">
        <v>46</v>
      </c>
      <c r="B45" s="223" t="s">
        <v>47</v>
      </c>
      <c r="C45" s="223"/>
      <c r="D45" s="223"/>
      <c r="E45" s="223"/>
      <c r="F45" s="223"/>
      <c r="G45" s="223"/>
      <c r="H45" s="224"/>
      <c r="I45" s="211"/>
    </row>
  </sheetData>
  <autoFilter ref="A2:I39"/>
  <customSheetViews>
    <customSheetView guid="{FBE4CBE9-E43F-475B-89D3-443753E9B033}" showAutoFilter="1">
      <selection activeCell="B6" sqref="B6:B7"/>
      <pageMargins left="0" right="0" top="0" bottom="0" header="0" footer="0"/>
      <pageSetup orientation="portrait" r:id="rId1"/>
      <autoFilter ref="A2:I39"/>
    </customSheetView>
  </customSheetViews>
  <mergeCells count="12">
    <mergeCell ref="B45:H45"/>
    <mergeCell ref="B30:B31"/>
    <mergeCell ref="B41:H41"/>
    <mergeCell ref="B42:H42"/>
    <mergeCell ref="B43:H43"/>
    <mergeCell ref="B44:H44"/>
    <mergeCell ref="B16:B17"/>
    <mergeCell ref="B9:B10"/>
    <mergeCell ref="B20:B21"/>
    <mergeCell ref="B6:B7"/>
    <mergeCell ref="B4:B5"/>
    <mergeCell ref="B13:B14"/>
  </mergeCells>
  <conditionalFormatting sqref="C3:C22 H3:H22 C24:C37 H24:H37">
    <cfRule type="cellIs" dxfId="748" priority="19" operator="equal">
      <formula>0</formula>
    </cfRule>
    <cfRule type="cellIs" dxfId="747" priority="20" operator="equal">
      <formula>1</formula>
    </cfRule>
    <cfRule type="cellIs" dxfId="746" priority="21" operator="between">
      <formula>0.01</formula>
      <formula>0.99</formula>
    </cfRule>
  </conditionalFormatting>
  <conditionalFormatting sqref="H23 C23">
    <cfRule type="cellIs" dxfId="745" priority="1" operator="equal">
      <formula>0</formula>
    </cfRule>
    <cfRule type="cellIs" dxfId="744" priority="2" operator="equal">
      <formula>1</formula>
    </cfRule>
    <cfRule type="cellIs" dxfId="743" priority="3" operator="between">
      <formula>0.01</formula>
      <formula>0.99</formula>
    </cfRule>
  </conditionalFormatting>
  <hyperlinks>
    <hyperlink ref="B9" location="'Finland SL'!A1" display="Finland SL"/>
    <hyperlink ref="B16" location="'India FL'!A1" display="India FL"/>
    <hyperlink ref="B20" location="'Italy SL'!A1" display="Italy SL"/>
    <hyperlink ref="B30" location="Turkey!A1" display="Turkey"/>
    <hyperlink ref="B6" location="'China SL'!A1" display="China SL"/>
    <hyperlink ref="B15" location="'Hong Kong'!A1" display="Hong Kong"/>
    <hyperlink ref="B29" location="Thailand!A1" display="Thailand"/>
    <hyperlink ref="B18" location="'India SL'!A1" display="India SL"/>
    <hyperlink ref="B8" location="'Finland FL'!A1" display="Finland FL"/>
    <hyperlink ref="B26" location="Russia!A1" display="Russia"/>
    <hyperlink ref="B33" location="' USA FL'!A1" display="USA FL"/>
    <hyperlink ref="B11" location="France!A1" display="France"/>
    <hyperlink ref="B3" location="Australia!A1" display="Australia"/>
    <hyperlink ref="B12" location="Germany!A1" display="Germany"/>
    <hyperlink ref="B19" location="'Italy FL'!A1" display="Italy FL"/>
    <hyperlink ref="B28" location="Sweden!A1" display="Sweden"/>
    <hyperlink ref="B37" location="'USA SL'!A1" display="USA SL"/>
    <hyperlink ref="B32" location="UAE!A1" display="UAE"/>
    <hyperlink ref="B4" location="'China FL'!A1" display="China FL"/>
    <hyperlink ref="B25" location="'New Zealand'!A1" display="New Zealand"/>
    <hyperlink ref="B27" location="Spain!A1" display="Spain"/>
    <hyperlink ref="B13" location="GSS!A1" display="GSS"/>
    <hyperlink ref="B22" location="'Saudi Arabia'!A1" display="Saudi Arabia"/>
    <hyperlink ref="B24" location="'South Africa'!A1" display="South Africa"/>
    <hyperlink ref="B23" location="KOU!A1" display="KOU"/>
    <hyperlink ref="B34" location="Estonia!A1" display="Estonia"/>
    <hyperlink ref="B35" location="Latvia!A1" display="Latvia"/>
    <hyperlink ref="B36" location="Lithuania!A1" display="Lithuania"/>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12"/>
  <sheetViews>
    <sheetView topLeftCell="D1" workbookViewId="0">
      <selection activeCell="I1" sqref="I1"/>
    </sheetView>
  </sheetViews>
  <sheetFormatPr defaultColWidth="9.140625" defaultRowHeight="12" x14ac:dyDescent="0.25"/>
  <cols>
    <col min="1" max="1" width="12.42578125" style="30" bestFit="1" customWidth="1"/>
    <col min="2" max="2" width="34.42578125" style="30" bestFit="1" customWidth="1"/>
    <col min="3" max="3" width="13.85546875" style="30" bestFit="1" customWidth="1"/>
    <col min="4" max="4" width="12.7109375" style="30" bestFit="1" customWidth="1"/>
    <col min="5" max="5" width="30.7109375" style="30" customWidth="1"/>
    <col min="6" max="6" width="14.570312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5" t="s">
        <v>218</v>
      </c>
      <c r="G1" s="5" t="s">
        <v>219</v>
      </c>
      <c r="I1" s="38" t="s">
        <v>220</v>
      </c>
    </row>
    <row r="2" spans="1:10" ht="15" x14ac:dyDescent="0.25">
      <c r="A2" s="8" t="s">
        <v>77</v>
      </c>
      <c r="B2" s="8" t="s">
        <v>843</v>
      </c>
      <c r="C2" s="8" t="s">
        <v>292</v>
      </c>
      <c r="D2" s="29" t="s">
        <v>7</v>
      </c>
      <c r="E2" s="7" t="s">
        <v>1945</v>
      </c>
      <c r="F2" s="171">
        <v>5.0115740740740737E-3</v>
      </c>
      <c r="G2" s="7"/>
      <c r="I2" s="38" t="s">
        <v>224</v>
      </c>
    </row>
    <row r="3" spans="1:10" x14ac:dyDescent="0.25">
      <c r="A3" s="8" t="s">
        <v>77</v>
      </c>
      <c r="B3" s="8" t="s">
        <v>846</v>
      </c>
      <c r="C3" s="8" t="s">
        <v>292</v>
      </c>
      <c r="D3" s="29" t="s">
        <v>7</v>
      </c>
      <c r="E3" s="7" t="s">
        <v>1946</v>
      </c>
      <c r="F3" s="171">
        <v>4.4444444444444444E-3</v>
      </c>
      <c r="G3" s="7"/>
    </row>
    <row r="4" spans="1:10" ht="24" x14ac:dyDescent="0.25">
      <c r="A4" s="8" t="s">
        <v>77</v>
      </c>
      <c r="B4" s="8" t="s">
        <v>849</v>
      </c>
      <c r="C4" s="8" t="s">
        <v>292</v>
      </c>
      <c r="D4" s="29" t="s">
        <v>7</v>
      </c>
      <c r="E4" s="8" t="s">
        <v>1947</v>
      </c>
      <c r="F4" s="163">
        <v>2.8124999999999995E-3</v>
      </c>
      <c r="G4" s="7"/>
      <c r="I4" s="136" t="s">
        <v>216</v>
      </c>
      <c r="J4" s="30" t="s">
        <v>229</v>
      </c>
    </row>
    <row r="5" spans="1:10" x14ac:dyDescent="0.25">
      <c r="A5" s="7"/>
      <c r="B5" s="7"/>
      <c r="C5" s="7"/>
      <c r="D5" s="29"/>
      <c r="E5" s="8"/>
      <c r="F5" s="8"/>
      <c r="G5" s="8"/>
      <c r="I5" s="6" t="s">
        <v>7</v>
      </c>
      <c r="J5" s="137">
        <v>3</v>
      </c>
    </row>
    <row r="6" spans="1:10" x14ac:dyDescent="0.25">
      <c r="A6" s="7"/>
      <c r="B6" s="7"/>
      <c r="C6" s="7"/>
      <c r="D6" s="29"/>
      <c r="E6" s="8"/>
      <c r="F6" s="8"/>
      <c r="G6" s="7"/>
      <c r="I6" s="6" t="s">
        <v>74</v>
      </c>
      <c r="J6" s="137">
        <v>3</v>
      </c>
    </row>
    <row r="7" spans="1:10" ht="15" x14ac:dyDescent="0.25">
      <c r="C7" s="6"/>
      <c r="D7" s="69"/>
      <c r="E7" s="10"/>
      <c r="F7" s="10"/>
      <c r="I7"/>
      <c r="J7"/>
    </row>
    <row r="8" spans="1:10" x14ac:dyDescent="0.25">
      <c r="C8" s="6"/>
      <c r="D8" s="69"/>
      <c r="E8" s="10"/>
      <c r="F8" s="10"/>
    </row>
    <row r="9" spans="1:10" x14ac:dyDescent="0.25">
      <c r="C9" s="6"/>
      <c r="D9" s="69"/>
      <c r="E9" s="10"/>
      <c r="F9" s="10"/>
    </row>
    <row r="10" spans="1:10" x14ac:dyDescent="0.25">
      <c r="C10" s="6"/>
      <c r="D10" s="69"/>
      <c r="E10" s="10"/>
      <c r="F10" s="10"/>
    </row>
    <row r="11" spans="1:10" x14ac:dyDescent="0.25">
      <c r="C11" s="6"/>
      <c r="D11" s="69"/>
      <c r="E11" s="10"/>
      <c r="F11" s="10"/>
    </row>
    <row r="12" spans="1:10" x14ac:dyDescent="0.25">
      <c r="C12" s="6"/>
      <c r="D12" s="69"/>
      <c r="E12" s="10"/>
      <c r="F12" s="10"/>
    </row>
  </sheetData>
  <customSheetViews>
    <customSheetView guid="{FBE4CBE9-E43F-475B-89D3-443753E9B033}">
      <selection activeCell="F1" sqref="F1"/>
      <pageMargins left="0" right="0" top="0" bottom="0" header="0" footer="0"/>
      <pageSetup paperSize="9" orientation="portrait" r:id="rId2"/>
    </customSheetView>
  </customSheetViews>
  <dataValidations count="2">
    <dataValidation type="list" allowBlank="1" showInputMessage="1" showErrorMessage="1" sqref="D2:D12">
      <formula1>"Not Started,Passed,Failed,Blocked"</formula1>
    </dataValidation>
    <dataValidation type="list" allowBlank="1" showInputMessage="1" showErrorMessage="1" sqref="C2:C12">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6"/>
  <sheetViews>
    <sheetView topLeftCell="B2" workbookViewId="0">
      <selection activeCell="F6" sqref="F6"/>
    </sheetView>
  </sheetViews>
  <sheetFormatPr defaultColWidth="9.140625" defaultRowHeight="12" x14ac:dyDescent="0.25"/>
  <cols>
    <col min="1" max="1" width="11.28515625" style="6" bestFit="1" customWidth="1"/>
    <col min="2" max="2" width="34.85546875" style="6" customWidth="1"/>
    <col min="3" max="3" width="16.140625" style="6" bestFit="1" customWidth="1"/>
    <col min="4" max="4" width="15" style="6" bestFit="1" customWidth="1"/>
    <col min="5" max="5" width="29.140625" style="10" customWidth="1"/>
    <col min="6" max="6" width="17" style="10" bestFit="1" customWidth="1"/>
    <col min="7" max="7" width="31.42578125" style="6" bestFit="1" customWidth="1"/>
    <col min="8" max="8" width="9.140625" style="6"/>
    <col min="9" max="9" width="15" style="6" bestFit="1" customWidth="1"/>
    <col min="10" max="10" width="14.85546875" style="6" bestFit="1" customWidth="1"/>
    <col min="11" max="11" width="9.140625" style="6"/>
    <col min="12" max="12" width="14.28515625" style="6" customWidth="1"/>
    <col min="13" max="16384" width="9.140625" style="6"/>
  </cols>
  <sheetData>
    <row r="1" spans="1:10" ht="15" x14ac:dyDescent="0.25">
      <c r="A1" s="21" t="s">
        <v>66</v>
      </c>
      <c r="B1" s="21" t="s">
        <v>214</v>
      </c>
      <c r="C1" s="17" t="s">
        <v>215</v>
      </c>
      <c r="D1" s="19" t="s">
        <v>216</v>
      </c>
      <c r="E1" s="67" t="s">
        <v>217</v>
      </c>
      <c r="F1" s="25" t="s">
        <v>218</v>
      </c>
      <c r="G1" s="5" t="s">
        <v>219</v>
      </c>
      <c r="I1" s="38" t="s">
        <v>220</v>
      </c>
    </row>
    <row r="2" spans="1:10" ht="48" x14ac:dyDescent="0.25">
      <c r="A2" s="7" t="s">
        <v>221</v>
      </c>
      <c r="B2" s="7" t="s">
        <v>1948</v>
      </c>
      <c r="C2" s="7" t="s">
        <v>292</v>
      </c>
      <c r="D2" s="29" t="s">
        <v>7</v>
      </c>
      <c r="E2" s="8" t="s">
        <v>1949</v>
      </c>
      <c r="F2" s="163">
        <v>1.1469907407407408E-2</v>
      </c>
      <c r="G2" s="7"/>
      <c r="I2" s="38" t="s">
        <v>224</v>
      </c>
    </row>
    <row r="3" spans="1:10" x14ac:dyDescent="0.25">
      <c r="A3" s="13" t="s">
        <v>225</v>
      </c>
      <c r="B3" s="7" t="s">
        <v>226</v>
      </c>
      <c r="C3" s="7" t="s">
        <v>292</v>
      </c>
      <c r="D3" s="29" t="s">
        <v>7</v>
      </c>
      <c r="E3" s="8" t="s">
        <v>1950</v>
      </c>
      <c r="F3" s="163">
        <v>4.8148148148148152E-3</v>
      </c>
      <c r="G3" s="7"/>
    </row>
    <row r="4" spans="1:10" ht="36" x14ac:dyDescent="0.25">
      <c r="A4" s="13" t="s">
        <v>225</v>
      </c>
      <c r="B4" s="7" t="s">
        <v>227</v>
      </c>
      <c r="C4" s="7" t="s">
        <v>292</v>
      </c>
      <c r="D4" s="29" t="s">
        <v>7</v>
      </c>
      <c r="E4" s="8" t="s">
        <v>1951</v>
      </c>
      <c r="F4" s="163">
        <v>1.0879629629629629E-3</v>
      </c>
      <c r="G4" s="7"/>
      <c r="I4" s="136" t="s">
        <v>216</v>
      </c>
      <c r="J4" s="30" t="s">
        <v>229</v>
      </c>
    </row>
    <row r="5" spans="1:10" x14ac:dyDescent="0.25">
      <c r="A5" s="13" t="s">
        <v>225</v>
      </c>
      <c r="B5" s="7" t="s">
        <v>231</v>
      </c>
      <c r="C5" s="7" t="s">
        <v>292</v>
      </c>
      <c r="D5" s="29" t="s">
        <v>7</v>
      </c>
      <c r="E5" s="8" t="s">
        <v>1950</v>
      </c>
      <c r="F5" s="163">
        <v>2.1990740740740742E-3</v>
      </c>
      <c r="G5" s="7"/>
      <c r="I5" s="6" t="s">
        <v>7</v>
      </c>
      <c r="J5" s="137">
        <v>22</v>
      </c>
    </row>
    <row r="6" spans="1:10" ht="120" x14ac:dyDescent="0.25">
      <c r="A6" s="7" t="s">
        <v>77</v>
      </c>
      <c r="B6" s="7" t="s">
        <v>233</v>
      </c>
      <c r="C6" s="7" t="s">
        <v>292</v>
      </c>
      <c r="D6" s="29" t="s">
        <v>7</v>
      </c>
      <c r="E6" s="8" t="s">
        <v>1952</v>
      </c>
      <c r="F6" s="163">
        <v>7.4768518518518526E-3</v>
      </c>
      <c r="G6" s="7" t="s">
        <v>235</v>
      </c>
      <c r="I6" s="6" t="s">
        <v>6</v>
      </c>
      <c r="J6" s="137">
        <v>15</v>
      </c>
    </row>
    <row r="7" spans="1:10" ht="120" x14ac:dyDescent="0.25">
      <c r="A7" s="7" t="s">
        <v>77</v>
      </c>
      <c r="B7" s="7" t="s">
        <v>236</v>
      </c>
      <c r="C7" s="7" t="s">
        <v>292</v>
      </c>
      <c r="D7" s="29" t="s">
        <v>7</v>
      </c>
      <c r="E7" s="8" t="s">
        <v>1953</v>
      </c>
      <c r="F7" s="163">
        <v>4.0162037037037033E-3</v>
      </c>
      <c r="G7" s="7"/>
      <c r="I7" s="6" t="s">
        <v>74</v>
      </c>
      <c r="J7" s="137">
        <v>37</v>
      </c>
    </row>
    <row r="8" spans="1:10" ht="132" x14ac:dyDescent="0.25">
      <c r="A8" s="7" t="s">
        <v>77</v>
      </c>
      <c r="B8" s="7" t="s">
        <v>238</v>
      </c>
      <c r="C8" s="7" t="s">
        <v>292</v>
      </c>
      <c r="D8" s="29" t="s">
        <v>7</v>
      </c>
      <c r="E8" s="8" t="s">
        <v>1954</v>
      </c>
      <c r="F8" s="163">
        <v>4.8263888888888887E-3</v>
      </c>
      <c r="G8" s="7"/>
    </row>
    <row r="9" spans="1:10" ht="120" x14ac:dyDescent="0.25">
      <c r="A9" s="7" t="s">
        <v>77</v>
      </c>
      <c r="B9" s="7" t="s">
        <v>240</v>
      </c>
      <c r="C9" s="7" t="s">
        <v>292</v>
      </c>
      <c r="D9" s="29" t="s">
        <v>7</v>
      </c>
      <c r="E9" s="8" t="s">
        <v>1955</v>
      </c>
      <c r="F9" s="163">
        <v>3.5532407407407405E-3</v>
      </c>
      <c r="G9" s="7"/>
    </row>
    <row r="10" spans="1:10" ht="60" x14ac:dyDescent="0.25">
      <c r="A10" s="7" t="s">
        <v>77</v>
      </c>
      <c r="B10" s="7" t="s">
        <v>242</v>
      </c>
      <c r="C10" s="7" t="s">
        <v>292</v>
      </c>
      <c r="D10" s="29" t="s">
        <v>7</v>
      </c>
      <c r="E10" s="8" t="s">
        <v>1956</v>
      </c>
      <c r="F10" s="163">
        <v>5.0347222222222225E-3</v>
      </c>
      <c r="G10" s="7" t="s">
        <v>235</v>
      </c>
    </row>
    <row r="11" spans="1:10" ht="144" x14ac:dyDescent="0.25">
      <c r="A11" s="7" t="s">
        <v>77</v>
      </c>
      <c r="B11" s="7" t="s">
        <v>247</v>
      </c>
      <c r="C11" s="7" t="s">
        <v>292</v>
      </c>
      <c r="D11" s="29" t="s">
        <v>7</v>
      </c>
      <c r="E11" s="8" t="s">
        <v>1957</v>
      </c>
      <c r="F11" s="163">
        <v>3.472222222222222E-3</v>
      </c>
      <c r="G11" s="7" t="s">
        <v>1958</v>
      </c>
    </row>
    <row r="12" spans="1:10" x14ac:dyDescent="0.25">
      <c r="A12" s="13" t="s">
        <v>77</v>
      </c>
      <c r="B12" s="7" t="s">
        <v>249</v>
      </c>
      <c r="C12" s="7" t="s">
        <v>292</v>
      </c>
      <c r="D12" s="29" t="s">
        <v>7</v>
      </c>
      <c r="E12" s="8" t="s">
        <v>1950</v>
      </c>
      <c r="F12" s="163">
        <v>7.3726851851851861E-3</v>
      </c>
      <c r="G12" s="7"/>
    </row>
    <row r="13" spans="1:10" ht="120" x14ac:dyDescent="0.25">
      <c r="A13" s="13" t="s">
        <v>77</v>
      </c>
      <c r="B13" s="7" t="s">
        <v>250</v>
      </c>
      <c r="C13" s="7" t="s">
        <v>292</v>
      </c>
      <c r="D13" s="29" t="s">
        <v>7</v>
      </c>
      <c r="E13" s="8" t="s">
        <v>1959</v>
      </c>
      <c r="F13" s="163">
        <v>2.6388888888888889E-2</v>
      </c>
      <c r="G13" s="7"/>
    </row>
    <row r="14" spans="1:10" ht="132" x14ac:dyDescent="0.25">
      <c r="A14" s="13" t="s">
        <v>77</v>
      </c>
      <c r="B14" s="7" t="s">
        <v>252</v>
      </c>
      <c r="C14" s="7" t="s">
        <v>292</v>
      </c>
      <c r="D14" s="29" t="s">
        <v>7</v>
      </c>
      <c r="E14" s="8" t="s">
        <v>1960</v>
      </c>
      <c r="F14" s="163">
        <v>4.9537037037037041E-3</v>
      </c>
      <c r="G14" s="7"/>
    </row>
    <row r="15" spans="1:10" x14ac:dyDescent="0.25">
      <c r="A15" s="13" t="s">
        <v>77</v>
      </c>
      <c r="B15" s="7" t="s">
        <v>254</v>
      </c>
      <c r="C15" s="7" t="s">
        <v>292</v>
      </c>
      <c r="D15" s="29" t="s">
        <v>7</v>
      </c>
      <c r="E15" s="8" t="s">
        <v>1950</v>
      </c>
      <c r="F15" s="163">
        <v>3.3564814814814812E-4</v>
      </c>
      <c r="G15" s="7"/>
    </row>
    <row r="16" spans="1:10" ht="108" x14ac:dyDescent="0.25">
      <c r="A16" s="13" t="s">
        <v>77</v>
      </c>
      <c r="B16" s="13" t="s">
        <v>255</v>
      </c>
      <c r="C16" s="7" t="s">
        <v>292</v>
      </c>
      <c r="D16" s="29" t="s">
        <v>7</v>
      </c>
      <c r="E16" s="8" t="s">
        <v>1961</v>
      </c>
      <c r="F16" s="163">
        <v>5.3240740740740748E-3</v>
      </c>
      <c r="G16" s="7"/>
    </row>
    <row r="17" spans="1:7" ht="12" customHeight="1" x14ac:dyDescent="0.25">
      <c r="A17" s="13" t="s">
        <v>75</v>
      </c>
      <c r="B17" s="13" t="s">
        <v>256</v>
      </c>
      <c r="C17" s="7" t="s">
        <v>292</v>
      </c>
      <c r="D17" s="29" t="s">
        <v>7</v>
      </c>
      <c r="E17" s="8" t="s">
        <v>1962</v>
      </c>
      <c r="F17" s="163">
        <v>1.0648148148148147E-3</v>
      </c>
      <c r="G17" s="7"/>
    </row>
    <row r="18" spans="1:7" ht="60" x14ac:dyDescent="0.25">
      <c r="A18" s="13" t="s">
        <v>75</v>
      </c>
      <c r="B18" s="13" t="s">
        <v>258</v>
      </c>
      <c r="C18" s="7" t="s">
        <v>292</v>
      </c>
      <c r="D18" s="29" t="s">
        <v>7</v>
      </c>
      <c r="E18" s="8" t="s">
        <v>1963</v>
      </c>
      <c r="F18" s="163">
        <v>9.1435185185185185E-4</v>
      </c>
      <c r="G18" s="7"/>
    </row>
    <row r="19" spans="1:7" ht="48" x14ac:dyDescent="0.25">
      <c r="A19" s="13" t="s">
        <v>75</v>
      </c>
      <c r="B19" s="13" t="s">
        <v>260</v>
      </c>
      <c r="C19" s="7" t="s">
        <v>292</v>
      </c>
      <c r="D19" s="29" t="s">
        <v>7</v>
      </c>
      <c r="E19" s="8" t="s">
        <v>1964</v>
      </c>
      <c r="F19" s="163">
        <v>1.4120370370370369E-3</v>
      </c>
      <c r="G19" s="7"/>
    </row>
    <row r="20" spans="1:7" ht="84" x14ac:dyDescent="0.25">
      <c r="A20" s="13" t="s">
        <v>75</v>
      </c>
      <c r="B20" s="13" t="s">
        <v>262</v>
      </c>
      <c r="C20" s="7" t="s">
        <v>292</v>
      </c>
      <c r="D20" s="29" t="s">
        <v>7</v>
      </c>
      <c r="E20" s="8" t="s">
        <v>1965</v>
      </c>
      <c r="F20" s="163">
        <v>9.8379629629629642E-4</v>
      </c>
      <c r="G20" s="7"/>
    </row>
    <row r="21" spans="1:7" ht="36" x14ac:dyDescent="0.25">
      <c r="A21" s="13" t="s">
        <v>75</v>
      </c>
      <c r="B21" s="13" t="s">
        <v>264</v>
      </c>
      <c r="C21" s="7" t="s">
        <v>292</v>
      </c>
      <c r="D21" s="29" t="s">
        <v>7</v>
      </c>
      <c r="E21" s="8" t="s">
        <v>1966</v>
      </c>
      <c r="F21" s="163">
        <v>1.0069444444444444E-3</v>
      </c>
      <c r="G21" s="7"/>
    </row>
    <row r="22" spans="1:7" ht="48" x14ac:dyDescent="0.25">
      <c r="A22" s="13" t="s">
        <v>75</v>
      </c>
      <c r="B22" s="13" t="s">
        <v>266</v>
      </c>
      <c r="C22" s="7" t="s">
        <v>292</v>
      </c>
      <c r="D22" s="29" t="s">
        <v>7</v>
      </c>
      <c r="E22" s="8" t="s">
        <v>1967</v>
      </c>
      <c r="F22" s="163">
        <v>2.7314814814814819E-3</v>
      </c>
      <c r="G22" s="7"/>
    </row>
    <row r="23" spans="1:7" x14ac:dyDescent="0.25">
      <c r="A23" s="13" t="s">
        <v>75</v>
      </c>
      <c r="B23" s="13" t="s">
        <v>268</v>
      </c>
      <c r="C23" s="7" t="s">
        <v>292</v>
      </c>
      <c r="D23" s="29" t="s">
        <v>7</v>
      </c>
      <c r="E23" s="8" t="s">
        <v>1950</v>
      </c>
      <c r="F23" s="163">
        <v>1.3888888888888889E-4</v>
      </c>
      <c r="G23" s="7"/>
    </row>
    <row r="24" spans="1:7" ht="72" x14ac:dyDescent="0.25">
      <c r="A24" s="13" t="s">
        <v>75</v>
      </c>
      <c r="B24" s="13" t="s">
        <v>269</v>
      </c>
      <c r="C24" s="7" t="s">
        <v>292</v>
      </c>
      <c r="D24" s="29" t="s">
        <v>7</v>
      </c>
      <c r="E24" s="8" t="s">
        <v>1968</v>
      </c>
      <c r="F24" s="163">
        <v>9.4907407407407408E-4</v>
      </c>
      <c r="G24" s="7"/>
    </row>
    <row r="25" spans="1:7" x14ac:dyDescent="0.25">
      <c r="A25" s="13" t="s">
        <v>75</v>
      </c>
      <c r="B25" s="13" t="s">
        <v>271</v>
      </c>
      <c r="C25" s="7" t="s">
        <v>292</v>
      </c>
      <c r="D25" s="29" t="s">
        <v>7</v>
      </c>
      <c r="E25" s="8" t="s">
        <v>1950</v>
      </c>
      <c r="F25" s="8"/>
      <c r="G25" s="7"/>
    </row>
    <row r="26" spans="1:7" ht="60" x14ac:dyDescent="0.25">
      <c r="A26" s="13" t="s">
        <v>75</v>
      </c>
      <c r="B26" s="13" t="s">
        <v>272</v>
      </c>
      <c r="C26" s="7" t="s">
        <v>292</v>
      </c>
      <c r="D26" s="29" t="s">
        <v>7</v>
      </c>
      <c r="E26" s="8" t="s">
        <v>1969</v>
      </c>
      <c r="F26" s="163">
        <v>1.3078703703703705E-3</v>
      </c>
      <c r="G26" s="7"/>
    </row>
    <row r="27" spans="1:7" x14ac:dyDescent="0.25">
      <c r="A27" s="13" t="s">
        <v>75</v>
      </c>
      <c r="B27" s="13" t="s">
        <v>274</v>
      </c>
      <c r="C27" s="7" t="s">
        <v>292</v>
      </c>
      <c r="D27" s="29" t="s">
        <v>7</v>
      </c>
      <c r="E27" s="8" t="s">
        <v>1950</v>
      </c>
      <c r="F27" s="8"/>
      <c r="G27" s="7"/>
    </row>
    <row r="28" spans="1:7" ht="72" x14ac:dyDescent="0.25">
      <c r="A28" s="13" t="s">
        <v>75</v>
      </c>
      <c r="B28" s="13" t="s">
        <v>276</v>
      </c>
      <c r="C28" s="7" t="s">
        <v>292</v>
      </c>
      <c r="D28" s="29" t="s">
        <v>7</v>
      </c>
      <c r="E28" s="8" t="s">
        <v>1970</v>
      </c>
      <c r="F28" s="163">
        <v>1.0069444444444444E-3</v>
      </c>
      <c r="G28" s="7"/>
    </row>
    <row r="29" spans="1:7" ht="36" x14ac:dyDescent="0.25">
      <c r="A29" s="13" t="s">
        <v>75</v>
      </c>
      <c r="B29" s="13" t="s">
        <v>278</v>
      </c>
      <c r="C29" s="7" t="s">
        <v>292</v>
      </c>
      <c r="D29" s="29" t="s">
        <v>7</v>
      </c>
      <c r="E29" s="8" t="s">
        <v>1971</v>
      </c>
      <c r="F29" s="163">
        <v>1.0416666666666667E-3</v>
      </c>
      <c r="G29" s="7"/>
    </row>
    <row r="30" spans="1:7" x14ac:dyDescent="0.25">
      <c r="A30" s="13" t="s">
        <v>75</v>
      </c>
      <c r="B30" s="15" t="s">
        <v>280</v>
      </c>
      <c r="C30" s="7" t="s">
        <v>292</v>
      </c>
      <c r="D30" s="29" t="s">
        <v>7</v>
      </c>
      <c r="E30" s="8" t="s">
        <v>1950</v>
      </c>
      <c r="F30" s="8"/>
      <c r="G30" s="7"/>
    </row>
    <row r="31" spans="1:7" x14ac:dyDescent="0.25">
      <c r="A31" s="13" t="s">
        <v>75</v>
      </c>
      <c r="B31" s="13" t="s">
        <v>281</v>
      </c>
      <c r="C31" s="7" t="s">
        <v>292</v>
      </c>
      <c r="D31" s="29" t="s">
        <v>7</v>
      </c>
      <c r="E31" s="8" t="s">
        <v>1950</v>
      </c>
      <c r="F31" s="8"/>
      <c r="G31" s="7" t="s">
        <v>1972</v>
      </c>
    </row>
    <row r="32" spans="1:7" x14ac:dyDescent="0.25">
      <c r="A32" s="13" t="s">
        <v>75</v>
      </c>
      <c r="B32" s="13" t="s">
        <v>282</v>
      </c>
      <c r="C32" s="7" t="s">
        <v>292</v>
      </c>
      <c r="D32" s="29" t="s">
        <v>7</v>
      </c>
      <c r="E32" s="10" t="s">
        <v>1950</v>
      </c>
      <c r="F32" s="163">
        <v>1.7361111111111112E-4</v>
      </c>
      <c r="G32" s="7"/>
    </row>
    <row r="33" spans="1:7" x14ac:dyDescent="0.25">
      <c r="A33" s="13" t="s">
        <v>75</v>
      </c>
      <c r="B33" s="13" t="s">
        <v>283</v>
      </c>
      <c r="C33" s="7" t="s">
        <v>292</v>
      </c>
      <c r="D33" s="29" t="s">
        <v>7</v>
      </c>
      <c r="E33" s="8" t="s">
        <v>1950</v>
      </c>
      <c r="F33" s="163">
        <v>4.8611111111111104E-4</v>
      </c>
      <c r="G33" s="7"/>
    </row>
    <row r="34" spans="1:7" x14ac:dyDescent="0.25">
      <c r="A34" s="13" t="s">
        <v>75</v>
      </c>
      <c r="B34" s="13" t="s">
        <v>284</v>
      </c>
      <c r="C34" s="7" t="s">
        <v>292</v>
      </c>
      <c r="D34" s="29" t="s">
        <v>7</v>
      </c>
      <c r="E34" s="8" t="s">
        <v>1950</v>
      </c>
      <c r="F34" s="8"/>
      <c r="G34" s="7"/>
    </row>
    <row r="35" spans="1:7" ht="36" x14ac:dyDescent="0.25">
      <c r="A35" s="13" t="s">
        <v>75</v>
      </c>
      <c r="B35" s="13" t="s">
        <v>1973</v>
      </c>
      <c r="C35" s="7" t="s">
        <v>292</v>
      </c>
      <c r="D35" s="29" t="s">
        <v>7</v>
      </c>
      <c r="E35" s="97" t="s">
        <v>1974</v>
      </c>
      <c r="F35" s="97"/>
      <c r="G35" s="7"/>
    </row>
    <row r="36" spans="1:7" x14ac:dyDescent="0.25">
      <c r="A36" s="13" t="s">
        <v>75</v>
      </c>
      <c r="B36" s="13" t="s">
        <v>287</v>
      </c>
      <c r="C36" s="7" t="s">
        <v>292</v>
      </c>
      <c r="D36" s="29" t="s">
        <v>7</v>
      </c>
      <c r="E36" s="8" t="s">
        <v>1975</v>
      </c>
      <c r="F36" s="163">
        <v>1.4583333333333334E-3</v>
      </c>
      <c r="G36" s="7"/>
    </row>
  </sheetData>
  <autoFilter ref="A1:G36"/>
  <customSheetViews>
    <customSheetView guid="{FBE4CBE9-E43F-475B-89D3-443753E9B033}" showAutoFilter="1">
      <selection activeCell="F1" sqref="F1"/>
      <pageMargins left="0" right="0" top="0" bottom="0" header="0" footer="0"/>
      <pageSetup orientation="portrait" r:id="rId2"/>
      <autoFilter ref="A1:G36"/>
    </customSheetView>
  </customSheetViews>
  <dataValidations count="1">
    <dataValidation type="list" allowBlank="1" showInputMessage="1" showErrorMessage="1" sqref="D2:D36">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filterMode="1"/>
  <dimension ref="A1:J53"/>
  <sheetViews>
    <sheetView topLeftCell="B1" zoomScaleNormal="100" workbookViewId="0">
      <selection activeCell="A23" sqref="A23"/>
    </sheetView>
  </sheetViews>
  <sheetFormatPr defaultColWidth="9.140625" defaultRowHeight="12" x14ac:dyDescent="0.25"/>
  <cols>
    <col min="1" max="1" width="11.28515625" style="6" bestFit="1" customWidth="1"/>
    <col min="2" max="2" width="36.5703125" style="6" customWidth="1"/>
    <col min="3" max="3" width="15.42578125" style="6" bestFit="1" customWidth="1"/>
    <col min="4" max="4" width="15" style="6" bestFit="1" customWidth="1"/>
    <col min="5" max="5" width="55.28515625" style="10" customWidth="1"/>
    <col min="6" max="6" width="39.7109375" style="10" bestFit="1" customWidth="1"/>
    <col min="7" max="7" width="28.7109375" style="6" customWidth="1"/>
    <col min="8" max="8" width="9.140625" style="6"/>
    <col min="9" max="9" width="15" style="6" bestFit="1" customWidth="1"/>
    <col min="10" max="10" width="14.85546875" style="6" bestFit="1" customWidth="1"/>
    <col min="11" max="11" width="9.140625" style="6"/>
    <col min="12" max="12" width="18.5703125" style="6" bestFit="1" customWidth="1"/>
    <col min="13" max="16384" width="9.140625" style="6"/>
  </cols>
  <sheetData>
    <row r="1" spans="1:10" ht="15" x14ac:dyDescent="0.25">
      <c r="A1" s="20" t="s">
        <v>289</v>
      </c>
      <c r="B1" s="20" t="s">
        <v>214</v>
      </c>
      <c r="C1" s="17" t="s">
        <v>215</v>
      </c>
      <c r="D1" s="19" t="s">
        <v>216</v>
      </c>
      <c r="E1" s="67" t="s">
        <v>217</v>
      </c>
      <c r="F1" s="25" t="s">
        <v>218</v>
      </c>
      <c r="G1" s="5" t="s">
        <v>219</v>
      </c>
      <c r="I1" s="38" t="s">
        <v>220</v>
      </c>
    </row>
    <row r="2" spans="1:10" ht="36" hidden="1" x14ac:dyDescent="0.25">
      <c r="A2" s="7" t="s">
        <v>437</v>
      </c>
      <c r="B2" s="7" t="s">
        <v>1976</v>
      </c>
      <c r="C2" s="7" t="s">
        <v>122</v>
      </c>
      <c r="D2" s="29" t="s">
        <v>7</v>
      </c>
      <c r="E2" s="8" t="s">
        <v>1977</v>
      </c>
      <c r="F2" s="163">
        <v>1.3043981481481483E-2</v>
      </c>
      <c r="G2" s="7"/>
      <c r="I2" s="38" t="s">
        <v>224</v>
      </c>
    </row>
    <row r="3" spans="1:10" ht="36" hidden="1" x14ac:dyDescent="0.25">
      <c r="A3" s="7" t="s">
        <v>437</v>
      </c>
      <c r="B3" s="7" t="s">
        <v>1978</v>
      </c>
      <c r="C3" s="7" t="s">
        <v>122</v>
      </c>
      <c r="D3" s="29" t="s">
        <v>7</v>
      </c>
      <c r="E3" s="8" t="s">
        <v>1979</v>
      </c>
      <c r="F3" s="163">
        <v>8.7152777777777784E-3</v>
      </c>
      <c r="G3" s="7"/>
      <c r="I3" s="136" t="s">
        <v>216</v>
      </c>
      <c r="J3" s="30" t="s">
        <v>229</v>
      </c>
    </row>
    <row r="4" spans="1:10" ht="24" hidden="1" x14ac:dyDescent="0.25">
      <c r="A4" s="7" t="s">
        <v>437</v>
      </c>
      <c r="B4" s="7" t="s">
        <v>1980</v>
      </c>
      <c r="C4" s="7" t="s">
        <v>122</v>
      </c>
      <c r="D4" s="29" t="s">
        <v>7</v>
      </c>
      <c r="E4" s="8" t="s">
        <v>1981</v>
      </c>
      <c r="F4" s="163">
        <v>9.8263888888888897E-3</v>
      </c>
      <c r="G4" s="7"/>
      <c r="I4" s="6" t="s">
        <v>1982</v>
      </c>
      <c r="J4" s="137">
        <v>52</v>
      </c>
    </row>
    <row r="5" spans="1:10" ht="24" hidden="1" x14ac:dyDescent="0.25">
      <c r="A5" s="7" t="s">
        <v>437</v>
      </c>
      <c r="B5" s="7" t="s">
        <v>1983</v>
      </c>
      <c r="C5" s="7" t="s">
        <v>122</v>
      </c>
      <c r="D5" s="29" t="s">
        <v>7</v>
      </c>
      <c r="E5" s="8" t="s">
        <v>1984</v>
      </c>
      <c r="F5" s="163">
        <v>7.2106481481481475E-3</v>
      </c>
      <c r="G5" s="7"/>
      <c r="I5" s="6" t="s">
        <v>74</v>
      </c>
      <c r="J5" s="137">
        <v>52</v>
      </c>
    </row>
    <row r="6" spans="1:10" ht="36" hidden="1" x14ac:dyDescent="0.25">
      <c r="A6" s="7" t="s">
        <v>437</v>
      </c>
      <c r="B6" s="7" t="s">
        <v>1985</v>
      </c>
      <c r="C6" s="7" t="s">
        <v>122</v>
      </c>
      <c r="D6" s="29" t="s">
        <v>7</v>
      </c>
      <c r="E6" s="8" t="s">
        <v>1986</v>
      </c>
      <c r="F6" s="163">
        <v>9.432870370370371E-3</v>
      </c>
      <c r="G6" s="7"/>
      <c r="I6"/>
      <c r="J6"/>
    </row>
    <row r="7" spans="1:10" ht="36" hidden="1" x14ac:dyDescent="0.25">
      <c r="A7" s="7" t="s">
        <v>437</v>
      </c>
      <c r="B7" s="7" t="s">
        <v>1987</v>
      </c>
      <c r="C7" s="7" t="s">
        <v>122</v>
      </c>
      <c r="D7" s="29" t="s">
        <v>7</v>
      </c>
      <c r="E7" s="8" t="s">
        <v>1988</v>
      </c>
      <c r="F7" s="163">
        <v>1.2407407407407409E-2</v>
      </c>
      <c r="G7" s="7"/>
      <c r="I7"/>
      <c r="J7"/>
    </row>
    <row r="8" spans="1:10" ht="36" hidden="1" x14ac:dyDescent="0.25">
      <c r="A8" s="7" t="s">
        <v>437</v>
      </c>
      <c r="B8" s="7" t="s">
        <v>1989</v>
      </c>
      <c r="C8" s="7" t="s">
        <v>122</v>
      </c>
      <c r="D8" s="29" t="s">
        <v>7</v>
      </c>
      <c r="E8" s="8" t="s">
        <v>1990</v>
      </c>
      <c r="F8" s="163">
        <v>1.0659722222222221E-2</v>
      </c>
      <c r="G8" s="7"/>
    </row>
    <row r="9" spans="1:10" hidden="1" x14ac:dyDescent="0.25">
      <c r="A9" s="7" t="s">
        <v>437</v>
      </c>
      <c r="B9" s="7" t="s">
        <v>1991</v>
      </c>
      <c r="C9" s="7" t="s">
        <v>122</v>
      </c>
      <c r="D9" s="29" t="s">
        <v>7</v>
      </c>
      <c r="E9" s="8" t="s">
        <v>1992</v>
      </c>
      <c r="F9" s="163">
        <v>2.3611111111111111E-3</v>
      </c>
      <c r="G9" s="7"/>
    </row>
    <row r="10" spans="1:10" hidden="1" x14ac:dyDescent="0.25">
      <c r="A10" s="7" t="s">
        <v>414</v>
      </c>
      <c r="B10" s="7" t="s">
        <v>1993</v>
      </c>
      <c r="C10" s="7" t="s">
        <v>122</v>
      </c>
      <c r="D10" s="29" t="s">
        <v>7</v>
      </c>
      <c r="E10" s="8" t="s">
        <v>1994</v>
      </c>
      <c r="F10" s="163">
        <v>4.9305555555555552E-3</v>
      </c>
      <c r="G10" s="7"/>
    </row>
    <row r="11" spans="1:10" hidden="1" x14ac:dyDescent="0.25">
      <c r="A11" s="7" t="s">
        <v>414</v>
      </c>
      <c r="B11" s="7" t="s">
        <v>1995</v>
      </c>
      <c r="C11" s="7" t="s">
        <v>122</v>
      </c>
      <c r="D11" s="29" t="s">
        <v>7</v>
      </c>
      <c r="E11" s="8" t="s">
        <v>1996</v>
      </c>
      <c r="F11" s="170">
        <v>8.726851851851852E-3</v>
      </c>
      <c r="G11" s="8" t="s">
        <v>1997</v>
      </c>
    </row>
    <row r="12" spans="1:10" ht="48" hidden="1" x14ac:dyDescent="0.25">
      <c r="A12" s="7" t="s">
        <v>414</v>
      </c>
      <c r="B12" s="7" t="s">
        <v>1998</v>
      </c>
      <c r="C12" s="7" t="s">
        <v>122</v>
      </c>
      <c r="D12" s="29" t="s">
        <v>7</v>
      </c>
      <c r="E12" s="8" t="s">
        <v>1999</v>
      </c>
      <c r="F12" s="163">
        <v>4.9305555555555552E-3</v>
      </c>
      <c r="G12" s="7"/>
    </row>
    <row r="13" spans="1:10" ht="24" hidden="1" x14ac:dyDescent="0.25">
      <c r="A13" s="7" t="s">
        <v>414</v>
      </c>
      <c r="B13" s="7" t="s">
        <v>2000</v>
      </c>
      <c r="C13" s="7" t="s">
        <v>122</v>
      </c>
      <c r="D13" s="29" t="s">
        <v>7</v>
      </c>
      <c r="E13" s="8" t="s">
        <v>2001</v>
      </c>
      <c r="F13" s="170">
        <v>1.105324074074074E-2</v>
      </c>
      <c r="G13" s="8" t="s">
        <v>2002</v>
      </c>
    </row>
    <row r="14" spans="1:10" ht="48" hidden="1" x14ac:dyDescent="0.25">
      <c r="A14" s="7" t="s">
        <v>414</v>
      </c>
      <c r="B14" s="7" t="s">
        <v>2003</v>
      </c>
      <c r="C14" s="7" t="s">
        <v>122</v>
      </c>
      <c r="D14" s="29" t="s">
        <v>7</v>
      </c>
      <c r="E14" s="8" t="s">
        <v>2004</v>
      </c>
      <c r="F14" s="163">
        <v>2.2916666666666667E-3</v>
      </c>
      <c r="G14" s="7"/>
    </row>
    <row r="15" spans="1:10" ht="36" hidden="1" x14ac:dyDescent="0.25">
      <c r="A15" s="7" t="s">
        <v>414</v>
      </c>
      <c r="B15" s="7" t="s">
        <v>2005</v>
      </c>
      <c r="C15" s="7" t="s">
        <v>122</v>
      </c>
      <c r="D15" s="29" t="s">
        <v>7</v>
      </c>
      <c r="E15" s="8" t="s">
        <v>2006</v>
      </c>
      <c r="F15" s="170">
        <v>1.0011574074074074E-2</v>
      </c>
      <c r="G15" s="8" t="s">
        <v>2002</v>
      </c>
    </row>
    <row r="16" spans="1:10" ht="24" hidden="1" x14ac:dyDescent="0.25">
      <c r="A16" s="7" t="s">
        <v>414</v>
      </c>
      <c r="B16" s="7" t="s">
        <v>2007</v>
      </c>
      <c r="C16" s="7" t="s">
        <v>122</v>
      </c>
      <c r="D16" s="29" t="s">
        <v>7</v>
      </c>
      <c r="E16" s="8" t="s">
        <v>2008</v>
      </c>
      <c r="F16" s="163">
        <v>1.8518518518518518E-4</v>
      </c>
      <c r="G16" s="7"/>
    </row>
    <row r="17" spans="1:7" ht="36" hidden="1" x14ac:dyDescent="0.25">
      <c r="A17" s="7" t="s">
        <v>414</v>
      </c>
      <c r="B17" s="7" t="s">
        <v>2009</v>
      </c>
      <c r="C17" s="7" t="s">
        <v>122</v>
      </c>
      <c r="D17" s="29" t="s">
        <v>7</v>
      </c>
      <c r="E17" s="8" t="s">
        <v>2010</v>
      </c>
      <c r="F17" s="163">
        <v>3.9351851851851852E-4</v>
      </c>
      <c r="G17" s="7"/>
    </row>
    <row r="18" spans="1:7" ht="24" hidden="1" x14ac:dyDescent="0.25">
      <c r="A18" s="7" t="s">
        <v>414</v>
      </c>
      <c r="B18" s="7" t="s">
        <v>2011</v>
      </c>
      <c r="C18" s="7" t="s">
        <v>122</v>
      </c>
      <c r="D18" s="29" t="s">
        <v>7</v>
      </c>
      <c r="E18" s="8" t="s">
        <v>2012</v>
      </c>
      <c r="F18" s="163">
        <v>2.7893518518518519E-3</v>
      </c>
      <c r="G18" s="7"/>
    </row>
    <row r="19" spans="1:7" ht="24" hidden="1" x14ac:dyDescent="0.25">
      <c r="A19" s="7" t="s">
        <v>414</v>
      </c>
      <c r="B19" s="7" t="s">
        <v>2013</v>
      </c>
      <c r="C19" s="7" t="s">
        <v>122</v>
      </c>
      <c r="D19" s="29" t="s">
        <v>7</v>
      </c>
      <c r="E19" s="8" t="s">
        <v>2014</v>
      </c>
      <c r="F19" s="163">
        <v>4.108796296296297E-3</v>
      </c>
      <c r="G19" s="7"/>
    </row>
    <row r="20" spans="1:7" hidden="1" x14ac:dyDescent="0.25">
      <c r="A20" s="7" t="s">
        <v>414</v>
      </c>
      <c r="B20" s="7" t="s">
        <v>2015</v>
      </c>
      <c r="C20" s="7" t="s">
        <v>122</v>
      </c>
      <c r="D20" s="29" t="s">
        <v>7</v>
      </c>
      <c r="E20" s="8" t="s">
        <v>2016</v>
      </c>
      <c r="F20" s="163">
        <v>3.6574074074074074E-3</v>
      </c>
      <c r="G20" s="7"/>
    </row>
    <row r="21" spans="1:7" ht="48" hidden="1" x14ac:dyDescent="0.25">
      <c r="A21" s="7" t="s">
        <v>318</v>
      </c>
      <c r="B21" s="7" t="s">
        <v>2017</v>
      </c>
      <c r="C21" s="7" t="s">
        <v>122</v>
      </c>
      <c r="D21" s="29" t="s">
        <v>7</v>
      </c>
      <c r="E21" s="8" t="s">
        <v>2018</v>
      </c>
      <c r="F21" s="163">
        <v>2.6620370370370374E-3</v>
      </c>
      <c r="G21" s="7"/>
    </row>
    <row r="22" spans="1:7" ht="48" hidden="1" x14ac:dyDescent="0.25">
      <c r="A22" s="7" t="s">
        <v>318</v>
      </c>
      <c r="B22" s="7" t="s">
        <v>2019</v>
      </c>
      <c r="C22" s="7" t="s">
        <v>122</v>
      </c>
      <c r="D22" s="29" t="s">
        <v>7</v>
      </c>
      <c r="E22" s="8" t="s">
        <v>2020</v>
      </c>
      <c r="F22" s="163">
        <v>1.6203703703703703E-3</v>
      </c>
      <c r="G22" s="7"/>
    </row>
    <row r="23" spans="1:7" x14ac:dyDescent="0.25">
      <c r="A23" s="7" t="s">
        <v>318</v>
      </c>
      <c r="B23" s="7" t="s">
        <v>2021</v>
      </c>
      <c r="C23" s="7" t="s">
        <v>122</v>
      </c>
      <c r="D23" s="29" t="s">
        <v>7</v>
      </c>
      <c r="E23" s="8" t="s">
        <v>2022</v>
      </c>
      <c r="F23" s="163">
        <v>4.1435185185185186E-3</v>
      </c>
      <c r="G23" s="7" t="s">
        <v>2023</v>
      </c>
    </row>
    <row r="24" spans="1:7" hidden="1" x14ac:dyDescent="0.25">
      <c r="A24" s="7" t="s">
        <v>318</v>
      </c>
      <c r="B24" s="7" t="s">
        <v>2024</v>
      </c>
      <c r="C24" s="7" t="s">
        <v>122</v>
      </c>
      <c r="D24" s="29" t="s">
        <v>7</v>
      </c>
      <c r="E24" s="8" t="s">
        <v>2025</v>
      </c>
      <c r="F24" s="163">
        <v>3.1250000000000001E-4</v>
      </c>
      <c r="G24" s="7"/>
    </row>
    <row r="25" spans="1:7" hidden="1" x14ac:dyDescent="0.25">
      <c r="A25" s="7" t="s">
        <v>75</v>
      </c>
      <c r="B25" s="9" t="s">
        <v>2026</v>
      </c>
      <c r="C25" s="7" t="s">
        <v>122</v>
      </c>
      <c r="D25" s="29" t="s">
        <v>7</v>
      </c>
      <c r="E25" s="8" t="s">
        <v>1950</v>
      </c>
      <c r="F25" s="163">
        <v>1.273148148148148E-4</v>
      </c>
      <c r="G25" s="8"/>
    </row>
    <row r="26" spans="1:7" hidden="1" x14ac:dyDescent="0.25">
      <c r="A26" s="7" t="s">
        <v>75</v>
      </c>
      <c r="B26" s="9" t="s">
        <v>2027</v>
      </c>
      <c r="C26" s="7" t="s">
        <v>122</v>
      </c>
      <c r="D26" s="29" t="s">
        <v>7</v>
      </c>
      <c r="E26" s="8" t="s">
        <v>2028</v>
      </c>
      <c r="F26" s="163">
        <v>6.7129629629629625E-4</v>
      </c>
      <c r="G26" s="7"/>
    </row>
    <row r="27" spans="1:7" ht="24" hidden="1" x14ac:dyDescent="0.25">
      <c r="A27" s="7" t="s">
        <v>75</v>
      </c>
      <c r="B27" s="9" t="s">
        <v>2029</v>
      </c>
      <c r="C27" s="7" t="s">
        <v>122</v>
      </c>
      <c r="D27" s="29" t="s">
        <v>7</v>
      </c>
      <c r="E27" s="8" t="s">
        <v>2030</v>
      </c>
      <c r="F27" s="163">
        <v>8.1018518518518516E-4</v>
      </c>
      <c r="G27" s="7"/>
    </row>
    <row r="28" spans="1:7" ht="24" hidden="1" x14ac:dyDescent="0.25">
      <c r="A28" s="7" t="s">
        <v>75</v>
      </c>
      <c r="B28" s="9" t="s">
        <v>1320</v>
      </c>
      <c r="C28" s="7" t="s">
        <v>122</v>
      </c>
      <c r="D28" s="29" t="s">
        <v>7</v>
      </c>
      <c r="E28" s="8" t="s">
        <v>2031</v>
      </c>
      <c r="F28" s="163">
        <v>1.1458333333333333E-3</v>
      </c>
      <c r="G28" s="7"/>
    </row>
    <row r="29" spans="1:7" ht="36" hidden="1" x14ac:dyDescent="0.25">
      <c r="A29" s="7" t="s">
        <v>75</v>
      </c>
      <c r="B29" s="9" t="s">
        <v>2032</v>
      </c>
      <c r="C29" s="7" t="s">
        <v>122</v>
      </c>
      <c r="D29" s="29" t="s">
        <v>7</v>
      </c>
      <c r="E29" s="8" t="s">
        <v>2033</v>
      </c>
      <c r="F29" s="163">
        <v>1.3194444444444443E-3</v>
      </c>
      <c r="G29" s="7"/>
    </row>
    <row r="30" spans="1:7" hidden="1" x14ac:dyDescent="0.25">
      <c r="A30" s="7" t="s">
        <v>75</v>
      </c>
      <c r="B30" s="9" t="s">
        <v>2034</v>
      </c>
      <c r="C30" s="7" t="s">
        <v>122</v>
      </c>
      <c r="D30" s="29" t="s">
        <v>7</v>
      </c>
      <c r="E30" s="8" t="s">
        <v>2035</v>
      </c>
      <c r="F30" s="163">
        <v>5.7870370370370378E-4</v>
      </c>
      <c r="G30" s="7"/>
    </row>
    <row r="31" spans="1:7" ht="60" hidden="1" x14ac:dyDescent="0.25">
      <c r="A31" s="7" t="s">
        <v>75</v>
      </c>
      <c r="B31" s="9" t="s">
        <v>2036</v>
      </c>
      <c r="C31" s="7" t="s">
        <v>122</v>
      </c>
      <c r="D31" s="29" t="s">
        <v>7</v>
      </c>
      <c r="E31" s="8" t="s">
        <v>2037</v>
      </c>
      <c r="F31" s="163">
        <v>2.4189814814814816E-3</v>
      </c>
      <c r="G31" s="7"/>
    </row>
    <row r="32" spans="1:7" hidden="1" x14ac:dyDescent="0.25">
      <c r="A32" s="7" t="s">
        <v>75</v>
      </c>
      <c r="B32" s="9" t="s">
        <v>2038</v>
      </c>
      <c r="C32" s="7" t="s">
        <v>122</v>
      </c>
      <c r="D32" s="29" t="s">
        <v>7</v>
      </c>
      <c r="E32" s="8" t="s">
        <v>1950</v>
      </c>
      <c r="F32" s="170">
        <v>4.6296296296296293E-4</v>
      </c>
      <c r="G32" s="8" t="s">
        <v>2039</v>
      </c>
    </row>
    <row r="33" spans="1:7" hidden="1" x14ac:dyDescent="0.25">
      <c r="A33" s="7" t="s">
        <v>75</v>
      </c>
      <c r="B33" s="9" t="s">
        <v>2040</v>
      </c>
      <c r="C33" s="7" t="s">
        <v>122</v>
      </c>
      <c r="D33" s="29" t="s">
        <v>7</v>
      </c>
      <c r="E33" s="8" t="s">
        <v>2041</v>
      </c>
      <c r="F33" s="163">
        <v>7.2106481481481475E-3</v>
      </c>
      <c r="G33" s="7"/>
    </row>
    <row r="34" spans="1:7" hidden="1" x14ac:dyDescent="0.25">
      <c r="A34" s="7" t="s">
        <v>75</v>
      </c>
      <c r="B34" s="9" t="s">
        <v>2042</v>
      </c>
      <c r="C34" s="7" t="s">
        <v>122</v>
      </c>
      <c r="D34" s="29" t="s">
        <v>7</v>
      </c>
      <c r="E34" s="8" t="s">
        <v>2043</v>
      </c>
      <c r="F34" s="163">
        <v>4.3055555555555555E-3</v>
      </c>
      <c r="G34" s="7"/>
    </row>
    <row r="35" spans="1:7" ht="24" hidden="1" x14ac:dyDescent="0.25">
      <c r="A35" s="7" t="s">
        <v>75</v>
      </c>
      <c r="B35" s="9" t="s">
        <v>2044</v>
      </c>
      <c r="C35" s="7" t="s">
        <v>122</v>
      </c>
      <c r="D35" s="29" t="s">
        <v>7</v>
      </c>
      <c r="E35" s="8" t="s">
        <v>2045</v>
      </c>
      <c r="F35" s="163">
        <v>1.9328703703703704E-3</v>
      </c>
      <c r="G35" s="7"/>
    </row>
    <row r="36" spans="1:7" hidden="1" x14ac:dyDescent="0.25">
      <c r="A36" s="7" t="s">
        <v>75</v>
      </c>
      <c r="B36" s="9" t="s">
        <v>2046</v>
      </c>
      <c r="C36" s="7" t="s">
        <v>122</v>
      </c>
      <c r="D36" s="29" t="s">
        <v>7</v>
      </c>
      <c r="E36" s="8" t="s">
        <v>2047</v>
      </c>
      <c r="F36" s="163">
        <v>8.449074074074075E-4</v>
      </c>
      <c r="G36" s="7"/>
    </row>
    <row r="37" spans="1:7" hidden="1" x14ac:dyDescent="0.25">
      <c r="A37" s="7" t="s">
        <v>75</v>
      </c>
      <c r="B37" s="9" t="s">
        <v>2048</v>
      </c>
      <c r="C37" s="7" t="s">
        <v>122</v>
      </c>
      <c r="D37" s="29" t="s">
        <v>7</v>
      </c>
      <c r="E37" s="8" t="s">
        <v>2035</v>
      </c>
      <c r="F37" s="163">
        <v>1.6932870370370369E-2</v>
      </c>
      <c r="G37" s="7"/>
    </row>
    <row r="38" spans="1:7" hidden="1" x14ac:dyDescent="0.25">
      <c r="A38" s="7" t="s">
        <v>75</v>
      </c>
      <c r="B38" s="9" t="s">
        <v>533</v>
      </c>
      <c r="C38" s="7" t="s">
        <v>122</v>
      </c>
      <c r="D38" s="29" t="s">
        <v>7</v>
      </c>
      <c r="E38" s="8" t="s">
        <v>2035</v>
      </c>
      <c r="F38" s="163">
        <v>1.1388888888888888E-2</v>
      </c>
      <c r="G38" s="7"/>
    </row>
    <row r="39" spans="1:7" ht="24" hidden="1" x14ac:dyDescent="0.25">
      <c r="A39" s="7" t="s">
        <v>75</v>
      </c>
      <c r="B39" s="9" t="s">
        <v>2049</v>
      </c>
      <c r="C39" s="7" t="s">
        <v>122</v>
      </c>
      <c r="D39" s="29" t="s">
        <v>7</v>
      </c>
      <c r="E39" s="8" t="s">
        <v>1232</v>
      </c>
      <c r="F39" s="163">
        <v>3.3564814814814812E-4</v>
      </c>
      <c r="G39" s="7"/>
    </row>
    <row r="40" spans="1:7" hidden="1" x14ac:dyDescent="0.25">
      <c r="A40" s="7" t="s">
        <v>75</v>
      </c>
      <c r="B40" s="9" t="s">
        <v>2050</v>
      </c>
      <c r="C40" s="7" t="s">
        <v>122</v>
      </c>
      <c r="D40" s="29" t="s">
        <v>7</v>
      </c>
      <c r="E40" s="8" t="s">
        <v>1950</v>
      </c>
      <c r="F40" s="163">
        <v>4.9768518518518521E-4</v>
      </c>
      <c r="G40" s="7"/>
    </row>
    <row r="41" spans="1:7" hidden="1" x14ac:dyDescent="0.25">
      <c r="A41" s="7" t="s">
        <v>75</v>
      </c>
      <c r="B41" s="9" t="s">
        <v>2051</v>
      </c>
      <c r="C41" s="7" t="s">
        <v>122</v>
      </c>
      <c r="D41" s="29" t="s">
        <v>7</v>
      </c>
      <c r="E41" s="8" t="s">
        <v>1950</v>
      </c>
      <c r="F41" s="163">
        <v>1.736111111111111E-3</v>
      </c>
      <c r="G41" s="7"/>
    </row>
    <row r="42" spans="1:7" hidden="1" x14ac:dyDescent="0.25">
      <c r="A42" s="7" t="s">
        <v>75</v>
      </c>
      <c r="B42" s="178" t="s">
        <v>2052</v>
      </c>
      <c r="C42" s="7" t="s">
        <v>122</v>
      </c>
      <c r="D42" s="29" t="s">
        <v>7</v>
      </c>
      <c r="E42" s="8" t="s">
        <v>2053</v>
      </c>
      <c r="F42" s="163">
        <v>7.2453703703703708E-3</v>
      </c>
      <c r="G42" s="8" t="s">
        <v>2054</v>
      </c>
    </row>
    <row r="43" spans="1:7" hidden="1" x14ac:dyDescent="0.25">
      <c r="A43" s="7" t="s">
        <v>75</v>
      </c>
      <c r="B43" s="9" t="s">
        <v>2055</v>
      </c>
      <c r="C43" s="7" t="s">
        <v>122</v>
      </c>
      <c r="D43" s="29" t="s">
        <v>7</v>
      </c>
      <c r="E43" s="8" t="s">
        <v>2056</v>
      </c>
      <c r="F43" s="163">
        <v>3.7268518518518514E-3</v>
      </c>
      <c r="G43" s="7"/>
    </row>
    <row r="44" spans="1:7" hidden="1" x14ac:dyDescent="0.25">
      <c r="A44" s="7" t="s">
        <v>75</v>
      </c>
      <c r="B44" s="9" t="s">
        <v>2057</v>
      </c>
      <c r="C44" s="7" t="s">
        <v>122</v>
      </c>
      <c r="D44" s="29" t="s">
        <v>7</v>
      </c>
      <c r="E44" s="8" t="s">
        <v>2058</v>
      </c>
      <c r="F44" s="163">
        <v>6.7129629629629625E-4</v>
      </c>
      <c r="G44" s="7"/>
    </row>
    <row r="45" spans="1:7" hidden="1" x14ac:dyDescent="0.25">
      <c r="A45" s="7" t="s">
        <v>75</v>
      </c>
      <c r="B45" s="9" t="s">
        <v>2059</v>
      </c>
      <c r="C45" s="7" t="s">
        <v>122</v>
      </c>
      <c r="D45" s="29" t="s">
        <v>7</v>
      </c>
      <c r="E45" s="8" t="s">
        <v>1950</v>
      </c>
      <c r="F45" s="163">
        <v>7.175925925925927E-4</v>
      </c>
      <c r="G45" s="7"/>
    </row>
    <row r="46" spans="1:7" hidden="1" x14ac:dyDescent="0.25">
      <c r="A46" s="7" t="s">
        <v>75</v>
      </c>
      <c r="B46" s="9" t="s">
        <v>2060</v>
      </c>
      <c r="C46" s="7" t="s">
        <v>122</v>
      </c>
      <c r="D46" s="29" t="s">
        <v>7</v>
      </c>
      <c r="E46" s="8" t="s">
        <v>1950</v>
      </c>
      <c r="F46" s="163">
        <v>5.8101851851851856E-3</v>
      </c>
      <c r="G46" s="7"/>
    </row>
    <row r="47" spans="1:7" hidden="1" x14ac:dyDescent="0.25">
      <c r="A47" s="7" t="s">
        <v>75</v>
      </c>
      <c r="B47" s="9" t="s">
        <v>2061</v>
      </c>
      <c r="C47" s="7" t="s">
        <v>122</v>
      </c>
      <c r="D47" s="29" t="s">
        <v>7</v>
      </c>
      <c r="E47" s="8" t="s">
        <v>1950</v>
      </c>
      <c r="F47" s="163">
        <v>9.9537037037037042E-4</v>
      </c>
      <c r="G47" s="7"/>
    </row>
    <row r="48" spans="1:7" ht="48" hidden="1" x14ac:dyDescent="0.25">
      <c r="A48" s="7" t="s">
        <v>75</v>
      </c>
      <c r="B48" s="9" t="s">
        <v>2062</v>
      </c>
      <c r="C48" s="7" t="s">
        <v>122</v>
      </c>
      <c r="D48" s="29" t="s">
        <v>7</v>
      </c>
      <c r="E48" s="8" t="s">
        <v>2063</v>
      </c>
      <c r="F48" s="163">
        <v>1.689814814814815E-3</v>
      </c>
      <c r="G48" s="7"/>
    </row>
    <row r="49" spans="1:7" hidden="1" x14ac:dyDescent="0.25">
      <c r="A49" s="7" t="s">
        <v>75</v>
      </c>
      <c r="B49" s="9" t="s">
        <v>530</v>
      </c>
      <c r="C49" s="7" t="s">
        <v>122</v>
      </c>
      <c r="D49" s="29" t="s">
        <v>7</v>
      </c>
      <c r="E49" s="8" t="s">
        <v>1950</v>
      </c>
      <c r="F49" s="163">
        <v>4.7453703703703704E-4</v>
      </c>
      <c r="G49" s="7"/>
    </row>
    <row r="50" spans="1:7" hidden="1" x14ac:dyDescent="0.25">
      <c r="A50" s="7" t="s">
        <v>75</v>
      </c>
      <c r="B50" s="9" t="s">
        <v>2064</v>
      </c>
      <c r="C50" s="7" t="s">
        <v>122</v>
      </c>
      <c r="D50" s="29" t="s">
        <v>7</v>
      </c>
      <c r="E50" s="8" t="s">
        <v>1950</v>
      </c>
      <c r="F50" s="163">
        <v>2.0833333333333335E-4</v>
      </c>
      <c r="G50" s="7"/>
    </row>
    <row r="51" spans="1:7" ht="48" hidden="1" x14ac:dyDescent="0.25">
      <c r="A51" s="7" t="s">
        <v>75</v>
      </c>
      <c r="B51" s="9" t="s">
        <v>2065</v>
      </c>
      <c r="C51" s="7" t="s">
        <v>122</v>
      </c>
      <c r="D51" s="29" t="s">
        <v>7</v>
      </c>
      <c r="E51" s="8" t="s">
        <v>2066</v>
      </c>
      <c r="F51" s="163">
        <v>1.1921296296296296E-3</v>
      </c>
      <c r="G51" s="7"/>
    </row>
    <row r="52" spans="1:7" ht="48" hidden="1" x14ac:dyDescent="0.25">
      <c r="A52" s="7" t="s">
        <v>75</v>
      </c>
      <c r="B52" s="9" t="s">
        <v>2067</v>
      </c>
      <c r="C52" s="7" t="s">
        <v>122</v>
      </c>
      <c r="D52" s="29" t="s">
        <v>7</v>
      </c>
      <c r="E52" s="8" t="s">
        <v>2068</v>
      </c>
      <c r="F52" s="163">
        <v>1.9212962962962962E-3</v>
      </c>
      <c r="G52" s="7"/>
    </row>
    <row r="53" spans="1:7" ht="60" hidden="1" x14ac:dyDescent="0.25">
      <c r="A53" s="7" t="s">
        <v>75</v>
      </c>
      <c r="B53" s="9" t="s">
        <v>2069</v>
      </c>
      <c r="C53" s="7" t="s">
        <v>122</v>
      </c>
      <c r="D53" s="29" t="s">
        <v>7</v>
      </c>
      <c r="E53" s="8" t="s">
        <v>2070</v>
      </c>
      <c r="F53" s="163">
        <v>1.4930555555555556E-3</v>
      </c>
      <c r="G53" s="7"/>
    </row>
  </sheetData>
  <autoFilter ref="A1:G53">
    <filterColumn colId="3">
      <filters>
        <filter val="Failed"/>
      </filters>
    </filterColumn>
  </autoFilter>
  <customSheetViews>
    <customSheetView guid="{FBE4CBE9-E43F-475B-89D3-443753E9B033}" showAutoFilter="1">
      <selection activeCell="F1" sqref="F1"/>
      <pageMargins left="0" right="0" top="0" bottom="0" header="0" footer="0"/>
      <pageSetup orientation="portrait" r:id="rId2"/>
      <autoFilter ref="A1:G53"/>
    </customSheetView>
  </customSheetViews>
  <dataValidations count="2">
    <dataValidation type="list" allowBlank="1" showInputMessage="1" showErrorMessage="1" sqref="C2:C53">
      <formula1>"Yes,No"</formula1>
    </dataValidation>
    <dataValidation type="list" allowBlank="1" showInputMessage="1" showErrorMessage="1" sqref="D2:D53">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7"/>
  <sheetViews>
    <sheetView zoomScale="78" zoomScaleNormal="78" workbookViewId="0">
      <selection activeCell="E10" sqref="E10"/>
    </sheetView>
  </sheetViews>
  <sheetFormatPr defaultColWidth="9.140625" defaultRowHeight="12" x14ac:dyDescent="0.25"/>
  <cols>
    <col min="1" max="1" width="12.42578125" style="30" bestFit="1" customWidth="1"/>
    <col min="2" max="2" width="39" style="30" customWidth="1"/>
    <col min="3" max="3" width="17.7109375" style="30" bestFit="1" customWidth="1"/>
    <col min="4" max="4" width="17.7109375" style="30" customWidth="1"/>
    <col min="5" max="6" width="30.7109375" style="30" customWidth="1"/>
    <col min="7" max="7" width="21" style="30" customWidth="1"/>
    <col min="8" max="8" width="9.140625" style="30"/>
    <col min="9" max="9" width="20.42578125" style="30" customWidth="1"/>
    <col min="10" max="10" width="21" style="30" bestFit="1" customWidth="1"/>
    <col min="11" max="11" width="11.28515625" style="30" bestFit="1" customWidth="1"/>
    <col min="12" max="16384" width="9.140625" style="30"/>
  </cols>
  <sheetData>
    <row r="1" spans="1:10" ht="15" x14ac:dyDescent="0.25">
      <c r="A1" s="113" t="s">
        <v>66</v>
      </c>
      <c r="B1" s="113" t="s">
        <v>214</v>
      </c>
      <c r="C1" s="114" t="s">
        <v>215</v>
      </c>
      <c r="D1" s="115" t="s">
        <v>216</v>
      </c>
      <c r="E1" s="77" t="s">
        <v>217</v>
      </c>
      <c r="F1" s="25" t="s">
        <v>218</v>
      </c>
      <c r="G1" s="77" t="s">
        <v>219</v>
      </c>
      <c r="I1" s="38" t="s">
        <v>220</v>
      </c>
    </row>
    <row r="2" spans="1:10" ht="11.25" customHeight="1" x14ac:dyDescent="0.25">
      <c r="A2" s="110" t="s">
        <v>2071</v>
      </c>
      <c r="B2" s="110" t="s">
        <v>2072</v>
      </c>
      <c r="C2" s="32" t="s">
        <v>292</v>
      </c>
      <c r="D2" s="29" t="s">
        <v>7</v>
      </c>
      <c r="E2" s="32" t="s">
        <v>2073</v>
      </c>
      <c r="F2" s="171">
        <v>1.273148148148148E-4</v>
      </c>
      <c r="G2" s="32"/>
      <c r="I2" s="38" t="s">
        <v>224</v>
      </c>
    </row>
    <row r="3" spans="1:10" ht="30" x14ac:dyDescent="0.25">
      <c r="A3" s="110" t="s">
        <v>2071</v>
      </c>
      <c r="B3" s="110" t="s">
        <v>2074</v>
      </c>
      <c r="C3" s="32" t="s">
        <v>292</v>
      </c>
      <c r="D3" s="29" t="s">
        <v>7</v>
      </c>
      <c r="E3" s="8" t="s">
        <v>2075</v>
      </c>
      <c r="F3" s="163">
        <v>1.1921296296296296E-3</v>
      </c>
      <c r="G3" s="32"/>
    </row>
    <row r="4" spans="1:10" ht="30" x14ac:dyDescent="0.25">
      <c r="A4" s="110" t="s">
        <v>2071</v>
      </c>
      <c r="B4" s="110" t="s">
        <v>2076</v>
      </c>
      <c r="C4" s="32" t="s">
        <v>292</v>
      </c>
      <c r="D4" s="29" t="s">
        <v>7</v>
      </c>
      <c r="E4" s="8" t="s">
        <v>2077</v>
      </c>
      <c r="F4" s="163">
        <v>4.0509259259259258E-4</v>
      </c>
      <c r="G4" s="32"/>
      <c r="I4" s="136" t="s">
        <v>216</v>
      </c>
      <c r="J4" s="30" t="s">
        <v>229</v>
      </c>
    </row>
    <row r="5" spans="1:10" ht="30" x14ac:dyDescent="0.25">
      <c r="A5" s="110" t="s">
        <v>2071</v>
      </c>
      <c r="B5" s="110" t="s">
        <v>2078</v>
      </c>
      <c r="C5" s="32" t="s">
        <v>292</v>
      </c>
      <c r="D5" s="29" t="s">
        <v>7</v>
      </c>
      <c r="E5" s="8" t="s">
        <v>2079</v>
      </c>
      <c r="F5" s="163">
        <v>6.7129629629629625E-4</v>
      </c>
      <c r="G5" s="79"/>
      <c r="I5" s="6" t="s">
        <v>7</v>
      </c>
      <c r="J5" s="137">
        <v>16</v>
      </c>
    </row>
    <row r="6" spans="1:10" ht="30" x14ac:dyDescent="0.25">
      <c r="A6" s="110" t="s">
        <v>2071</v>
      </c>
      <c r="B6" s="110" t="s">
        <v>2080</v>
      </c>
      <c r="C6" s="32" t="s">
        <v>292</v>
      </c>
      <c r="D6" s="29" t="s">
        <v>7</v>
      </c>
      <c r="E6" s="8" t="s">
        <v>2081</v>
      </c>
      <c r="F6" s="163">
        <v>2.7777777777777778E-4</v>
      </c>
      <c r="G6" s="32"/>
      <c r="I6" s="6" t="s">
        <v>74</v>
      </c>
      <c r="J6" s="137">
        <v>16</v>
      </c>
    </row>
    <row r="7" spans="1:10" ht="30" x14ac:dyDescent="0.25">
      <c r="A7" s="110" t="s">
        <v>2071</v>
      </c>
      <c r="B7" s="110" t="s">
        <v>2082</v>
      </c>
      <c r="C7" s="32" t="s">
        <v>292</v>
      </c>
      <c r="D7" s="29" t="s">
        <v>7</v>
      </c>
      <c r="E7" s="8" t="s">
        <v>2083</v>
      </c>
      <c r="F7" s="163">
        <v>4.5138888888888892E-4</v>
      </c>
      <c r="G7" s="32"/>
      <c r="I7"/>
      <c r="J7"/>
    </row>
    <row r="8" spans="1:10" ht="30" x14ac:dyDescent="0.25">
      <c r="A8" s="110" t="s">
        <v>2071</v>
      </c>
      <c r="B8" s="110" t="s">
        <v>2084</v>
      </c>
      <c r="C8" s="32" t="s">
        <v>292</v>
      </c>
      <c r="D8" s="29" t="s">
        <v>7</v>
      </c>
      <c r="E8" s="8" t="s">
        <v>2085</v>
      </c>
      <c r="F8" s="163">
        <v>1.1689814814814816E-3</v>
      </c>
      <c r="G8" s="32"/>
    </row>
    <row r="9" spans="1:10" ht="30" x14ac:dyDescent="0.25">
      <c r="A9" s="110" t="s">
        <v>2071</v>
      </c>
      <c r="B9" s="110" t="s">
        <v>2086</v>
      </c>
      <c r="C9" s="32" t="s">
        <v>292</v>
      </c>
      <c r="D9" s="29" t="s">
        <v>7</v>
      </c>
      <c r="E9" s="8" t="s">
        <v>2087</v>
      </c>
      <c r="F9" s="163">
        <v>1.1574074074074073E-4</v>
      </c>
      <c r="G9" s="32"/>
    </row>
    <row r="10" spans="1:10" ht="30" x14ac:dyDescent="0.25">
      <c r="A10" s="110" t="s">
        <v>2071</v>
      </c>
      <c r="B10" s="110" t="s">
        <v>2088</v>
      </c>
      <c r="C10" s="32" t="s">
        <v>292</v>
      </c>
      <c r="D10" s="29" t="s">
        <v>7</v>
      </c>
      <c r="E10" s="8" t="s">
        <v>2075</v>
      </c>
      <c r="F10" s="163">
        <v>1.1574074074074073E-3</v>
      </c>
      <c r="G10" s="32"/>
    </row>
    <row r="11" spans="1:10" ht="30" x14ac:dyDescent="0.25">
      <c r="A11" s="110" t="s">
        <v>2071</v>
      </c>
      <c r="B11" s="110" t="s">
        <v>2089</v>
      </c>
      <c r="C11" s="32" t="s">
        <v>292</v>
      </c>
      <c r="D11" s="29" t="s">
        <v>7</v>
      </c>
      <c r="E11" s="8" t="s">
        <v>2090</v>
      </c>
      <c r="F11" s="163">
        <v>4.5138888888888892E-4</v>
      </c>
      <c r="G11" s="32"/>
    </row>
    <row r="12" spans="1:10" ht="30" x14ac:dyDescent="0.25">
      <c r="A12" s="110" t="s">
        <v>2071</v>
      </c>
      <c r="B12" s="110" t="s">
        <v>2091</v>
      </c>
      <c r="C12" s="32" t="s">
        <v>292</v>
      </c>
      <c r="D12" s="29" t="s">
        <v>7</v>
      </c>
      <c r="E12" s="8" t="s">
        <v>461</v>
      </c>
      <c r="F12" s="163">
        <v>2.3148148148148147E-5</v>
      </c>
      <c r="G12" s="32"/>
    </row>
    <row r="13" spans="1:10" ht="30" x14ac:dyDescent="0.25">
      <c r="A13" s="110" t="s">
        <v>2071</v>
      </c>
      <c r="B13" s="110" t="s">
        <v>2092</v>
      </c>
      <c r="C13" s="32" t="s">
        <v>292</v>
      </c>
      <c r="D13" s="29" t="s">
        <v>7</v>
      </c>
      <c r="E13" s="32" t="s">
        <v>2093</v>
      </c>
      <c r="F13" s="171">
        <v>9.2592592592592588E-5</v>
      </c>
      <c r="G13" s="32"/>
    </row>
    <row r="14" spans="1:10" ht="30" x14ac:dyDescent="0.25">
      <c r="A14" s="110" t="s">
        <v>2071</v>
      </c>
      <c r="B14" s="110" t="s">
        <v>2094</v>
      </c>
      <c r="C14" s="32" t="s">
        <v>292</v>
      </c>
      <c r="D14" s="29" t="s">
        <v>7</v>
      </c>
      <c r="E14" s="32" t="s">
        <v>461</v>
      </c>
      <c r="F14" s="171">
        <v>4.6296296296296294E-5</v>
      </c>
      <c r="G14" s="32"/>
    </row>
    <row r="15" spans="1:10" ht="30" x14ac:dyDescent="0.25">
      <c r="A15" s="110" t="s">
        <v>2071</v>
      </c>
      <c r="B15" s="110" t="s">
        <v>2095</v>
      </c>
      <c r="C15" s="32" t="s">
        <v>292</v>
      </c>
      <c r="D15" s="29" t="s">
        <v>7</v>
      </c>
      <c r="E15" s="32" t="s">
        <v>2096</v>
      </c>
      <c r="F15" s="171">
        <v>7.9861111111111105E-4</v>
      </c>
      <c r="G15" s="32"/>
    </row>
    <row r="16" spans="1:10" ht="30" x14ac:dyDescent="0.25">
      <c r="A16" s="110" t="s">
        <v>2071</v>
      </c>
      <c r="B16" s="110" t="s">
        <v>2097</v>
      </c>
      <c r="C16" s="32" t="s">
        <v>292</v>
      </c>
      <c r="D16" s="29" t="s">
        <v>7</v>
      </c>
      <c r="E16" s="32" t="s">
        <v>461</v>
      </c>
      <c r="F16" s="171">
        <v>9.2592592592592588E-5</v>
      </c>
      <c r="G16" s="32"/>
    </row>
    <row r="17" spans="1:7" ht="30" x14ac:dyDescent="0.25">
      <c r="A17" s="110" t="s">
        <v>2071</v>
      </c>
      <c r="B17" s="110" t="s">
        <v>2098</v>
      </c>
      <c r="C17" s="32" t="s">
        <v>292</v>
      </c>
      <c r="D17" s="29" t="s">
        <v>7</v>
      </c>
      <c r="E17" s="32" t="s">
        <v>2099</v>
      </c>
      <c r="F17" s="171">
        <v>1.9675925925925926E-4</v>
      </c>
      <c r="G17" s="32"/>
    </row>
  </sheetData>
  <autoFilter ref="A1:G17"/>
  <customSheetViews>
    <customSheetView guid="{FBE4CBE9-E43F-475B-89D3-443753E9B033}" scale="78" showAutoFilter="1">
      <selection activeCell="F1" sqref="F1"/>
      <pageMargins left="0" right="0" top="0" bottom="0" header="0" footer="0"/>
      <pageSetup paperSize="9" orientation="portrait" r:id="rId2"/>
      <autoFilter ref="A1:G17"/>
    </customSheetView>
  </customSheetViews>
  <dataValidations count="1">
    <dataValidation type="list" allowBlank="1" showInputMessage="1" showErrorMessage="1" sqref="D2:D17">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17"/>
  <sheetViews>
    <sheetView topLeftCell="A5" zoomScaleNormal="100" workbookViewId="0">
      <selection activeCell="E11" sqref="E11"/>
    </sheetView>
  </sheetViews>
  <sheetFormatPr defaultColWidth="9.140625" defaultRowHeight="12" x14ac:dyDescent="0.25"/>
  <cols>
    <col min="1" max="1" width="14.85546875" style="140" bestFit="1" customWidth="1"/>
    <col min="2" max="2" width="37.140625" style="140" bestFit="1" customWidth="1"/>
    <col min="3" max="3" width="17.7109375" style="140" hidden="1" customWidth="1"/>
    <col min="4" max="4" width="17.7109375" style="140" customWidth="1"/>
    <col min="5" max="5" width="30.7109375" style="140" customWidth="1"/>
    <col min="6" max="6" width="16.85546875" style="140" bestFit="1" customWidth="1"/>
    <col min="7" max="7" width="21" style="140" customWidth="1"/>
    <col min="8" max="8" width="9.140625" style="140"/>
    <col min="9" max="9" width="20.42578125" style="140" bestFit="1" customWidth="1"/>
    <col min="10" max="10" width="21" style="140" bestFit="1" customWidth="1"/>
    <col min="11" max="11" width="11.28515625" style="140" bestFit="1" customWidth="1"/>
    <col min="12" max="16384" width="9.140625" style="140"/>
  </cols>
  <sheetData>
    <row r="1" spans="1:10" x14ac:dyDescent="0.25">
      <c r="A1" s="21" t="s">
        <v>66</v>
      </c>
      <c r="B1" s="21" t="s">
        <v>214</v>
      </c>
      <c r="C1" s="17" t="s">
        <v>215</v>
      </c>
      <c r="D1" s="19" t="s">
        <v>216</v>
      </c>
      <c r="E1" s="5" t="s">
        <v>217</v>
      </c>
      <c r="F1" s="25" t="s">
        <v>218</v>
      </c>
      <c r="G1" s="5" t="s">
        <v>219</v>
      </c>
      <c r="I1" s="196" t="s">
        <v>220</v>
      </c>
    </row>
    <row r="2" spans="1:10" ht="11.25" customHeight="1" x14ac:dyDescent="0.2">
      <c r="A2" s="197" t="s">
        <v>2071</v>
      </c>
      <c r="B2" s="197" t="s">
        <v>2100</v>
      </c>
      <c r="C2" s="32" t="s">
        <v>292</v>
      </c>
      <c r="D2" s="29" t="s">
        <v>7</v>
      </c>
      <c r="E2" s="32" t="s">
        <v>2101</v>
      </c>
      <c r="F2" s="171">
        <v>2.1990740740740742E-3</v>
      </c>
      <c r="G2" s="32"/>
      <c r="I2" s="196" t="s">
        <v>224</v>
      </c>
    </row>
    <row r="3" spans="1:10" x14ac:dyDescent="0.2">
      <c r="A3" s="197" t="s">
        <v>2071</v>
      </c>
      <c r="B3" s="197" t="s">
        <v>2074</v>
      </c>
      <c r="C3" s="32" t="s">
        <v>292</v>
      </c>
      <c r="D3" s="29" t="s">
        <v>7</v>
      </c>
      <c r="E3" s="8" t="s">
        <v>2102</v>
      </c>
      <c r="F3" s="163">
        <v>2.8935185185185188E-3</v>
      </c>
      <c r="G3" s="32"/>
    </row>
    <row r="4" spans="1:10" x14ac:dyDescent="0.2">
      <c r="A4" s="197" t="s">
        <v>2071</v>
      </c>
      <c r="B4" s="197" t="s">
        <v>2103</v>
      </c>
      <c r="C4" s="32" t="s">
        <v>292</v>
      </c>
      <c r="D4" s="29" t="s">
        <v>7</v>
      </c>
      <c r="E4" s="8" t="s">
        <v>2104</v>
      </c>
      <c r="F4" s="163">
        <v>1.9097222222222222E-3</v>
      </c>
      <c r="G4" s="32"/>
      <c r="I4" s="194" t="s">
        <v>216</v>
      </c>
      <c r="J4" s="140" t="s">
        <v>229</v>
      </c>
    </row>
    <row r="5" spans="1:10" ht="36" x14ac:dyDescent="0.2">
      <c r="A5" s="197" t="s">
        <v>2071</v>
      </c>
      <c r="B5" s="197" t="s">
        <v>2076</v>
      </c>
      <c r="C5" s="32" t="s">
        <v>292</v>
      </c>
      <c r="D5" s="29" t="s">
        <v>7</v>
      </c>
      <c r="E5" s="8" t="s">
        <v>2105</v>
      </c>
      <c r="F5" s="163">
        <v>3.1365740740740742E-3</v>
      </c>
      <c r="G5" s="79"/>
      <c r="I5" s="144" t="s">
        <v>7</v>
      </c>
      <c r="J5" s="195">
        <v>16</v>
      </c>
    </row>
    <row r="6" spans="1:10" ht="24" x14ac:dyDescent="0.2">
      <c r="A6" s="197" t="s">
        <v>2071</v>
      </c>
      <c r="B6" s="197" t="s">
        <v>2080</v>
      </c>
      <c r="C6" s="32" t="s">
        <v>292</v>
      </c>
      <c r="D6" s="29" t="s">
        <v>7</v>
      </c>
      <c r="E6" s="8" t="s">
        <v>2106</v>
      </c>
      <c r="F6" s="163">
        <v>3.2407407407407406E-4</v>
      </c>
      <c r="G6" s="32"/>
      <c r="I6" s="144" t="s">
        <v>74</v>
      </c>
      <c r="J6" s="195">
        <v>16</v>
      </c>
    </row>
    <row r="7" spans="1:10" x14ac:dyDescent="0.2">
      <c r="A7" s="197" t="s">
        <v>2071</v>
      </c>
      <c r="B7" s="197" t="s">
        <v>2107</v>
      </c>
      <c r="C7" s="32" t="s">
        <v>292</v>
      </c>
      <c r="D7" s="29" t="s">
        <v>7</v>
      </c>
      <c r="E7" s="8" t="s">
        <v>2108</v>
      </c>
      <c r="F7" s="163">
        <v>2.5462962962962961E-4</v>
      </c>
      <c r="G7" s="32"/>
      <c r="I7" s="64"/>
      <c r="J7" s="64"/>
    </row>
    <row r="8" spans="1:10" ht="24" x14ac:dyDescent="0.2">
      <c r="A8" s="197" t="s">
        <v>2071</v>
      </c>
      <c r="B8" s="197" t="s">
        <v>2109</v>
      </c>
      <c r="C8" s="32" t="s">
        <v>292</v>
      </c>
      <c r="D8" s="29" t="s">
        <v>7</v>
      </c>
      <c r="E8" s="8" t="s">
        <v>2110</v>
      </c>
      <c r="F8" s="163">
        <v>7.291666666666667E-4</v>
      </c>
      <c r="G8" s="32"/>
    </row>
    <row r="9" spans="1:10" ht="24" x14ac:dyDescent="0.2">
      <c r="A9" s="197" t="s">
        <v>2071</v>
      </c>
      <c r="B9" s="197" t="s">
        <v>2086</v>
      </c>
      <c r="C9" s="32" t="s">
        <v>292</v>
      </c>
      <c r="D9" s="29" t="s">
        <v>7</v>
      </c>
      <c r="E9" s="8" t="s">
        <v>2111</v>
      </c>
      <c r="F9" s="163">
        <v>2.2337962962962967E-3</v>
      </c>
      <c r="G9" s="32"/>
    </row>
    <row r="10" spans="1:10" x14ac:dyDescent="0.2">
      <c r="A10" s="197" t="s">
        <v>2071</v>
      </c>
      <c r="B10" s="197" t="s">
        <v>2112</v>
      </c>
      <c r="C10" s="32" t="s">
        <v>292</v>
      </c>
      <c r="D10" s="29" t="s">
        <v>7</v>
      </c>
      <c r="E10" s="8" t="s">
        <v>461</v>
      </c>
      <c r="F10" s="163">
        <v>3.4722222222222222E-5</v>
      </c>
      <c r="G10" s="32"/>
    </row>
    <row r="11" spans="1:10" x14ac:dyDescent="0.2">
      <c r="A11" s="197" t="s">
        <v>2071</v>
      </c>
      <c r="B11" s="197" t="s">
        <v>2088</v>
      </c>
      <c r="C11" s="32" t="s">
        <v>292</v>
      </c>
      <c r="D11" s="29" t="s">
        <v>7</v>
      </c>
      <c r="E11" s="8" t="s">
        <v>2113</v>
      </c>
      <c r="F11" s="163">
        <v>1.7939814814814815E-3</v>
      </c>
      <c r="G11" s="32"/>
    </row>
    <row r="12" spans="1:10" x14ac:dyDescent="0.2">
      <c r="A12" s="197" t="s">
        <v>2071</v>
      </c>
      <c r="B12" s="197" t="s">
        <v>2089</v>
      </c>
      <c r="C12" s="32" t="s">
        <v>292</v>
      </c>
      <c r="D12" s="29" t="s">
        <v>7</v>
      </c>
      <c r="E12" s="8" t="s">
        <v>2114</v>
      </c>
      <c r="F12" s="163">
        <v>3.0092592592592595E-4</v>
      </c>
      <c r="G12" s="32"/>
    </row>
    <row r="13" spans="1:10" x14ac:dyDescent="0.2">
      <c r="A13" s="197" t="s">
        <v>2071</v>
      </c>
      <c r="B13" s="197" t="s">
        <v>2091</v>
      </c>
      <c r="C13" s="32" t="s">
        <v>292</v>
      </c>
      <c r="D13" s="29" t="s">
        <v>7</v>
      </c>
      <c r="E13" s="32" t="s">
        <v>461</v>
      </c>
      <c r="F13" s="171">
        <v>3.4722222222222224E-4</v>
      </c>
      <c r="G13" s="32"/>
    </row>
    <row r="14" spans="1:10" x14ac:dyDescent="0.2">
      <c r="A14" s="197" t="s">
        <v>2071</v>
      </c>
      <c r="B14" s="197" t="s">
        <v>2115</v>
      </c>
      <c r="C14" s="32" t="s">
        <v>292</v>
      </c>
      <c r="D14" s="29" t="s">
        <v>7</v>
      </c>
      <c r="E14" s="32" t="s">
        <v>2116</v>
      </c>
      <c r="F14" s="171">
        <v>2.199074074074074E-4</v>
      </c>
      <c r="G14" s="32"/>
    </row>
    <row r="15" spans="1:10" x14ac:dyDescent="0.2">
      <c r="A15" s="197" t="s">
        <v>2071</v>
      </c>
      <c r="B15" s="197" t="s">
        <v>2117</v>
      </c>
      <c r="C15" s="32" t="s">
        <v>292</v>
      </c>
      <c r="D15" s="29" t="s">
        <v>7</v>
      </c>
      <c r="E15" s="32" t="s">
        <v>461</v>
      </c>
      <c r="F15" s="171">
        <v>6.8287037037037025E-4</v>
      </c>
      <c r="G15" s="32"/>
    </row>
    <row r="16" spans="1:10" x14ac:dyDescent="0.2">
      <c r="A16" s="197" t="s">
        <v>2071</v>
      </c>
      <c r="B16" s="197" t="s">
        <v>2118</v>
      </c>
      <c r="C16" s="32" t="s">
        <v>292</v>
      </c>
      <c r="D16" s="29" t="s">
        <v>7</v>
      </c>
      <c r="E16" s="32" t="s">
        <v>2119</v>
      </c>
      <c r="F16" s="171">
        <v>2.2222222222222222E-3</v>
      </c>
      <c r="G16" s="32"/>
    </row>
    <row r="17" spans="1:7" x14ac:dyDescent="0.2">
      <c r="A17" s="197" t="s">
        <v>2071</v>
      </c>
      <c r="B17" s="197" t="s">
        <v>2120</v>
      </c>
      <c r="C17" s="32" t="s">
        <v>292</v>
      </c>
      <c r="D17" s="29" t="s">
        <v>7</v>
      </c>
      <c r="E17" s="32" t="s">
        <v>461</v>
      </c>
      <c r="F17" s="171">
        <v>8.6805555555555551E-4</v>
      </c>
      <c r="G17" s="32"/>
    </row>
  </sheetData>
  <autoFilter ref="A1:G12"/>
  <customSheetViews>
    <customSheetView guid="{FBE4CBE9-E43F-475B-89D3-443753E9B033}" scale="78" showAutoFilter="1">
      <selection activeCell="F1" sqref="F1"/>
      <pageMargins left="0" right="0" top="0" bottom="0" header="0" footer="0"/>
      <pageSetup paperSize="9" orientation="portrait" r:id="rId2"/>
      <autoFilter ref="A1:G12"/>
    </customSheetView>
  </customSheetViews>
  <dataValidations count="1">
    <dataValidation type="list" allowBlank="1" showInputMessage="1" showErrorMessage="1" sqref="D2:D17">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filterMode="1"/>
  <dimension ref="A1:L76"/>
  <sheetViews>
    <sheetView topLeftCell="A53" workbookViewId="0"/>
  </sheetViews>
  <sheetFormatPr defaultColWidth="9.140625" defaultRowHeight="12" x14ac:dyDescent="0.25"/>
  <cols>
    <col min="1" max="1" width="8.42578125" style="6" customWidth="1"/>
    <col min="2" max="2" width="24" style="6" customWidth="1"/>
    <col min="3" max="3" width="16.140625" style="6" bestFit="1" customWidth="1"/>
    <col min="4" max="4" width="16.140625" style="6" customWidth="1"/>
    <col min="5" max="5" width="30.7109375" style="10" customWidth="1"/>
    <col min="6" max="6" width="16.85546875" style="10" bestFit="1" customWidth="1"/>
    <col min="7" max="7" width="29.7109375" style="6" customWidth="1"/>
    <col min="8" max="8" width="9.140625" style="6"/>
    <col min="9" max="9" width="15" style="6" bestFit="1" customWidth="1"/>
    <col min="10" max="10" width="14.85546875" style="6" bestFit="1" customWidth="1"/>
    <col min="11" max="11" width="9.140625" style="6"/>
    <col min="12" max="12" width="18.7109375" style="6" bestFit="1" customWidth="1"/>
    <col min="13" max="16384" width="9.140625" style="6"/>
  </cols>
  <sheetData>
    <row r="1" spans="1:12" ht="15" x14ac:dyDescent="0.25">
      <c r="A1" s="18" t="s">
        <v>289</v>
      </c>
      <c r="B1" s="20" t="s">
        <v>214</v>
      </c>
      <c r="C1" s="17" t="s">
        <v>215</v>
      </c>
      <c r="D1" s="19" t="s">
        <v>216</v>
      </c>
      <c r="E1" s="75" t="s">
        <v>217</v>
      </c>
      <c r="F1" s="25" t="s">
        <v>218</v>
      </c>
      <c r="G1" s="77" t="s">
        <v>219</v>
      </c>
      <c r="I1" s="38" t="s">
        <v>220</v>
      </c>
    </row>
    <row r="2" spans="1:12" ht="84" x14ac:dyDescent="0.25">
      <c r="A2" s="7" t="s">
        <v>437</v>
      </c>
      <c r="B2" s="11" t="s">
        <v>2121</v>
      </c>
      <c r="C2" s="7" t="s">
        <v>122</v>
      </c>
      <c r="D2" s="8" t="s">
        <v>7</v>
      </c>
      <c r="E2" s="76" t="s">
        <v>2122</v>
      </c>
      <c r="F2" s="177">
        <v>8.0787037037037043E-3</v>
      </c>
      <c r="G2" s="7"/>
      <c r="I2" s="38" t="s">
        <v>224</v>
      </c>
    </row>
    <row r="3" spans="1:12" hidden="1" x14ac:dyDescent="0.25">
      <c r="A3" s="7" t="s">
        <v>437</v>
      </c>
      <c r="B3" s="11" t="s">
        <v>2123</v>
      </c>
      <c r="C3" s="7" t="s">
        <v>142</v>
      </c>
      <c r="D3" s="74" t="s">
        <v>439</v>
      </c>
      <c r="F3" s="170"/>
      <c r="G3" s="76"/>
    </row>
    <row r="4" spans="1:12" hidden="1" x14ac:dyDescent="0.25">
      <c r="A4" s="7" t="s">
        <v>437</v>
      </c>
      <c r="B4" s="11" t="s">
        <v>2124</v>
      </c>
      <c r="C4" s="7" t="s">
        <v>142</v>
      </c>
      <c r="D4" s="74" t="s">
        <v>439</v>
      </c>
      <c r="G4" s="76"/>
      <c r="I4" s="136" t="s">
        <v>216</v>
      </c>
      <c r="J4" s="30" t="s">
        <v>229</v>
      </c>
      <c r="K4" s="30"/>
      <c r="L4" s="30"/>
    </row>
    <row r="5" spans="1:12" ht="24" hidden="1" x14ac:dyDescent="0.25">
      <c r="A5" s="7" t="s">
        <v>437</v>
      </c>
      <c r="B5" s="11" t="s">
        <v>2125</v>
      </c>
      <c r="C5" s="7" t="s">
        <v>122</v>
      </c>
      <c r="D5" s="74" t="s">
        <v>439</v>
      </c>
      <c r="E5" s="76"/>
      <c r="F5" s="76"/>
      <c r="G5" s="76" t="s">
        <v>2126</v>
      </c>
      <c r="I5" s="6" t="s">
        <v>7</v>
      </c>
      <c r="J5" s="137">
        <v>72</v>
      </c>
      <c r="K5" s="30"/>
      <c r="L5" s="30"/>
    </row>
    <row r="6" spans="1:12" hidden="1" x14ac:dyDescent="0.25">
      <c r="A6" s="7" t="s">
        <v>437</v>
      </c>
      <c r="B6" s="11" t="s">
        <v>2127</v>
      </c>
      <c r="C6" s="7" t="s">
        <v>142</v>
      </c>
      <c r="D6" s="74" t="s">
        <v>439</v>
      </c>
      <c r="E6" s="76"/>
      <c r="F6" s="76"/>
      <c r="G6" s="76"/>
      <c r="I6" s="6" t="s">
        <v>6</v>
      </c>
      <c r="J6" s="137">
        <v>20</v>
      </c>
      <c r="K6" s="30"/>
      <c r="L6" s="30"/>
    </row>
    <row r="7" spans="1:12" ht="48" x14ac:dyDescent="0.25">
      <c r="A7" s="7" t="s">
        <v>437</v>
      </c>
      <c r="B7" s="11" t="s">
        <v>2128</v>
      </c>
      <c r="C7" s="7" t="s">
        <v>122</v>
      </c>
      <c r="D7" s="74" t="s">
        <v>7</v>
      </c>
      <c r="E7" s="76" t="s">
        <v>2129</v>
      </c>
      <c r="F7" s="177">
        <v>1.6782407407407406E-3</v>
      </c>
      <c r="G7" s="7"/>
      <c r="I7" s="6" t="s">
        <v>74</v>
      </c>
      <c r="J7" s="137">
        <v>92</v>
      </c>
      <c r="K7" s="30"/>
      <c r="L7" s="30"/>
    </row>
    <row r="8" spans="1:12" ht="60" x14ac:dyDescent="0.25">
      <c r="A8" s="7" t="s">
        <v>77</v>
      </c>
      <c r="B8" s="11" t="s">
        <v>1196</v>
      </c>
      <c r="C8" s="7" t="s">
        <v>122</v>
      </c>
      <c r="D8" s="74" t="s">
        <v>7</v>
      </c>
      <c r="E8" s="10" t="s">
        <v>2130</v>
      </c>
      <c r="F8" s="170">
        <v>6.9212962962962969E-3</v>
      </c>
      <c r="G8" s="7"/>
      <c r="I8"/>
      <c r="J8"/>
      <c r="K8" s="30"/>
      <c r="L8" s="30"/>
    </row>
    <row r="9" spans="1:12" ht="24" x14ac:dyDescent="0.25">
      <c r="A9" s="7" t="s">
        <v>77</v>
      </c>
      <c r="B9" s="11" t="s">
        <v>2131</v>
      </c>
      <c r="C9" s="7" t="s">
        <v>122</v>
      </c>
      <c r="D9" s="74" t="s">
        <v>7</v>
      </c>
      <c r="E9" s="10" t="s">
        <v>2132</v>
      </c>
      <c r="F9" s="170">
        <v>1.0069444444444444E-3</v>
      </c>
      <c r="G9" s="7"/>
    </row>
    <row r="10" spans="1:12" x14ac:dyDescent="0.25">
      <c r="A10" s="7" t="s">
        <v>77</v>
      </c>
      <c r="B10" s="11" t="s">
        <v>2133</v>
      </c>
      <c r="C10" s="7" t="s">
        <v>122</v>
      </c>
      <c r="D10" s="74" t="s">
        <v>1325</v>
      </c>
      <c r="E10" s="76" t="s">
        <v>2134</v>
      </c>
      <c r="F10" s="177">
        <v>1.2037037037037038E-3</v>
      </c>
      <c r="G10" s="7"/>
    </row>
    <row r="11" spans="1:12" ht="72" x14ac:dyDescent="0.25">
      <c r="A11" s="7" t="s">
        <v>77</v>
      </c>
      <c r="B11" s="11" t="s">
        <v>2135</v>
      </c>
      <c r="C11" s="7" t="s">
        <v>122</v>
      </c>
      <c r="D11" s="74" t="s">
        <v>1325</v>
      </c>
      <c r="E11" s="76" t="s">
        <v>2136</v>
      </c>
      <c r="F11" s="177">
        <v>7.7662037037037031E-3</v>
      </c>
      <c r="G11" s="7"/>
    </row>
    <row r="12" spans="1:12" x14ac:dyDescent="0.25">
      <c r="A12" s="7" t="s">
        <v>77</v>
      </c>
      <c r="B12" s="11" t="s">
        <v>2137</v>
      </c>
      <c r="C12" s="7" t="s">
        <v>122</v>
      </c>
      <c r="D12" s="74" t="s">
        <v>1325</v>
      </c>
      <c r="E12" s="76" t="s">
        <v>2138</v>
      </c>
      <c r="F12" s="177">
        <v>3.0092592592592595E-4</v>
      </c>
      <c r="G12" s="7"/>
    </row>
    <row r="13" spans="1:12" x14ac:dyDescent="0.25">
      <c r="A13" s="7" t="s">
        <v>77</v>
      </c>
      <c r="B13" s="11" t="s">
        <v>2139</v>
      </c>
      <c r="C13" s="7" t="s">
        <v>122</v>
      </c>
      <c r="D13" s="74" t="s">
        <v>1325</v>
      </c>
      <c r="E13" s="76" t="s">
        <v>2140</v>
      </c>
      <c r="F13" s="177">
        <v>4.0509259259259257E-3</v>
      </c>
      <c r="G13" s="7"/>
    </row>
    <row r="14" spans="1:12" x14ac:dyDescent="0.25">
      <c r="A14" s="7" t="s">
        <v>77</v>
      </c>
      <c r="B14" s="11" t="s">
        <v>2141</v>
      </c>
      <c r="C14" s="7" t="s">
        <v>122</v>
      </c>
      <c r="D14" s="74" t="s">
        <v>1325</v>
      </c>
      <c r="E14" s="76" t="s">
        <v>2142</v>
      </c>
      <c r="F14" s="177">
        <v>3.645833333333333E-3</v>
      </c>
      <c r="G14" s="7"/>
    </row>
    <row r="15" spans="1:12" ht="36" x14ac:dyDescent="0.25">
      <c r="A15" s="7" t="s">
        <v>77</v>
      </c>
      <c r="B15" s="11" t="s">
        <v>2143</v>
      </c>
      <c r="C15" s="7" t="s">
        <v>122</v>
      </c>
      <c r="D15" s="74" t="s">
        <v>7</v>
      </c>
      <c r="E15" s="76" t="s">
        <v>2144</v>
      </c>
      <c r="F15" s="177">
        <v>3.8194444444444443E-3</v>
      </c>
      <c r="G15" s="7"/>
    </row>
    <row r="16" spans="1:12" ht="60" x14ac:dyDescent="0.25">
      <c r="A16" s="7" t="s">
        <v>77</v>
      </c>
      <c r="B16" s="11" t="s">
        <v>2145</v>
      </c>
      <c r="C16" s="7" t="s">
        <v>122</v>
      </c>
      <c r="D16" s="74" t="s">
        <v>7</v>
      </c>
      <c r="E16" s="10" t="s">
        <v>2146</v>
      </c>
      <c r="F16" s="170">
        <v>5.7175925925925927E-3</v>
      </c>
      <c r="G16" s="7"/>
    </row>
    <row r="17" spans="1:7" ht="24" customHeight="1" x14ac:dyDescent="0.25">
      <c r="A17" s="7" t="s">
        <v>77</v>
      </c>
      <c r="B17" s="11" t="s">
        <v>2147</v>
      </c>
      <c r="C17" s="7" t="s">
        <v>122</v>
      </c>
      <c r="D17" s="74" t="s">
        <v>1325</v>
      </c>
      <c r="E17" s="76" t="s">
        <v>2148</v>
      </c>
      <c r="F17" s="177">
        <v>1.7361111111111112E-4</v>
      </c>
      <c r="G17" s="7"/>
    </row>
    <row r="18" spans="1:7" ht="36" x14ac:dyDescent="0.25">
      <c r="A18" s="7" t="s">
        <v>77</v>
      </c>
      <c r="B18" s="11" t="s">
        <v>2149</v>
      </c>
      <c r="C18" s="7" t="s">
        <v>122</v>
      </c>
      <c r="D18" s="74" t="s">
        <v>1325</v>
      </c>
      <c r="E18" s="76" t="s">
        <v>2150</v>
      </c>
      <c r="F18" s="177">
        <v>4.108796296296297E-3</v>
      </c>
      <c r="G18" s="7"/>
    </row>
    <row r="19" spans="1:7" ht="72" x14ac:dyDescent="0.25">
      <c r="A19" s="7" t="s">
        <v>77</v>
      </c>
      <c r="B19" s="11" t="s">
        <v>1208</v>
      </c>
      <c r="C19" s="7" t="s">
        <v>122</v>
      </c>
      <c r="D19" s="74" t="s">
        <v>7</v>
      </c>
      <c r="E19" s="76" t="s">
        <v>2151</v>
      </c>
      <c r="F19" s="177">
        <v>4.409722222222222E-3</v>
      </c>
      <c r="G19" s="7"/>
    </row>
    <row r="20" spans="1:7" ht="36" x14ac:dyDescent="0.25">
      <c r="A20" s="7" t="s">
        <v>77</v>
      </c>
      <c r="B20" s="11" t="s">
        <v>2152</v>
      </c>
      <c r="C20" s="7" t="s">
        <v>122</v>
      </c>
      <c r="D20" s="74" t="s">
        <v>1325</v>
      </c>
      <c r="E20" s="76" t="s">
        <v>2153</v>
      </c>
      <c r="F20" s="177">
        <v>2.0254629629629629E-3</v>
      </c>
      <c r="G20" s="7"/>
    </row>
    <row r="21" spans="1:7" ht="60" x14ac:dyDescent="0.25">
      <c r="A21" s="7" t="s">
        <v>77</v>
      </c>
      <c r="B21" s="11" t="s">
        <v>2154</v>
      </c>
      <c r="C21" s="7" t="s">
        <v>122</v>
      </c>
      <c r="D21" s="74" t="s">
        <v>7</v>
      </c>
      <c r="E21" s="76" t="s">
        <v>2155</v>
      </c>
      <c r="F21" s="177">
        <v>2.8009259259259259E-3</v>
      </c>
      <c r="G21" s="7"/>
    </row>
    <row r="22" spans="1:7" ht="84" x14ac:dyDescent="0.25">
      <c r="A22" s="7" t="s">
        <v>77</v>
      </c>
      <c r="B22" s="11" t="s">
        <v>2156</v>
      </c>
      <c r="C22" s="7" t="s">
        <v>122</v>
      </c>
      <c r="D22" s="74" t="s">
        <v>7</v>
      </c>
      <c r="E22" s="76" t="s">
        <v>2157</v>
      </c>
      <c r="F22" s="177">
        <v>3.9120370370370368E-3</v>
      </c>
      <c r="G22" s="7"/>
    </row>
    <row r="23" spans="1:7" x14ac:dyDescent="0.25">
      <c r="A23" s="7" t="s">
        <v>2158</v>
      </c>
      <c r="B23" s="11" t="s">
        <v>2159</v>
      </c>
      <c r="C23" s="7" t="s">
        <v>122</v>
      </c>
      <c r="D23" s="74" t="s">
        <v>1325</v>
      </c>
      <c r="E23" s="76" t="s">
        <v>2160</v>
      </c>
      <c r="F23" s="177">
        <v>3.1250000000000001E-4</v>
      </c>
      <c r="G23" s="7"/>
    </row>
    <row r="24" spans="1:7" ht="48" x14ac:dyDescent="0.25">
      <c r="A24" s="7" t="s">
        <v>318</v>
      </c>
      <c r="B24" s="11" t="s">
        <v>2161</v>
      </c>
      <c r="C24" s="7" t="s">
        <v>122</v>
      </c>
      <c r="D24" s="74" t="s">
        <v>7</v>
      </c>
      <c r="E24" s="76" t="s">
        <v>2162</v>
      </c>
      <c r="F24" s="177">
        <v>3.4027777777777784E-3</v>
      </c>
      <c r="G24" s="7"/>
    </row>
    <row r="25" spans="1:7" ht="48" x14ac:dyDescent="0.25">
      <c r="A25" s="7" t="s">
        <v>318</v>
      </c>
      <c r="B25" s="11" t="s">
        <v>2163</v>
      </c>
      <c r="C25" s="7" t="s">
        <v>122</v>
      </c>
      <c r="D25" s="74" t="s">
        <v>7</v>
      </c>
      <c r="E25" s="76" t="s">
        <v>2164</v>
      </c>
      <c r="F25" s="177">
        <v>2.6967592592592594E-3</v>
      </c>
      <c r="G25" s="7"/>
    </row>
    <row r="26" spans="1:7" ht="48" x14ac:dyDescent="0.25">
      <c r="A26" s="7" t="s">
        <v>2165</v>
      </c>
      <c r="B26" s="12" t="s">
        <v>2166</v>
      </c>
      <c r="C26" s="7" t="s">
        <v>122</v>
      </c>
      <c r="D26" s="74" t="s">
        <v>7</v>
      </c>
      <c r="E26" s="76" t="s">
        <v>2167</v>
      </c>
      <c r="F26" s="177">
        <v>1.4351851851851854E-3</v>
      </c>
      <c r="G26" s="7"/>
    </row>
    <row r="27" spans="1:7" x14ac:dyDescent="0.25">
      <c r="A27" s="7" t="s">
        <v>2165</v>
      </c>
      <c r="B27" s="12" t="s">
        <v>2168</v>
      </c>
      <c r="C27" s="7" t="s">
        <v>122</v>
      </c>
      <c r="D27" s="74" t="s">
        <v>7</v>
      </c>
      <c r="E27" s="76" t="s">
        <v>295</v>
      </c>
      <c r="F27" s="177">
        <v>8.5300925925925926E-3</v>
      </c>
      <c r="G27" s="7"/>
    </row>
    <row r="28" spans="1:7" ht="48" x14ac:dyDescent="0.25">
      <c r="A28" s="7" t="s">
        <v>2165</v>
      </c>
      <c r="B28" s="12" t="s">
        <v>2169</v>
      </c>
      <c r="C28" s="7" t="s">
        <v>122</v>
      </c>
      <c r="D28" s="74" t="s">
        <v>7</v>
      </c>
      <c r="E28" s="76" t="s">
        <v>2170</v>
      </c>
      <c r="F28" s="177">
        <v>1.1574074074074073E-3</v>
      </c>
      <c r="G28" s="7"/>
    </row>
    <row r="29" spans="1:7" x14ac:dyDescent="0.25">
      <c r="A29" s="7" t="s">
        <v>2165</v>
      </c>
      <c r="B29" s="12" t="s">
        <v>280</v>
      </c>
      <c r="C29" s="7" t="s">
        <v>122</v>
      </c>
      <c r="D29" s="74" t="s">
        <v>7</v>
      </c>
      <c r="E29" s="76" t="s">
        <v>295</v>
      </c>
      <c r="F29" s="177">
        <v>7.8935185185185185E-3</v>
      </c>
      <c r="G29" s="7"/>
    </row>
    <row r="30" spans="1:7" ht="36" x14ac:dyDescent="0.25">
      <c r="A30" s="7" t="s">
        <v>2171</v>
      </c>
      <c r="B30" s="12" t="s">
        <v>2172</v>
      </c>
      <c r="C30" s="7" t="s">
        <v>122</v>
      </c>
      <c r="D30" s="74" t="s">
        <v>7</v>
      </c>
      <c r="E30" s="76" t="s">
        <v>2173</v>
      </c>
      <c r="F30" s="177">
        <v>1.8171296296296297E-3</v>
      </c>
      <c r="G30" s="7"/>
    </row>
    <row r="31" spans="1:7" ht="72" x14ac:dyDescent="0.25">
      <c r="A31" s="7" t="s">
        <v>2174</v>
      </c>
      <c r="B31" s="12" t="s">
        <v>539</v>
      </c>
      <c r="C31" s="7" t="s">
        <v>122</v>
      </c>
      <c r="D31" s="74" t="s">
        <v>7</v>
      </c>
      <c r="E31" s="76" t="s">
        <v>2175</v>
      </c>
      <c r="F31" s="177">
        <v>1.4814814814814814E-3</v>
      </c>
      <c r="G31" s="7"/>
    </row>
    <row r="32" spans="1:7" ht="36" x14ac:dyDescent="0.25">
      <c r="A32" s="7" t="s">
        <v>2174</v>
      </c>
      <c r="B32" s="12" t="s">
        <v>2176</v>
      </c>
      <c r="C32" s="7" t="s">
        <v>122</v>
      </c>
      <c r="D32" s="74" t="s">
        <v>7</v>
      </c>
      <c r="E32" s="76" t="s">
        <v>2177</v>
      </c>
      <c r="F32" s="177">
        <v>1.6782407407407406E-3</v>
      </c>
      <c r="G32" s="7"/>
    </row>
    <row r="33" spans="1:7" ht="36" x14ac:dyDescent="0.25">
      <c r="A33" s="7" t="s">
        <v>2174</v>
      </c>
      <c r="B33" s="12" t="s">
        <v>2178</v>
      </c>
      <c r="C33" s="7" t="s">
        <v>122</v>
      </c>
      <c r="D33" s="74" t="s">
        <v>7</v>
      </c>
      <c r="E33" s="76" t="s">
        <v>2179</v>
      </c>
      <c r="F33" s="177">
        <v>2.0833333333333333E-3</v>
      </c>
      <c r="G33" s="7"/>
    </row>
    <row r="34" spans="1:7" x14ac:dyDescent="0.25">
      <c r="A34" s="7" t="s">
        <v>2171</v>
      </c>
      <c r="B34" s="12" t="s">
        <v>531</v>
      </c>
      <c r="C34" s="7" t="s">
        <v>122</v>
      </c>
      <c r="D34" s="74" t="s">
        <v>7</v>
      </c>
      <c r="E34" s="76" t="s">
        <v>295</v>
      </c>
      <c r="F34" s="177">
        <v>2.0023148148148148E-3</v>
      </c>
      <c r="G34" s="7"/>
    </row>
    <row r="35" spans="1:7" ht="36" x14ac:dyDescent="0.25">
      <c r="A35" s="7" t="s">
        <v>2180</v>
      </c>
      <c r="B35" s="12" t="s">
        <v>2181</v>
      </c>
      <c r="C35" s="7" t="s">
        <v>122</v>
      </c>
      <c r="D35" s="74" t="s">
        <v>7</v>
      </c>
      <c r="E35" s="76" t="s">
        <v>2182</v>
      </c>
      <c r="F35" s="177">
        <v>2.5462962962962961E-4</v>
      </c>
      <c r="G35" s="76"/>
    </row>
    <row r="36" spans="1:7" x14ac:dyDescent="0.25">
      <c r="A36" s="7" t="s">
        <v>2180</v>
      </c>
      <c r="B36" s="12" t="s">
        <v>546</v>
      </c>
      <c r="C36" s="7" t="s">
        <v>122</v>
      </c>
      <c r="D36" s="74" t="s">
        <v>7</v>
      </c>
      <c r="E36" s="76" t="s">
        <v>295</v>
      </c>
      <c r="F36" s="177">
        <v>5.9027777777777778E-4</v>
      </c>
      <c r="G36" s="7"/>
    </row>
    <row r="37" spans="1:7" ht="48" x14ac:dyDescent="0.25">
      <c r="A37" s="7" t="s">
        <v>2180</v>
      </c>
      <c r="B37" s="12" t="s">
        <v>2065</v>
      </c>
      <c r="C37" s="7" t="s">
        <v>122</v>
      </c>
      <c r="D37" s="74" t="s">
        <v>7</v>
      </c>
      <c r="E37" s="76" t="s">
        <v>2183</v>
      </c>
      <c r="F37" s="177">
        <v>9.8379629629629642E-4</v>
      </c>
      <c r="G37" s="7"/>
    </row>
    <row r="38" spans="1:7" ht="48" x14ac:dyDescent="0.25">
      <c r="A38" s="7" t="s">
        <v>2180</v>
      </c>
      <c r="B38" s="12" t="s">
        <v>2184</v>
      </c>
      <c r="C38" s="7" t="s">
        <v>122</v>
      </c>
      <c r="D38" s="74" t="s">
        <v>7</v>
      </c>
      <c r="E38" s="76" t="s">
        <v>2185</v>
      </c>
      <c r="F38" s="177">
        <v>7.407407407407407E-4</v>
      </c>
      <c r="G38" s="7"/>
    </row>
    <row r="39" spans="1:7" ht="60" x14ac:dyDescent="0.25">
      <c r="A39" s="7" t="s">
        <v>2180</v>
      </c>
      <c r="B39" s="12" t="s">
        <v>2186</v>
      </c>
      <c r="C39" s="7" t="s">
        <v>122</v>
      </c>
      <c r="D39" s="74" t="s">
        <v>7</v>
      </c>
      <c r="E39" s="76" t="s">
        <v>2187</v>
      </c>
      <c r="F39" s="177">
        <v>1.0416666666666667E-3</v>
      </c>
      <c r="G39" s="7"/>
    </row>
    <row r="40" spans="1:7" x14ac:dyDescent="0.25">
      <c r="A40" s="7" t="s">
        <v>2188</v>
      </c>
      <c r="B40" s="12" t="s">
        <v>2189</v>
      </c>
      <c r="C40" s="7" t="s">
        <v>122</v>
      </c>
      <c r="D40" s="74" t="s">
        <v>7</v>
      </c>
      <c r="E40" s="76" t="s">
        <v>295</v>
      </c>
      <c r="F40" s="177">
        <v>1.8518518518518518E-4</v>
      </c>
      <c r="G40" s="7"/>
    </row>
    <row r="41" spans="1:7" ht="24" x14ac:dyDescent="0.25">
      <c r="A41" s="7" t="s">
        <v>2188</v>
      </c>
      <c r="B41" s="12" t="s">
        <v>2190</v>
      </c>
      <c r="C41" s="7" t="s">
        <v>122</v>
      </c>
      <c r="D41" s="74" t="s">
        <v>7</v>
      </c>
      <c r="E41" s="76" t="s">
        <v>2191</v>
      </c>
      <c r="F41" s="177">
        <v>1.9675925925925926E-4</v>
      </c>
      <c r="G41" s="7"/>
    </row>
    <row r="42" spans="1:7" ht="24" x14ac:dyDescent="0.25">
      <c r="A42" s="7" t="s">
        <v>2188</v>
      </c>
      <c r="B42" s="12" t="s">
        <v>2192</v>
      </c>
      <c r="C42" s="7" t="s">
        <v>122</v>
      </c>
      <c r="D42" s="74" t="s">
        <v>7</v>
      </c>
      <c r="E42" s="76" t="s">
        <v>2193</v>
      </c>
      <c r="F42" s="177">
        <v>1.273148148148148E-4</v>
      </c>
      <c r="G42" s="7"/>
    </row>
    <row r="43" spans="1:7" ht="24" x14ac:dyDescent="0.25">
      <c r="A43" s="7" t="s">
        <v>2188</v>
      </c>
      <c r="B43" s="12" t="s">
        <v>2194</v>
      </c>
      <c r="C43" s="7" t="s">
        <v>122</v>
      </c>
      <c r="D43" s="74" t="s">
        <v>7</v>
      </c>
      <c r="E43" s="76" t="s">
        <v>2195</v>
      </c>
      <c r="F43" s="177">
        <v>1.7361111111111112E-4</v>
      </c>
      <c r="G43" s="7"/>
    </row>
    <row r="44" spans="1:7" x14ac:dyDescent="0.25">
      <c r="A44" s="7" t="s">
        <v>2196</v>
      </c>
      <c r="B44" s="12" t="s">
        <v>2197</v>
      </c>
      <c r="C44" s="7" t="s">
        <v>122</v>
      </c>
      <c r="D44" s="74" t="s">
        <v>7</v>
      </c>
      <c r="E44" s="76" t="s">
        <v>295</v>
      </c>
      <c r="F44" s="177">
        <v>6.2743055555555552E-2</v>
      </c>
      <c r="G44" s="7"/>
    </row>
    <row r="45" spans="1:7" x14ac:dyDescent="0.25">
      <c r="A45" s="7" t="s">
        <v>2198</v>
      </c>
      <c r="B45" s="12" t="s">
        <v>533</v>
      </c>
      <c r="C45" s="7" t="s">
        <v>122</v>
      </c>
      <c r="D45" s="74" t="s">
        <v>7</v>
      </c>
      <c r="E45" s="76" t="s">
        <v>295</v>
      </c>
      <c r="F45" s="177">
        <v>5.5671296296296302E-3</v>
      </c>
      <c r="G45" s="76"/>
    </row>
    <row r="46" spans="1:7" ht="36" x14ac:dyDescent="0.25">
      <c r="A46" s="7" t="s">
        <v>2199</v>
      </c>
      <c r="B46" s="12" t="s">
        <v>2200</v>
      </c>
      <c r="C46" s="7" t="s">
        <v>122</v>
      </c>
      <c r="D46" s="74" t="s">
        <v>7</v>
      </c>
      <c r="E46" s="76" t="s">
        <v>2201</v>
      </c>
      <c r="F46" s="177">
        <v>9.6064814814814808E-4</v>
      </c>
      <c r="G46" s="7"/>
    </row>
    <row r="47" spans="1:7" x14ac:dyDescent="0.25">
      <c r="A47" s="7" t="s">
        <v>2202</v>
      </c>
      <c r="B47" s="12" t="s">
        <v>1231</v>
      </c>
      <c r="C47" s="7" t="s">
        <v>122</v>
      </c>
      <c r="D47" s="74" t="s">
        <v>7</v>
      </c>
      <c r="E47" s="76" t="s">
        <v>295</v>
      </c>
      <c r="F47" s="177">
        <v>2.199074074074074E-4</v>
      </c>
      <c r="G47" s="7"/>
    </row>
    <row r="48" spans="1:7" x14ac:dyDescent="0.25">
      <c r="A48" s="7" t="s">
        <v>2202</v>
      </c>
      <c r="B48" s="12" t="s">
        <v>2203</v>
      </c>
      <c r="C48" s="7" t="s">
        <v>122</v>
      </c>
      <c r="D48" s="74" t="s">
        <v>7</v>
      </c>
      <c r="E48" s="76" t="s">
        <v>295</v>
      </c>
      <c r="F48" s="177">
        <v>6.7129629629629625E-4</v>
      </c>
      <c r="G48" s="7"/>
    </row>
    <row r="49" spans="1:7" x14ac:dyDescent="0.25">
      <c r="A49" s="7" t="s">
        <v>2204</v>
      </c>
      <c r="B49" s="12" t="s">
        <v>2205</v>
      </c>
      <c r="C49" s="7" t="s">
        <v>122</v>
      </c>
      <c r="D49" s="74" t="s">
        <v>7</v>
      </c>
      <c r="E49" s="76" t="s">
        <v>295</v>
      </c>
      <c r="F49" s="177">
        <v>2.3263888888888887E-3</v>
      </c>
      <c r="G49" s="7"/>
    </row>
    <row r="50" spans="1:7" x14ac:dyDescent="0.25">
      <c r="A50" s="7" t="s">
        <v>2206</v>
      </c>
      <c r="B50" s="12" t="s">
        <v>2207</v>
      </c>
      <c r="C50" s="7" t="s">
        <v>122</v>
      </c>
      <c r="D50" s="74" t="s">
        <v>7</v>
      </c>
      <c r="E50" s="76" t="s">
        <v>295</v>
      </c>
      <c r="F50" s="177">
        <v>5.6712962962962956E-4</v>
      </c>
      <c r="G50" s="7"/>
    </row>
    <row r="51" spans="1:7" ht="24" x14ac:dyDescent="0.25">
      <c r="A51" s="7" t="s">
        <v>2206</v>
      </c>
      <c r="B51" s="12" t="s">
        <v>2208</v>
      </c>
      <c r="C51" s="7" t="s">
        <v>122</v>
      </c>
      <c r="D51" s="74" t="s">
        <v>7</v>
      </c>
      <c r="E51" s="76" t="s">
        <v>2209</v>
      </c>
      <c r="F51" s="177">
        <v>5.9027777777777778E-4</v>
      </c>
      <c r="G51" s="7"/>
    </row>
    <row r="52" spans="1:7" x14ac:dyDescent="0.25">
      <c r="A52" s="7" t="s">
        <v>2206</v>
      </c>
      <c r="B52" s="12" t="s">
        <v>2055</v>
      </c>
      <c r="C52" s="7" t="s">
        <v>122</v>
      </c>
      <c r="D52" s="74" t="s">
        <v>7</v>
      </c>
      <c r="E52" s="76" t="s">
        <v>295</v>
      </c>
      <c r="F52" s="177">
        <v>5.7870370370370378E-4</v>
      </c>
      <c r="G52" s="7"/>
    </row>
    <row r="53" spans="1:7" x14ac:dyDescent="0.25">
      <c r="A53" s="7" t="s">
        <v>2206</v>
      </c>
      <c r="B53" s="12" t="s">
        <v>2059</v>
      </c>
      <c r="C53" s="7" t="s">
        <v>122</v>
      </c>
      <c r="D53" s="74" t="s">
        <v>7</v>
      </c>
      <c r="E53" s="76" t="s">
        <v>295</v>
      </c>
      <c r="F53" s="177">
        <v>2.5000000000000001E-3</v>
      </c>
      <c r="G53" s="7"/>
    </row>
    <row r="54" spans="1:7" x14ac:dyDescent="0.25">
      <c r="A54" s="7" t="s">
        <v>2206</v>
      </c>
      <c r="B54" s="12" t="s">
        <v>2210</v>
      </c>
      <c r="C54" s="7" t="s">
        <v>122</v>
      </c>
      <c r="D54" s="74" t="s">
        <v>7</v>
      </c>
      <c r="E54" s="76" t="s">
        <v>295</v>
      </c>
      <c r="F54" s="177">
        <v>7.5231481481481471E-4</v>
      </c>
      <c r="G54" s="7"/>
    </row>
    <row r="55" spans="1:7" ht="24" x14ac:dyDescent="0.25">
      <c r="A55" s="7" t="s">
        <v>2206</v>
      </c>
      <c r="B55" s="12" t="s">
        <v>2211</v>
      </c>
      <c r="C55" s="7" t="s">
        <v>122</v>
      </c>
      <c r="D55" s="74" t="s">
        <v>7</v>
      </c>
      <c r="E55" s="76" t="s">
        <v>2212</v>
      </c>
      <c r="F55" s="177">
        <v>6.7129629629629625E-4</v>
      </c>
      <c r="G55" s="7"/>
    </row>
    <row r="56" spans="1:7" ht="24" x14ac:dyDescent="0.25">
      <c r="A56" s="7" t="s">
        <v>2206</v>
      </c>
      <c r="B56" s="12" t="s">
        <v>2213</v>
      </c>
      <c r="C56" s="7" t="s">
        <v>122</v>
      </c>
      <c r="D56" s="74" t="s">
        <v>7</v>
      </c>
      <c r="E56" s="76" t="s">
        <v>2214</v>
      </c>
      <c r="F56" s="177">
        <v>4.3981481481481481E-4</v>
      </c>
      <c r="G56" s="7"/>
    </row>
    <row r="57" spans="1:7" x14ac:dyDescent="0.25">
      <c r="A57" s="7" t="s">
        <v>2206</v>
      </c>
      <c r="B57" s="12" t="s">
        <v>2215</v>
      </c>
      <c r="C57" s="7" t="s">
        <v>122</v>
      </c>
      <c r="D57" s="74" t="s">
        <v>7</v>
      </c>
      <c r="E57" s="76" t="s">
        <v>295</v>
      </c>
      <c r="F57" s="177">
        <v>3.1134259259259257E-3</v>
      </c>
      <c r="G57" s="7"/>
    </row>
    <row r="58" spans="1:7" x14ac:dyDescent="0.25">
      <c r="A58" s="7" t="s">
        <v>2206</v>
      </c>
      <c r="B58" s="12" t="s">
        <v>2216</v>
      </c>
      <c r="C58" s="7" t="s">
        <v>122</v>
      </c>
      <c r="D58" s="74" t="s">
        <v>7</v>
      </c>
      <c r="E58" s="76" t="s">
        <v>295</v>
      </c>
      <c r="F58" s="177">
        <v>2.6620370370370372E-4</v>
      </c>
      <c r="G58" s="7"/>
    </row>
    <row r="59" spans="1:7" x14ac:dyDescent="0.25">
      <c r="A59" s="7" t="s">
        <v>2206</v>
      </c>
      <c r="B59" s="12" t="s">
        <v>2217</v>
      </c>
      <c r="C59" s="7" t="s">
        <v>122</v>
      </c>
      <c r="D59" s="74" t="s">
        <v>7</v>
      </c>
      <c r="E59" s="76" t="s">
        <v>295</v>
      </c>
      <c r="F59" s="177">
        <v>1.5046296296296297E-4</v>
      </c>
      <c r="G59" s="7"/>
    </row>
    <row r="60" spans="1:7" x14ac:dyDescent="0.25">
      <c r="A60" s="7" t="s">
        <v>2206</v>
      </c>
      <c r="B60" s="12" t="s">
        <v>2218</v>
      </c>
      <c r="C60" s="7" t="s">
        <v>122</v>
      </c>
      <c r="D60" s="74" t="s">
        <v>7</v>
      </c>
      <c r="E60" s="76" t="s">
        <v>295</v>
      </c>
      <c r="F60" s="177">
        <v>4.162037037037037E-2</v>
      </c>
      <c r="G60" s="7"/>
    </row>
    <row r="61" spans="1:7" x14ac:dyDescent="0.25">
      <c r="A61" s="7" t="s">
        <v>2206</v>
      </c>
      <c r="B61" s="12" t="s">
        <v>2219</v>
      </c>
      <c r="C61" s="7" t="s">
        <v>122</v>
      </c>
      <c r="D61" s="74" t="s">
        <v>7</v>
      </c>
      <c r="E61" s="76" t="s">
        <v>295</v>
      </c>
      <c r="F61" s="177">
        <v>2.7777777777777778E-4</v>
      </c>
      <c r="G61" s="7"/>
    </row>
    <row r="62" spans="1:7" x14ac:dyDescent="0.25">
      <c r="A62" s="7" t="s">
        <v>2206</v>
      </c>
      <c r="B62" s="12" t="s">
        <v>2220</v>
      </c>
      <c r="C62" s="7" t="s">
        <v>122</v>
      </c>
      <c r="D62" s="74" t="s">
        <v>7</v>
      </c>
      <c r="E62" s="76" t="s">
        <v>295</v>
      </c>
      <c r="F62" s="177">
        <v>4.9768518518518521E-4</v>
      </c>
      <c r="G62" s="7"/>
    </row>
    <row r="63" spans="1:7" x14ac:dyDescent="0.25">
      <c r="A63" s="7" t="s">
        <v>2206</v>
      </c>
      <c r="B63" s="12" t="s">
        <v>2221</v>
      </c>
      <c r="C63" s="7" t="s">
        <v>122</v>
      </c>
      <c r="D63" s="74" t="s">
        <v>7</v>
      </c>
      <c r="E63" s="76" t="s">
        <v>295</v>
      </c>
      <c r="F63" s="177">
        <v>6.018518518518519E-4</v>
      </c>
      <c r="G63" s="7"/>
    </row>
    <row r="64" spans="1:7" x14ac:dyDescent="0.25">
      <c r="A64" s="7" t="s">
        <v>2206</v>
      </c>
      <c r="B64" s="12" t="s">
        <v>2222</v>
      </c>
      <c r="C64" s="7" t="s">
        <v>122</v>
      </c>
      <c r="D64" s="74" t="s">
        <v>7</v>
      </c>
      <c r="E64" s="76" t="s">
        <v>295</v>
      </c>
      <c r="F64" s="177">
        <v>1.9675925925925926E-4</v>
      </c>
      <c r="G64" s="7"/>
    </row>
    <row r="65" spans="1:7" x14ac:dyDescent="0.25">
      <c r="A65" s="7" t="s">
        <v>2206</v>
      </c>
      <c r="B65" s="12" t="s">
        <v>2223</v>
      </c>
      <c r="C65" s="7" t="s">
        <v>122</v>
      </c>
      <c r="D65" s="74" t="s">
        <v>7</v>
      </c>
      <c r="E65" s="76" t="s">
        <v>295</v>
      </c>
      <c r="F65" s="177">
        <v>1.3888888888888889E-4</v>
      </c>
      <c r="G65" s="7"/>
    </row>
    <row r="66" spans="1:7" x14ac:dyDescent="0.25">
      <c r="A66" s="7" t="s">
        <v>2206</v>
      </c>
      <c r="B66" s="12" t="s">
        <v>2052</v>
      </c>
      <c r="C66" s="7" t="s">
        <v>122</v>
      </c>
      <c r="D66" s="74" t="s">
        <v>7</v>
      </c>
      <c r="E66" s="76" t="s">
        <v>295</v>
      </c>
      <c r="F66" s="177">
        <v>1.5046296296296297E-4</v>
      </c>
      <c r="G66" s="7"/>
    </row>
    <row r="67" spans="1:7" x14ac:dyDescent="0.25">
      <c r="A67" s="7" t="s">
        <v>2206</v>
      </c>
      <c r="B67" s="12" t="s">
        <v>2060</v>
      </c>
      <c r="C67" s="7" t="s">
        <v>122</v>
      </c>
      <c r="D67" s="74" t="s">
        <v>7</v>
      </c>
      <c r="E67" s="76" t="s">
        <v>295</v>
      </c>
      <c r="F67" s="177">
        <v>8.2870370370370372E-3</v>
      </c>
      <c r="G67" s="76"/>
    </row>
    <row r="68" spans="1:7" ht="24" x14ac:dyDescent="0.25">
      <c r="A68" s="7" t="s">
        <v>2206</v>
      </c>
      <c r="B68" s="12" t="s">
        <v>2057</v>
      </c>
      <c r="C68" s="7" t="s">
        <v>122</v>
      </c>
      <c r="D68" s="74" t="s">
        <v>7</v>
      </c>
      <c r="E68" s="76" t="s">
        <v>2224</v>
      </c>
      <c r="F68" s="177">
        <v>2.7777777777777779E-3</v>
      </c>
      <c r="G68" s="7"/>
    </row>
    <row r="69" spans="1:7" x14ac:dyDescent="0.25">
      <c r="A69" s="7" t="s">
        <v>2206</v>
      </c>
      <c r="B69" s="12" t="s">
        <v>2061</v>
      </c>
      <c r="C69" s="7" t="s">
        <v>122</v>
      </c>
      <c r="D69" s="74" t="s">
        <v>7</v>
      </c>
      <c r="E69" s="76" t="s">
        <v>295</v>
      </c>
      <c r="F69" s="177">
        <v>1.7824074074074072E-3</v>
      </c>
      <c r="G69" s="7"/>
    </row>
    <row r="70" spans="1:7" x14ac:dyDescent="0.25">
      <c r="A70" s="7" t="s">
        <v>2225</v>
      </c>
      <c r="B70" s="12" t="s">
        <v>2226</v>
      </c>
      <c r="C70" s="7" t="s">
        <v>122</v>
      </c>
      <c r="D70" s="74" t="s">
        <v>7</v>
      </c>
      <c r="E70" s="76" t="s">
        <v>295</v>
      </c>
      <c r="F70" s="177">
        <v>3.2407407407407406E-4</v>
      </c>
      <c r="G70" s="7"/>
    </row>
    <row r="71" spans="1:7" ht="24" x14ac:dyDescent="0.25">
      <c r="A71" s="7" t="s">
        <v>2225</v>
      </c>
      <c r="B71" s="12" t="s">
        <v>2227</v>
      </c>
      <c r="C71" s="7" t="s">
        <v>122</v>
      </c>
      <c r="D71" s="74" t="s">
        <v>7</v>
      </c>
      <c r="E71" s="76" t="s">
        <v>2228</v>
      </c>
      <c r="F71" s="177">
        <v>5.0925925925925921E-4</v>
      </c>
      <c r="G71" s="7"/>
    </row>
    <row r="72" spans="1:7" x14ac:dyDescent="0.25">
      <c r="A72" s="7" t="s">
        <v>2225</v>
      </c>
      <c r="B72" s="12" t="s">
        <v>2229</v>
      </c>
      <c r="C72" s="7" t="s">
        <v>122</v>
      </c>
      <c r="D72" s="74" t="s">
        <v>7</v>
      </c>
      <c r="E72" s="76" t="s">
        <v>295</v>
      </c>
      <c r="F72" s="177">
        <v>2.9398148148148148E-3</v>
      </c>
      <c r="G72" s="7"/>
    </row>
    <row r="73" spans="1:7" x14ac:dyDescent="0.25">
      <c r="A73" s="7" t="s">
        <v>2225</v>
      </c>
      <c r="B73" s="12" t="s">
        <v>2230</v>
      </c>
      <c r="C73" s="7" t="s">
        <v>122</v>
      </c>
      <c r="D73" s="74" t="s">
        <v>7</v>
      </c>
      <c r="E73" s="76" t="s">
        <v>295</v>
      </c>
      <c r="F73" s="177">
        <v>2.6620370370370372E-4</v>
      </c>
      <c r="G73" s="7"/>
    </row>
    <row r="74" spans="1:7" x14ac:dyDescent="0.25">
      <c r="A74" s="7" t="s">
        <v>2225</v>
      </c>
      <c r="B74" s="12" t="s">
        <v>2231</v>
      </c>
      <c r="C74" s="7" t="s">
        <v>122</v>
      </c>
      <c r="D74" s="74" t="s">
        <v>7</v>
      </c>
      <c r="E74" s="76" t="s">
        <v>295</v>
      </c>
      <c r="F74" s="177">
        <v>2.7777777777777778E-4</v>
      </c>
      <c r="G74" s="7"/>
    </row>
    <row r="75" spans="1:7" ht="36" x14ac:dyDescent="0.25">
      <c r="A75" s="7" t="s">
        <v>2225</v>
      </c>
      <c r="B75" s="12" t="s">
        <v>2232</v>
      </c>
      <c r="C75" s="7" t="s">
        <v>122</v>
      </c>
      <c r="D75" s="74" t="s">
        <v>7</v>
      </c>
      <c r="E75" s="76" t="s">
        <v>2233</v>
      </c>
      <c r="F75" s="177">
        <v>6.8287037037037025E-4</v>
      </c>
      <c r="G75" s="7"/>
    </row>
    <row r="76" spans="1:7" x14ac:dyDescent="0.25">
      <c r="A76" s="7" t="s">
        <v>2225</v>
      </c>
      <c r="B76" s="12" t="s">
        <v>2234</v>
      </c>
      <c r="C76" s="7" t="s">
        <v>122</v>
      </c>
      <c r="D76" s="74" t="s">
        <v>7</v>
      </c>
      <c r="E76" s="76" t="s">
        <v>295</v>
      </c>
      <c r="F76" s="177">
        <v>1.5046296296296297E-4</v>
      </c>
      <c r="G76" s="7"/>
    </row>
  </sheetData>
  <autoFilter ref="A1:G76">
    <filterColumn colId="3">
      <filters>
        <filter val="Passed"/>
      </filters>
    </filterColumn>
  </autoFilter>
  <customSheetViews>
    <customSheetView guid="{FBE4CBE9-E43F-475B-89D3-443753E9B033}" filter="1" showAutoFilter="1" topLeftCell="B1">
      <selection activeCell="F1" sqref="F1"/>
      <pageMargins left="0" right="0" top="0" bottom="0" header="0" footer="0"/>
      <pageSetup orientation="portrait" r:id="rId2"/>
      <autoFilter ref="A1:G76">
        <filterColumn colId="3">
          <customFilters>
            <customFilter operator="notEqual" val=" "/>
          </customFilters>
        </filterColumn>
      </autoFilter>
    </customSheetView>
  </customSheetViews>
  <dataValidations count="2">
    <dataValidation type="list" allowBlank="1" showInputMessage="1" showErrorMessage="1" sqref="C2:C76">
      <formula1>"Yes,No"</formula1>
    </dataValidation>
    <dataValidation type="list" allowBlank="1" showInputMessage="1" showErrorMessage="1" sqref="D3:D76">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93"/>
  <sheetViews>
    <sheetView topLeftCell="A40" zoomScaleNormal="100" workbookViewId="0">
      <selection activeCell="C43" sqref="C43"/>
    </sheetView>
  </sheetViews>
  <sheetFormatPr defaultColWidth="9.140625" defaultRowHeight="12" x14ac:dyDescent="0.25"/>
  <cols>
    <col min="1" max="1" width="13.7109375" style="10" customWidth="1"/>
    <col min="2" max="2" width="19.85546875" style="10" customWidth="1"/>
    <col min="3" max="3" width="36.7109375" style="10" customWidth="1"/>
    <col min="4" max="4" width="8.42578125" style="10" customWidth="1"/>
    <col min="5" max="5" width="13.5703125" style="10" customWidth="1"/>
    <col min="6" max="6" width="18" style="10" customWidth="1"/>
    <col min="7" max="7" width="11.5703125" style="10" customWidth="1"/>
    <col min="8" max="8" width="21" style="10" customWidth="1"/>
    <col min="9" max="9" width="6.42578125" style="10" customWidth="1"/>
    <col min="10" max="10" width="13.140625" style="10" bestFit="1" customWidth="1"/>
    <col min="11" max="11" width="18.42578125" style="10" bestFit="1" customWidth="1"/>
    <col min="12" max="16384" width="9.140625" style="10"/>
  </cols>
  <sheetData>
    <row r="1" spans="1:12" ht="30" customHeight="1" x14ac:dyDescent="0.25">
      <c r="A1" s="81" t="s">
        <v>289</v>
      </c>
      <c r="B1" s="81" t="s">
        <v>1583</v>
      </c>
      <c r="C1" s="81" t="s">
        <v>214</v>
      </c>
      <c r="D1" s="82" t="s">
        <v>215</v>
      </c>
      <c r="E1" s="83" t="s">
        <v>216</v>
      </c>
      <c r="F1" s="67" t="s">
        <v>217</v>
      </c>
      <c r="G1" s="25" t="s">
        <v>218</v>
      </c>
      <c r="H1" s="67" t="s">
        <v>219</v>
      </c>
      <c r="J1" s="198" t="s">
        <v>220</v>
      </c>
    </row>
    <row r="2" spans="1:12" ht="24" customHeight="1" x14ac:dyDescent="0.25">
      <c r="A2" s="8" t="s">
        <v>2235</v>
      </c>
      <c r="B2" s="84"/>
      <c r="C2" s="8" t="s">
        <v>2236</v>
      </c>
      <c r="D2" s="8" t="s">
        <v>122</v>
      </c>
      <c r="E2" s="73" t="s">
        <v>7</v>
      </c>
      <c r="F2" s="8" t="s">
        <v>2237</v>
      </c>
      <c r="G2" s="163">
        <v>8.9699074074074073E-3</v>
      </c>
      <c r="H2" s="8"/>
      <c r="J2" s="198" t="s">
        <v>224</v>
      </c>
    </row>
    <row r="3" spans="1:12" ht="36" x14ac:dyDescent="0.2">
      <c r="A3" s="8" t="s">
        <v>2235</v>
      </c>
      <c r="B3" s="84"/>
      <c r="C3" s="8" t="s">
        <v>2238</v>
      </c>
      <c r="D3" s="8" t="s">
        <v>122</v>
      </c>
      <c r="E3" s="73" t="s">
        <v>7</v>
      </c>
      <c r="F3" s="10" t="s">
        <v>2239</v>
      </c>
      <c r="G3" s="163">
        <v>7.5810185185185182E-3</v>
      </c>
      <c r="H3" s="8"/>
      <c r="J3" s="66" t="s">
        <v>2240</v>
      </c>
      <c r="K3" s="64" t="s">
        <v>229</v>
      </c>
    </row>
    <row r="4" spans="1:12" ht="36" x14ac:dyDescent="0.2">
      <c r="A4" s="8" t="s">
        <v>2235</v>
      </c>
      <c r="B4" s="84"/>
      <c r="C4" s="8" t="s">
        <v>2241</v>
      </c>
      <c r="D4" s="8" t="s">
        <v>122</v>
      </c>
      <c r="E4" s="73" t="s">
        <v>7</v>
      </c>
      <c r="F4" s="10" t="s">
        <v>2242</v>
      </c>
      <c r="G4" s="163">
        <v>8.2754629629629619E-3</v>
      </c>
      <c r="H4" s="8"/>
      <c r="J4" s="72" t="s">
        <v>6</v>
      </c>
      <c r="K4" s="191">
        <v>20</v>
      </c>
      <c r="L4" s="64"/>
    </row>
    <row r="5" spans="1:12" ht="36" x14ac:dyDescent="0.2">
      <c r="A5" s="8" t="s">
        <v>2235</v>
      </c>
      <c r="B5" s="84"/>
      <c r="C5" s="8" t="s">
        <v>2243</v>
      </c>
      <c r="D5" s="8" t="s">
        <v>122</v>
      </c>
      <c r="E5" s="73" t="s">
        <v>7</v>
      </c>
      <c r="F5" s="10" t="s">
        <v>2244</v>
      </c>
      <c r="G5" s="163">
        <v>7.5810185185185182E-3</v>
      </c>
      <c r="H5" s="8"/>
      <c r="J5" s="72" t="s">
        <v>7</v>
      </c>
      <c r="K5" s="191">
        <v>72</v>
      </c>
      <c r="L5" s="64"/>
    </row>
    <row r="6" spans="1:12" ht="36" x14ac:dyDescent="0.2">
      <c r="A6" s="8" t="s">
        <v>2235</v>
      </c>
      <c r="B6" s="84"/>
      <c r="C6" s="8" t="s">
        <v>2245</v>
      </c>
      <c r="D6" s="8" t="s">
        <v>122</v>
      </c>
      <c r="E6" s="73" t="s">
        <v>7</v>
      </c>
      <c r="F6" s="8" t="s">
        <v>2246</v>
      </c>
      <c r="G6" s="163">
        <v>1.105324074074074E-2</v>
      </c>
      <c r="H6" s="8"/>
      <c r="J6" s="72" t="s">
        <v>74</v>
      </c>
      <c r="K6" s="191">
        <v>92</v>
      </c>
      <c r="L6" s="64"/>
    </row>
    <row r="7" spans="1:12" ht="36" x14ac:dyDescent="0.2">
      <c r="A7" s="8" t="s">
        <v>2247</v>
      </c>
      <c r="B7" s="84"/>
      <c r="C7" s="8" t="s">
        <v>2248</v>
      </c>
      <c r="D7" s="8" t="s">
        <v>122</v>
      </c>
      <c r="E7" s="73" t="s">
        <v>7</v>
      </c>
      <c r="F7" s="8" t="s">
        <v>2249</v>
      </c>
      <c r="G7" s="163">
        <v>7.5810185185185182E-3</v>
      </c>
      <c r="H7" s="8"/>
      <c r="J7" s="64"/>
      <c r="K7" s="64"/>
      <c r="L7" s="64"/>
    </row>
    <row r="8" spans="1:12" ht="36" x14ac:dyDescent="0.2">
      <c r="A8" s="8" t="s">
        <v>2247</v>
      </c>
      <c r="B8" s="8"/>
      <c r="C8" s="8" t="s">
        <v>2250</v>
      </c>
      <c r="D8" s="8" t="s">
        <v>122</v>
      </c>
      <c r="E8" s="8" t="s">
        <v>7</v>
      </c>
      <c r="F8" s="10" t="s">
        <v>2251</v>
      </c>
      <c r="G8" s="8"/>
      <c r="H8" s="8"/>
      <c r="J8" s="64"/>
      <c r="K8" s="64"/>
      <c r="L8" s="64"/>
    </row>
    <row r="9" spans="1:12" ht="36" x14ac:dyDescent="0.2">
      <c r="A9" s="8" t="s">
        <v>2247</v>
      </c>
      <c r="B9" s="8"/>
      <c r="C9" s="8" t="s">
        <v>430</v>
      </c>
      <c r="D9" s="8" t="s">
        <v>122</v>
      </c>
      <c r="E9" s="73" t="s">
        <v>7</v>
      </c>
      <c r="F9" s="8" t="s">
        <v>2252</v>
      </c>
      <c r="G9" s="163">
        <v>2.4421296296296296E-3</v>
      </c>
      <c r="H9" s="8" t="s">
        <v>2253</v>
      </c>
      <c r="J9" s="64"/>
      <c r="K9" s="64"/>
      <c r="L9" s="64"/>
    </row>
    <row r="10" spans="1:12" ht="36" x14ac:dyDescent="0.2">
      <c r="A10" s="8" t="s">
        <v>2247</v>
      </c>
      <c r="B10" s="84"/>
      <c r="C10" s="8" t="s">
        <v>2254</v>
      </c>
      <c r="D10" s="8" t="s">
        <v>122</v>
      </c>
      <c r="E10" s="73" t="s">
        <v>7</v>
      </c>
      <c r="F10" s="10" t="s">
        <v>2251</v>
      </c>
      <c r="G10" s="163">
        <v>4.0277777777777777E-3</v>
      </c>
      <c r="H10" s="8"/>
      <c r="J10" s="64"/>
      <c r="K10" s="64"/>
      <c r="L10" s="64"/>
    </row>
    <row r="11" spans="1:12" ht="36" x14ac:dyDescent="0.2">
      <c r="A11" s="8" t="s">
        <v>2247</v>
      </c>
      <c r="B11" s="84"/>
      <c r="C11" s="8" t="s">
        <v>863</v>
      </c>
      <c r="D11" s="8" t="s">
        <v>122</v>
      </c>
      <c r="E11" s="73" t="s">
        <v>7</v>
      </c>
      <c r="F11" s="8" t="s">
        <v>2255</v>
      </c>
      <c r="G11" s="163">
        <v>3.6805555555555554E-3</v>
      </c>
      <c r="H11" s="8"/>
      <c r="J11" s="64"/>
      <c r="K11" s="64"/>
      <c r="L11" s="64"/>
    </row>
    <row r="12" spans="1:12" ht="132" x14ac:dyDescent="0.2">
      <c r="A12" s="8" t="s">
        <v>2247</v>
      </c>
      <c r="B12" s="84"/>
      <c r="C12" s="8" t="s">
        <v>2256</v>
      </c>
      <c r="D12" s="8" t="s">
        <v>122</v>
      </c>
      <c r="E12" s="73" t="s">
        <v>1325</v>
      </c>
      <c r="F12" s="8" t="s">
        <v>2257</v>
      </c>
      <c r="G12" s="163">
        <v>1.9212962962962962E-3</v>
      </c>
      <c r="H12" s="8"/>
      <c r="J12" s="64"/>
      <c r="K12" s="64"/>
      <c r="L12" s="64"/>
    </row>
    <row r="13" spans="1:12" ht="36" x14ac:dyDescent="0.2">
      <c r="A13" s="8" t="s">
        <v>2247</v>
      </c>
      <c r="B13" s="84"/>
      <c r="C13" s="8" t="s">
        <v>2258</v>
      </c>
      <c r="D13" s="8" t="s">
        <v>122</v>
      </c>
      <c r="E13" s="73" t="s">
        <v>7</v>
      </c>
      <c r="F13" s="8" t="s">
        <v>2259</v>
      </c>
      <c r="G13" s="163">
        <v>5.4976851851851853E-3</v>
      </c>
      <c r="H13" s="8"/>
      <c r="J13" s="64"/>
      <c r="K13" s="64"/>
      <c r="L13" s="64"/>
    </row>
    <row r="14" spans="1:12" ht="36" x14ac:dyDescent="0.2">
      <c r="A14" s="8" t="s">
        <v>2247</v>
      </c>
      <c r="B14" s="8"/>
      <c r="C14" s="8" t="s">
        <v>2260</v>
      </c>
      <c r="D14" s="8" t="s">
        <v>122</v>
      </c>
      <c r="E14" s="73" t="s">
        <v>7</v>
      </c>
      <c r="F14" s="8" t="s">
        <v>2261</v>
      </c>
      <c r="G14" s="163">
        <v>5.0694444444444441E-3</v>
      </c>
      <c r="H14" s="8"/>
      <c r="J14" s="64"/>
      <c r="K14" s="64"/>
      <c r="L14" s="64"/>
    </row>
    <row r="15" spans="1:12" ht="36" x14ac:dyDescent="0.2">
      <c r="A15" s="8" t="s">
        <v>2247</v>
      </c>
      <c r="B15" s="84"/>
      <c r="C15" s="8" t="s">
        <v>2262</v>
      </c>
      <c r="D15" s="8" t="s">
        <v>122</v>
      </c>
      <c r="E15" s="73" t="s">
        <v>1325</v>
      </c>
      <c r="F15" s="8" t="s">
        <v>2263</v>
      </c>
      <c r="G15" s="163">
        <v>1.6666666666666668E-3</v>
      </c>
      <c r="H15" s="8"/>
      <c r="J15" s="64"/>
      <c r="K15" s="64"/>
      <c r="L15" s="64"/>
    </row>
    <row r="16" spans="1:12" ht="36" x14ac:dyDescent="0.2">
      <c r="A16" s="8" t="s">
        <v>2247</v>
      </c>
      <c r="B16" s="8"/>
      <c r="C16" s="8" t="s">
        <v>2264</v>
      </c>
      <c r="D16" s="8" t="s">
        <v>122</v>
      </c>
      <c r="E16" s="73" t="s">
        <v>7</v>
      </c>
      <c r="F16" s="8" t="s">
        <v>2265</v>
      </c>
      <c r="G16" s="163">
        <v>7.3032407407407412E-3</v>
      </c>
      <c r="H16" s="8" t="s">
        <v>2266</v>
      </c>
      <c r="J16" s="64"/>
      <c r="K16" s="64"/>
      <c r="L16" s="64"/>
    </row>
    <row r="17" spans="1:12" ht="36" x14ac:dyDescent="0.2">
      <c r="A17" s="8" t="s">
        <v>2247</v>
      </c>
      <c r="B17" s="8"/>
      <c r="C17" s="8" t="s">
        <v>415</v>
      </c>
      <c r="D17" s="8" t="s">
        <v>122</v>
      </c>
      <c r="E17" s="73" t="s">
        <v>7</v>
      </c>
      <c r="F17" s="8" t="s">
        <v>2267</v>
      </c>
      <c r="G17" s="163">
        <v>2.4201388888888887E-2</v>
      </c>
      <c r="H17" s="8"/>
      <c r="J17" s="64"/>
      <c r="K17" s="64"/>
      <c r="L17" s="64"/>
    </row>
    <row r="18" spans="1:12" ht="36" x14ac:dyDescent="0.2">
      <c r="A18" s="8" t="s">
        <v>2247</v>
      </c>
      <c r="B18" s="8"/>
      <c r="C18" s="8" t="s">
        <v>2268</v>
      </c>
      <c r="D18" s="8" t="s">
        <v>122</v>
      </c>
      <c r="E18" s="73" t="s">
        <v>7</v>
      </c>
      <c r="F18" s="8" t="s">
        <v>2269</v>
      </c>
      <c r="G18" s="163">
        <v>1.7916666666666668E-2</v>
      </c>
      <c r="H18" s="8" t="s">
        <v>2270</v>
      </c>
      <c r="J18" s="64"/>
      <c r="K18" s="64"/>
      <c r="L18" s="64"/>
    </row>
    <row r="19" spans="1:12" ht="24" x14ac:dyDescent="0.2">
      <c r="A19" s="8" t="s">
        <v>2247</v>
      </c>
      <c r="B19" s="8"/>
      <c r="C19" s="8" t="s">
        <v>2271</v>
      </c>
      <c r="D19" s="8" t="s">
        <v>122</v>
      </c>
      <c r="E19" s="73" t="s">
        <v>7</v>
      </c>
      <c r="F19" s="8" t="s">
        <v>2272</v>
      </c>
      <c r="G19" s="163">
        <v>5.9837962962962961E-3</v>
      </c>
      <c r="H19" s="8" t="s">
        <v>2273</v>
      </c>
      <c r="J19" s="64"/>
      <c r="K19" s="64"/>
      <c r="L19" s="64"/>
    </row>
    <row r="20" spans="1:12" ht="24" x14ac:dyDescent="0.2">
      <c r="A20" s="8" t="s">
        <v>2247</v>
      </c>
      <c r="B20" s="8"/>
      <c r="C20" s="8" t="s">
        <v>1000</v>
      </c>
      <c r="D20" s="8" t="s">
        <v>122</v>
      </c>
      <c r="E20" s="73" t="s">
        <v>7</v>
      </c>
      <c r="F20" s="8" t="s">
        <v>2274</v>
      </c>
      <c r="G20" s="163">
        <v>1.2685185185185183E-2</v>
      </c>
      <c r="H20" s="8"/>
      <c r="L20" s="64"/>
    </row>
    <row r="21" spans="1:12" ht="24" x14ac:dyDescent="0.2">
      <c r="A21" s="8" t="s">
        <v>2247</v>
      </c>
      <c r="B21" s="84"/>
      <c r="C21" s="8" t="s">
        <v>1002</v>
      </c>
      <c r="D21" s="8" t="s">
        <v>122</v>
      </c>
      <c r="E21" s="73" t="s">
        <v>1325</v>
      </c>
      <c r="F21" s="8" t="s">
        <v>1950</v>
      </c>
      <c r="G21" s="163">
        <v>2.0370370370370373E-3</v>
      </c>
      <c r="H21" s="8"/>
      <c r="L21" s="64"/>
    </row>
    <row r="22" spans="1:12" ht="60" x14ac:dyDescent="0.25">
      <c r="A22" s="8" t="s">
        <v>2275</v>
      </c>
      <c r="B22" s="84"/>
      <c r="C22" s="8" t="s">
        <v>2276</v>
      </c>
      <c r="D22" s="8" t="s">
        <v>122</v>
      </c>
      <c r="E22" s="73" t="s">
        <v>1325</v>
      </c>
      <c r="F22" s="8" t="s">
        <v>2277</v>
      </c>
      <c r="G22" s="163">
        <v>1.8518518518518518E-4</v>
      </c>
      <c r="H22" s="8"/>
    </row>
    <row r="23" spans="1:12" ht="60" x14ac:dyDescent="0.25">
      <c r="A23" s="8" t="s">
        <v>2275</v>
      </c>
      <c r="B23" s="84"/>
      <c r="C23" s="8" t="s">
        <v>2278</v>
      </c>
      <c r="D23" s="8" t="s">
        <v>122</v>
      </c>
      <c r="E23" s="73" t="s">
        <v>1325</v>
      </c>
      <c r="F23" s="8" t="s">
        <v>2279</v>
      </c>
      <c r="G23" s="163">
        <v>1.273148148148148E-4</v>
      </c>
      <c r="H23" s="8"/>
    </row>
    <row r="24" spans="1:12" ht="132" x14ac:dyDescent="0.25">
      <c r="A24" s="8" t="s">
        <v>2275</v>
      </c>
      <c r="B24" s="84"/>
      <c r="C24" s="8" t="s">
        <v>876</v>
      </c>
      <c r="D24" s="8" t="s">
        <v>122</v>
      </c>
      <c r="E24" s="73" t="s">
        <v>1325</v>
      </c>
      <c r="F24" s="8" t="s">
        <v>2280</v>
      </c>
      <c r="G24" s="163">
        <v>1.4699074074074074E-3</v>
      </c>
      <c r="H24" s="8"/>
    </row>
    <row r="25" spans="1:12" ht="108" x14ac:dyDescent="0.25">
      <c r="A25" s="8" t="s">
        <v>2275</v>
      </c>
      <c r="B25" s="8"/>
      <c r="C25" s="8" t="s">
        <v>880</v>
      </c>
      <c r="D25" s="8" t="s">
        <v>122</v>
      </c>
      <c r="E25" s="73" t="s">
        <v>7</v>
      </c>
      <c r="F25" s="8" t="s">
        <v>2281</v>
      </c>
      <c r="G25" s="163">
        <v>1.3194444444444443E-3</v>
      </c>
      <c r="H25" s="8"/>
    </row>
    <row r="26" spans="1:12" ht="84" x14ac:dyDescent="0.25">
      <c r="A26" s="8" t="s">
        <v>2275</v>
      </c>
      <c r="B26" s="84"/>
      <c r="C26" s="8" t="s">
        <v>1015</v>
      </c>
      <c r="D26" s="8" t="s">
        <v>122</v>
      </c>
      <c r="E26" s="73" t="s">
        <v>1325</v>
      </c>
      <c r="F26" s="8" t="s">
        <v>2282</v>
      </c>
      <c r="G26" s="163">
        <v>4.2824074074074075E-4</v>
      </c>
      <c r="H26" s="8"/>
    </row>
    <row r="27" spans="1:12" ht="36" x14ac:dyDescent="0.25">
      <c r="A27" s="8" t="s">
        <v>2275</v>
      </c>
      <c r="B27" s="8"/>
      <c r="C27" s="8" t="s">
        <v>2283</v>
      </c>
      <c r="D27" s="8" t="s">
        <v>122</v>
      </c>
      <c r="E27" s="73" t="s">
        <v>7</v>
      </c>
      <c r="F27" s="8" t="s">
        <v>2284</v>
      </c>
      <c r="G27" s="163">
        <v>1.4004629629629629E-3</v>
      </c>
      <c r="H27" s="8"/>
    </row>
    <row r="28" spans="1:12" ht="36" x14ac:dyDescent="0.25">
      <c r="A28" s="8" t="s">
        <v>2275</v>
      </c>
      <c r="B28" s="8"/>
      <c r="C28" s="8" t="s">
        <v>1017</v>
      </c>
      <c r="D28" s="8" t="s">
        <v>122</v>
      </c>
      <c r="E28" s="73" t="s">
        <v>7</v>
      </c>
      <c r="F28" s="8" t="s">
        <v>2285</v>
      </c>
      <c r="G28" s="163">
        <v>1.4814814814814814E-3</v>
      </c>
      <c r="H28" s="8"/>
    </row>
    <row r="29" spans="1:12" ht="36" x14ac:dyDescent="0.25">
      <c r="A29" s="8" t="s">
        <v>2275</v>
      </c>
      <c r="B29" s="8"/>
      <c r="C29" s="8" t="s">
        <v>884</v>
      </c>
      <c r="D29" s="8" t="s">
        <v>122</v>
      </c>
      <c r="E29" s="73" t="s">
        <v>7</v>
      </c>
      <c r="F29" s="8" t="s">
        <v>2286</v>
      </c>
      <c r="G29" s="163">
        <v>1.3657407407407409E-3</v>
      </c>
      <c r="H29" s="8"/>
    </row>
    <row r="30" spans="1:12" ht="24" x14ac:dyDescent="0.25">
      <c r="A30" s="8" t="s">
        <v>2275</v>
      </c>
      <c r="B30" s="8"/>
      <c r="C30" s="8" t="s">
        <v>2287</v>
      </c>
      <c r="D30" s="8" t="s">
        <v>122</v>
      </c>
      <c r="E30" s="73" t="s">
        <v>7</v>
      </c>
      <c r="F30" s="8" t="s">
        <v>2288</v>
      </c>
      <c r="G30" s="163">
        <v>9.8379629629629642E-4</v>
      </c>
      <c r="H30" s="8"/>
    </row>
    <row r="31" spans="1:12" ht="48" x14ac:dyDescent="0.25">
      <c r="A31" s="8" t="s">
        <v>2275</v>
      </c>
      <c r="B31" s="84"/>
      <c r="C31" s="8" t="s">
        <v>886</v>
      </c>
      <c r="D31" s="8" t="s">
        <v>122</v>
      </c>
      <c r="E31" s="73" t="s">
        <v>1325</v>
      </c>
      <c r="F31" s="8" t="s">
        <v>2289</v>
      </c>
      <c r="G31" s="163">
        <v>4.6296296296296293E-4</v>
      </c>
      <c r="H31" s="8"/>
    </row>
    <row r="32" spans="1:12" x14ac:dyDescent="0.25">
      <c r="A32" s="8" t="s">
        <v>2275</v>
      </c>
      <c r="B32" s="84"/>
      <c r="C32" s="8" t="s">
        <v>2290</v>
      </c>
      <c r="D32" s="8" t="s">
        <v>122</v>
      </c>
      <c r="E32" s="73" t="s">
        <v>1325</v>
      </c>
      <c r="F32" s="8" t="s">
        <v>1950</v>
      </c>
      <c r="G32" s="163">
        <v>4.6296296296296294E-5</v>
      </c>
      <c r="H32" s="8"/>
    </row>
    <row r="33" spans="1:8" ht="24" x14ac:dyDescent="0.25">
      <c r="A33" s="8" t="s">
        <v>2275</v>
      </c>
      <c r="B33" s="84"/>
      <c r="C33" s="8" t="s">
        <v>888</v>
      </c>
      <c r="D33" s="8" t="s">
        <v>122</v>
      </c>
      <c r="E33" s="73" t="s">
        <v>1325</v>
      </c>
      <c r="F33" s="8" t="s">
        <v>2291</v>
      </c>
      <c r="G33" s="163">
        <v>2.8935185185185189E-4</v>
      </c>
      <c r="H33" s="8"/>
    </row>
    <row r="34" spans="1:8" ht="24" x14ac:dyDescent="0.25">
      <c r="A34" s="8" t="s">
        <v>2275</v>
      </c>
      <c r="B34" s="84"/>
      <c r="C34" s="8" t="s">
        <v>890</v>
      </c>
      <c r="D34" s="8" t="s">
        <v>122</v>
      </c>
      <c r="E34" s="73" t="s">
        <v>1325</v>
      </c>
      <c r="F34" s="8" t="s">
        <v>2292</v>
      </c>
      <c r="G34" s="163">
        <v>2.7777777777777778E-4</v>
      </c>
      <c r="H34" s="8"/>
    </row>
    <row r="35" spans="1:8" ht="24" x14ac:dyDescent="0.25">
      <c r="A35" s="8" t="s">
        <v>2275</v>
      </c>
      <c r="B35" s="8"/>
      <c r="C35" s="8" t="s">
        <v>892</v>
      </c>
      <c r="D35" s="8" t="s">
        <v>122</v>
      </c>
      <c r="E35" s="73" t="s">
        <v>7</v>
      </c>
      <c r="F35" s="8" t="s">
        <v>2293</v>
      </c>
      <c r="G35" s="163">
        <v>5.138888888888889E-3</v>
      </c>
      <c r="H35" s="8"/>
    </row>
    <row r="36" spans="1:8" ht="48" x14ac:dyDescent="0.25">
      <c r="A36" s="8" t="s">
        <v>2275</v>
      </c>
      <c r="B36" s="84"/>
      <c r="C36" s="8" t="s">
        <v>894</v>
      </c>
      <c r="D36" s="8" t="s">
        <v>122</v>
      </c>
      <c r="E36" s="73" t="s">
        <v>1325</v>
      </c>
      <c r="F36" s="8" t="s">
        <v>2294</v>
      </c>
      <c r="G36" s="163">
        <v>2.4305555555555552E-4</v>
      </c>
      <c r="H36" s="8"/>
    </row>
    <row r="37" spans="1:8" ht="48" x14ac:dyDescent="0.25">
      <c r="A37" s="8" t="s">
        <v>2275</v>
      </c>
      <c r="B37" s="84"/>
      <c r="C37" s="8" t="s">
        <v>896</v>
      </c>
      <c r="D37" s="8" t="s">
        <v>122</v>
      </c>
      <c r="E37" s="73" t="s">
        <v>1325</v>
      </c>
      <c r="F37" s="8" t="s">
        <v>2295</v>
      </c>
      <c r="G37" s="163">
        <v>4.2824074074074075E-4</v>
      </c>
      <c r="H37" s="8"/>
    </row>
    <row r="38" spans="1:8" ht="24" x14ac:dyDescent="0.25">
      <c r="A38" s="8" t="s">
        <v>2275</v>
      </c>
      <c r="B38" s="84"/>
      <c r="C38" s="8" t="s">
        <v>898</v>
      </c>
      <c r="D38" s="8" t="s">
        <v>122</v>
      </c>
      <c r="E38" s="73" t="s">
        <v>7</v>
      </c>
      <c r="F38" s="8" t="s">
        <v>2296</v>
      </c>
      <c r="G38" s="163">
        <v>1.3310185185185185E-3</v>
      </c>
      <c r="H38" s="8"/>
    </row>
    <row r="39" spans="1:8" ht="60" x14ac:dyDescent="0.25">
      <c r="A39" s="8" t="s">
        <v>2275</v>
      </c>
      <c r="B39" s="84"/>
      <c r="C39" s="8" t="s">
        <v>1622</v>
      </c>
      <c r="D39" s="8" t="s">
        <v>122</v>
      </c>
      <c r="E39" s="73" t="s">
        <v>1325</v>
      </c>
      <c r="F39" s="8" t="s">
        <v>2297</v>
      </c>
      <c r="G39" s="163">
        <v>4.5138888888888892E-4</v>
      </c>
      <c r="H39" s="8"/>
    </row>
    <row r="40" spans="1:8" ht="36" x14ac:dyDescent="0.25">
      <c r="A40" s="8" t="s">
        <v>2298</v>
      </c>
      <c r="B40" s="84" t="s">
        <v>2299</v>
      </c>
      <c r="C40" s="8" t="s">
        <v>1025</v>
      </c>
      <c r="D40" s="8" t="s">
        <v>122</v>
      </c>
      <c r="E40" s="73" t="s">
        <v>1325</v>
      </c>
      <c r="F40" s="8" t="s">
        <v>2300</v>
      </c>
      <c r="G40" s="163">
        <v>1.3078703703703705E-3</v>
      </c>
      <c r="H40" s="8"/>
    </row>
    <row r="41" spans="1:8" ht="108" x14ac:dyDescent="0.25">
      <c r="A41" s="8" t="s">
        <v>2298</v>
      </c>
      <c r="B41" s="84" t="s">
        <v>2299</v>
      </c>
      <c r="C41" s="8" t="s">
        <v>1027</v>
      </c>
      <c r="D41" s="8" t="s">
        <v>122</v>
      </c>
      <c r="E41" s="73" t="s">
        <v>1325</v>
      </c>
      <c r="F41" s="8" t="s">
        <v>2301</v>
      </c>
      <c r="G41" s="163">
        <v>6.4814814814814813E-4</v>
      </c>
      <c r="H41" s="8"/>
    </row>
    <row r="42" spans="1:8" ht="36" x14ac:dyDescent="0.25">
      <c r="A42" s="8" t="s">
        <v>2298</v>
      </c>
      <c r="B42" s="84" t="s">
        <v>2299</v>
      </c>
      <c r="C42" s="8" t="s">
        <v>1029</v>
      </c>
      <c r="D42" s="8" t="s">
        <v>122</v>
      </c>
      <c r="E42" s="73" t="s">
        <v>1325</v>
      </c>
      <c r="F42" s="8" t="s">
        <v>2302</v>
      </c>
      <c r="G42" s="163">
        <v>3.7037037037037035E-4</v>
      </c>
      <c r="H42" s="8"/>
    </row>
    <row r="43" spans="1:8" ht="96" x14ac:dyDescent="0.25">
      <c r="A43" s="8" t="s">
        <v>2298</v>
      </c>
      <c r="B43" s="84" t="s">
        <v>2299</v>
      </c>
      <c r="C43" s="8" t="s">
        <v>1031</v>
      </c>
      <c r="D43" s="8" t="s">
        <v>122</v>
      </c>
      <c r="E43" s="73" t="s">
        <v>1325</v>
      </c>
      <c r="F43" s="8" t="s">
        <v>2303</v>
      </c>
      <c r="G43" s="163">
        <v>5.7870370370370378E-4</v>
      </c>
      <c r="H43" s="8"/>
    </row>
    <row r="44" spans="1:8" ht="24" x14ac:dyDescent="0.25">
      <c r="A44" s="8" t="s">
        <v>2298</v>
      </c>
      <c r="B44" s="8" t="s">
        <v>2304</v>
      </c>
      <c r="C44" s="8" t="s">
        <v>2305</v>
      </c>
      <c r="D44" s="8" t="s">
        <v>122</v>
      </c>
      <c r="E44" s="73" t="s">
        <v>7</v>
      </c>
      <c r="F44" s="8" t="s">
        <v>1950</v>
      </c>
      <c r="G44" s="163">
        <v>4.5717592592592589E-3</v>
      </c>
      <c r="H44" s="8"/>
    </row>
    <row r="45" spans="1:8" ht="96" x14ac:dyDescent="0.25">
      <c r="A45" s="8" t="s">
        <v>2298</v>
      </c>
      <c r="B45" s="84" t="s">
        <v>2304</v>
      </c>
      <c r="C45" s="8" t="s">
        <v>1038</v>
      </c>
      <c r="D45" s="8" t="s">
        <v>122</v>
      </c>
      <c r="E45" s="73" t="s">
        <v>1325</v>
      </c>
      <c r="F45" s="8" t="s">
        <v>2306</v>
      </c>
      <c r="G45" s="163">
        <v>9.1435185185185185E-4</v>
      </c>
      <c r="H45" s="8"/>
    </row>
    <row r="46" spans="1:8" ht="96" x14ac:dyDescent="0.25">
      <c r="A46" s="8" t="s">
        <v>2298</v>
      </c>
      <c r="B46" s="84" t="s">
        <v>2304</v>
      </c>
      <c r="C46" s="8" t="s">
        <v>1039</v>
      </c>
      <c r="D46" s="8" t="s">
        <v>122</v>
      </c>
      <c r="E46" s="73" t="s">
        <v>1325</v>
      </c>
      <c r="F46" s="8" t="s">
        <v>2307</v>
      </c>
      <c r="G46" s="163">
        <v>2.8935185185185189E-4</v>
      </c>
      <c r="H46" s="8"/>
    </row>
    <row r="47" spans="1:8" ht="24" x14ac:dyDescent="0.25">
      <c r="A47" s="8" t="s">
        <v>2298</v>
      </c>
      <c r="B47" s="84" t="s">
        <v>2308</v>
      </c>
      <c r="C47" s="8" t="s">
        <v>2309</v>
      </c>
      <c r="D47" s="8" t="s">
        <v>122</v>
      </c>
      <c r="E47" s="73" t="s">
        <v>1325</v>
      </c>
      <c r="F47" s="8" t="s">
        <v>1950</v>
      </c>
      <c r="G47" s="163">
        <v>3.6111111111111114E-3</v>
      </c>
      <c r="H47" s="8"/>
    </row>
    <row r="48" spans="1:8" ht="84" x14ac:dyDescent="0.25">
      <c r="A48" s="8" t="s">
        <v>2298</v>
      </c>
      <c r="B48" s="84" t="s">
        <v>2308</v>
      </c>
      <c r="C48" s="8" t="s">
        <v>1041</v>
      </c>
      <c r="D48" s="8" t="s">
        <v>122</v>
      </c>
      <c r="E48" s="73" t="s">
        <v>1325</v>
      </c>
      <c r="F48" s="8" t="s">
        <v>2310</v>
      </c>
      <c r="G48" s="163">
        <v>9.2592592592592588E-5</v>
      </c>
      <c r="H48" s="8"/>
    </row>
    <row r="49" spans="1:8" ht="108" x14ac:dyDescent="0.25">
      <c r="A49" s="8" t="s">
        <v>2298</v>
      </c>
      <c r="B49" s="84" t="s">
        <v>2308</v>
      </c>
      <c r="C49" s="8" t="s">
        <v>1045</v>
      </c>
      <c r="D49" s="8" t="s">
        <v>122</v>
      </c>
      <c r="E49" s="73" t="s">
        <v>1325</v>
      </c>
      <c r="F49" s="8" t="s">
        <v>2311</v>
      </c>
      <c r="G49" s="163">
        <v>3.4722222222222224E-4</v>
      </c>
      <c r="H49" s="8"/>
    </row>
    <row r="50" spans="1:8" ht="120" x14ac:dyDescent="0.25">
      <c r="A50" s="8" t="s">
        <v>2298</v>
      </c>
      <c r="B50" s="84" t="s">
        <v>2308</v>
      </c>
      <c r="C50" s="8" t="s">
        <v>1048</v>
      </c>
      <c r="D50" s="8" t="s">
        <v>122</v>
      </c>
      <c r="E50" s="73" t="s">
        <v>1325</v>
      </c>
      <c r="F50" s="8" t="s">
        <v>2312</v>
      </c>
      <c r="G50" s="163">
        <v>4.0509259259259258E-4</v>
      </c>
      <c r="H50" s="8"/>
    </row>
    <row r="51" spans="1:8" ht="132" x14ac:dyDescent="0.25">
      <c r="A51" s="8" t="s">
        <v>2298</v>
      </c>
      <c r="B51" s="84" t="s">
        <v>2308</v>
      </c>
      <c r="C51" s="8" t="s">
        <v>2313</v>
      </c>
      <c r="D51" s="8" t="s">
        <v>122</v>
      </c>
      <c r="E51" s="73" t="s">
        <v>1325</v>
      </c>
      <c r="F51" s="8" t="s">
        <v>2314</v>
      </c>
      <c r="G51" s="163">
        <v>4.7453703703703704E-4</v>
      </c>
      <c r="H51" s="8"/>
    </row>
    <row r="52" spans="1:8" ht="24" x14ac:dyDescent="0.25">
      <c r="A52" s="8" t="s">
        <v>2298</v>
      </c>
      <c r="B52" s="84" t="s">
        <v>2308</v>
      </c>
      <c r="C52" s="8" t="s">
        <v>1052</v>
      </c>
      <c r="D52" s="8" t="s">
        <v>122</v>
      </c>
      <c r="E52" s="73" t="s">
        <v>1325</v>
      </c>
      <c r="F52" s="8" t="s">
        <v>1950</v>
      </c>
      <c r="G52" s="163">
        <v>3.0092592592592595E-4</v>
      </c>
      <c r="H52" s="8"/>
    </row>
    <row r="53" spans="1:8" ht="24" x14ac:dyDescent="0.25">
      <c r="A53" s="8" t="s">
        <v>2298</v>
      </c>
      <c r="B53" s="84" t="s">
        <v>2308</v>
      </c>
      <c r="C53" s="8" t="s">
        <v>2315</v>
      </c>
      <c r="D53" s="8" t="s">
        <v>122</v>
      </c>
      <c r="E53" s="73" t="s">
        <v>1325</v>
      </c>
      <c r="F53" s="8" t="s">
        <v>1950</v>
      </c>
      <c r="G53" s="163">
        <v>3.2407407407407406E-4</v>
      </c>
      <c r="H53" s="8"/>
    </row>
    <row r="54" spans="1:8" ht="24" x14ac:dyDescent="0.25">
      <c r="A54" s="8" t="s">
        <v>2298</v>
      </c>
      <c r="B54" s="8" t="s">
        <v>2308</v>
      </c>
      <c r="C54" s="8" t="s">
        <v>1054</v>
      </c>
      <c r="D54" s="8" t="s">
        <v>122</v>
      </c>
      <c r="E54" s="73" t="s">
        <v>7</v>
      </c>
      <c r="F54" s="8" t="s">
        <v>2316</v>
      </c>
      <c r="G54" s="163">
        <v>1.9675925925925926E-4</v>
      </c>
      <c r="H54" s="8"/>
    </row>
    <row r="55" spans="1:8" ht="24" x14ac:dyDescent="0.25">
      <c r="A55" s="8" t="s">
        <v>2298</v>
      </c>
      <c r="B55" s="84" t="s">
        <v>2317</v>
      </c>
      <c r="C55" s="8" t="s">
        <v>2318</v>
      </c>
      <c r="D55" s="8" t="s">
        <v>122</v>
      </c>
      <c r="E55" s="73" t="s">
        <v>1325</v>
      </c>
      <c r="F55" s="8" t="s">
        <v>1950</v>
      </c>
      <c r="G55" s="163">
        <v>9.4907407407407408E-4</v>
      </c>
      <c r="H55" s="8"/>
    </row>
    <row r="56" spans="1:8" ht="24" x14ac:dyDescent="0.25">
      <c r="A56" s="8" t="s">
        <v>2298</v>
      </c>
      <c r="B56" s="84" t="s">
        <v>2317</v>
      </c>
      <c r="C56" s="8" t="s">
        <v>1056</v>
      </c>
      <c r="D56" s="8" t="s">
        <v>122</v>
      </c>
      <c r="E56" s="73" t="s">
        <v>1325</v>
      </c>
      <c r="F56" s="8" t="s">
        <v>1950</v>
      </c>
      <c r="G56" s="163">
        <v>6.9444444444444444E-5</v>
      </c>
      <c r="H56" s="8"/>
    </row>
    <row r="57" spans="1:8" ht="24" x14ac:dyDescent="0.25">
      <c r="A57" s="8" t="s">
        <v>2298</v>
      </c>
      <c r="B57" s="84" t="s">
        <v>2317</v>
      </c>
      <c r="C57" s="8" t="s">
        <v>1058</v>
      </c>
      <c r="D57" s="8" t="s">
        <v>122</v>
      </c>
      <c r="E57" s="73" t="s">
        <v>1325</v>
      </c>
      <c r="F57" s="8" t="s">
        <v>1950</v>
      </c>
      <c r="G57" s="163">
        <v>1.300925925925926E-2</v>
      </c>
      <c r="H57" s="8"/>
    </row>
    <row r="58" spans="1:8" ht="24" x14ac:dyDescent="0.25">
      <c r="A58" s="8" t="s">
        <v>2298</v>
      </c>
      <c r="B58" s="84" t="s">
        <v>2317</v>
      </c>
      <c r="C58" s="8" t="s">
        <v>2319</v>
      </c>
      <c r="D58" s="8" t="s">
        <v>122</v>
      </c>
      <c r="E58" s="73" t="s">
        <v>1325</v>
      </c>
      <c r="F58" s="8" t="s">
        <v>1950</v>
      </c>
      <c r="G58" s="163">
        <v>8.1018518518518516E-5</v>
      </c>
      <c r="H58" s="8"/>
    </row>
    <row r="59" spans="1:8" ht="24" x14ac:dyDescent="0.25">
      <c r="A59" s="8" t="s">
        <v>2298</v>
      </c>
      <c r="B59" s="84" t="s">
        <v>2317</v>
      </c>
      <c r="C59" s="8" t="s">
        <v>2320</v>
      </c>
      <c r="D59" s="8" t="s">
        <v>122</v>
      </c>
      <c r="E59" s="73" t="s">
        <v>1325</v>
      </c>
      <c r="F59" s="8" t="s">
        <v>1950</v>
      </c>
      <c r="G59" s="163">
        <v>1.1574074074074073E-4</v>
      </c>
      <c r="H59" s="8"/>
    </row>
    <row r="60" spans="1:8" ht="60" x14ac:dyDescent="0.25">
      <c r="A60" s="8" t="s">
        <v>2298</v>
      </c>
      <c r="B60" s="84" t="s">
        <v>2321</v>
      </c>
      <c r="C60" s="8" t="s">
        <v>2322</v>
      </c>
      <c r="D60" s="8" t="s">
        <v>122</v>
      </c>
      <c r="E60" s="73" t="s">
        <v>1325</v>
      </c>
      <c r="F60" s="8" t="s">
        <v>2323</v>
      </c>
      <c r="G60" s="163">
        <v>3.7037037037037035E-4</v>
      </c>
      <c r="H60" s="8"/>
    </row>
    <row r="61" spans="1:8" ht="108" x14ac:dyDescent="0.25">
      <c r="A61" s="8" t="s">
        <v>2298</v>
      </c>
      <c r="B61" s="8" t="s">
        <v>2321</v>
      </c>
      <c r="C61" s="8" t="s">
        <v>2324</v>
      </c>
      <c r="D61" s="8" t="s">
        <v>122</v>
      </c>
      <c r="E61" s="73" t="s">
        <v>7</v>
      </c>
      <c r="F61" s="8" t="s">
        <v>2325</v>
      </c>
      <c r="G61" s="163">
        <v>4.155092592592593E-3</v>
      </c>
      <c r="H61" s="8"/>
    </row>
    <row r="62" spans="1:8" ht="36" x14ac:dyDescent="0.25">
      <c r="A62" s="8" t="s">
        <v>2298</v>
      </c>
      <c r="B62" s="84" t="s">
        <v>2321</v>
      </c>
      <c r="C62" s="8" t="s">
        <v>1062</v>
      </c>
      <c r="D62" s="8" t="s">
        <v>122</v>
      </c>
      <c r="E62" s="73" t="s">
        <v>1325</v>
      </c>
      <c r="F62" s="8" t="s">
        <v>1950</v>
      </c>
      <c r="G62" s="163">
        <v>4.0509259259259258E-4</v>
      </c>
      <c r="H62" s="8"/>
    </row>
    <row r="63" spans="1:8" ht="108" x14ac:dyDescent="0.25">
      <c r="A63" s="8" t="s">
        <v>2298</v>
      </c>
      <c r="B63" s="8" t="s">
        <v>2326</v>
      </c>
      <c r="C63" s="8" t="s">
        <v>2327</v>
      </c>
      <c r="D63" s="8" t="s">
        <v>122</v>
      </c>
      <c r="E63" s="73" t="s">
        <v>7</v>
      </c>
      <c r="F63" s="8" t="s">
        <v>2328</v>
      </c>
      <c r="G63" s="163">
        <v>3.7731481481481483E-3</v>
      </c>
      <c r="H63" s="8"/>
    </row>
    <row r="64" spans="1:8" ht="24" x14ac:dyDescent="0.25">
      <c r="A64" s="8" t="s">
        <v>2298</v>
      </c>
      <c r="B64" s="84" t="s">
        <v>2326</v>
      </c>
      <c r="C64" s="8" t="s">
        <v>1063</v>
      </c>
      <c r="D64" s="8" t="s">
        <v>122</v>
      </c>
      <c r="E64" s="73" t="s">
        <v>1325</v>
      </c>
      <c r="F64" s="8" t="s">
        <v>1950</v>
      </c>
      <c r="G64" s="163">
        <v>3.8310185185185183E-3</v>
      </c>
      <c r="H64" s="8"/>
    </row>
    <row r="65" spans="1:8" ht="24" x14ac:dyDescent="0.25">
      <c r="A65" s="8" t="s">
        <v>2298</v>
      </c>
      <c r="B65" s="84" t="s">
        <v>2326</v>
      </c>
      <c r="C65" s="8" t="s">
        <v>1064</v>
      </c>
      <c r="D65" s="8" t="s">
        <v>122</v>
      </c>
      <c r="E65" s="73" t="s">
        <v>1325</v>
      </c>
      <c r="F65" s="8" t="s">
        <v>2329</v>
      </c>
      <c r="G65" s="163">
        <v>2.8935185185185189E-4</v>
      </c>
      <c r="H65" s="8"/>
    </row>
    <row r="66" spans="1:8" ht="36" x14ac:dyDescent="0.25">
      <c r="A66" s="8" t="s">
        <v>2298</v>
      </c>
      <c r="B66" s="84" t="s">
        <v>2326</v>
      </c>
      <c r="C66" s="8" t="s">
        <v>2330</v>
      </c>
      <c r="D66" s="8" t="s">
        <v>122</v>
      </c>
      <c r="E66" s="73" t="s">
        <v>1325</v>
      </c>
      <c r="F66" s="8" t="s">
        <v>2331</v>
      </c>
      <c r="G66" s="163">
        <v>3.0092592592592595E-4</v>
      </c>
      <c r="H66" s="8"/>
    </row>
    <row r="67" spans="1:8" ht="24" x14ac:dyDescent="0.25">
      <c r="A67" s="8" t="s">
        <v>2298</v>
      </c>
      <c r="B67" s="84" t="s">
        <v>2326</v>
      </c>
      <c r="C67" s="8" t="s">
        <v>1067</v>
      </c>
      <c r="D67" s="8" t="s">
        <v>122</v>
      </c>
      <c r="E67" s="73" t="s">
        <v>1325</v>
      </c>
      <c r="F67" s="8" t="s">
        <v>1950</v>
      </c>
      <c r="G67" s="163">
        <v>5.2083333333333333E-4</v>
      </c>
      <c r="H67" s="8"/>
    </row>
    <row r="68" spans="1:8" ht="24" x14ac:dyDescent="0.25">
      <c r="A68" s="8" t="s">
        <v>2298</v>
      </c>
      <c r="B68" s="8" t="s">
        <v>2326</v>
      </c>
      <c r="C68" s="8" t="s">
        <v>2332</v>
      </c>
      <c r="D68" s="8" t="s">
        <v>122</v>
      </c>
      <c r="E68" s="73" t="s">
        <v>7</v>
      </c>
      <c r="F68" s="8" t="s">
        <v>2333</v>
      </c>
      <c r="G68" s="163">
        <v>3.8379629629629632E-2</v>
      </c>
      <c r="H68" s="8"/>
    </row>
    <row r="69" spans="1:8" ht="24" x14ac:dyDescent="0.25">
      <c r="A69" s="8" t="s">
        <v>2298</v>
      </c>
      <c r="B69" s="8" t="s">
        <v>2326</v>
      </c>
      <c r="C69" s="8" t="s">
        <v>1069</v>
      </c>
      <c r="D69" s="8" t="s">
        <v>122</v>
      </c>
      <c r="E69" s="73" t="s">
        <v>7</v>
      </c>
      <c r="F69" s="8" t="s">
        <v>2334</v>
      </c>
      <c r="G69" s="163">
        <v>1.0532407407407407E-3</v>
      </c>
      <c r="H69" s="8" t="s">
        <v>2335</v>
      </c>
    </row>
    <row r="70" spans="1:8" ht="36" x14ac:dyDescent="0.25">
      <c r="A70" s="8" t="s">
        <v>2298</v>
      </c>
      <c r="B70" s="8" t="s">
        <v>2326</v>
      </c>
      <c r="C70" s="8" t="s">
        <v>2336</v>
      </c>
      <c r="D70" s="8" t="s">
        <v>122</v>
      </c>
      <c r="E70" s="73" t="s">
        <v>7</v>
      </c>
      <c r="F70" s="8" t="s">
        <v>2337</v>
      </c>
      <c r="G70" s="163">
        <v>2.1527777777777778E-3</v>
      </c>
      <c r="H70" s="8"/>
    </row>
    <row r="71" spans="1:8" ht="24" x14ac:dyDescent="0.25">
      <c r="A71" s="8" t="s">
        <v>2298</v>
      </c>
      <c r="B71" s="84" t="s">
        <v>2326</v>
      </c>
      <c r="C71" s="8" t="s">
        <v>1073</v>
      </c>
      <c r="D71" s="8" t="s">
        <v>122</v>
      </c>
      <c r="E71" s="73" t="s">
        <v>1325</v>
      </c>
      <c r="F71" s="8" t="s">
        <v>1950</v>
      </c>
      <c r="G71" s="163">
        <v>2.0023148148148148E-3</v>
      </c>
      <c r="H71" s="8"/>
    </row>
    <row r="72" spans="1:8" ht="36" x14ac:dyDescent="0.25">
      <c r="A72" s="8" t="s">
        <v>2298</v>
      </c>
      <c r="B72" s="84" t="s">
        <v>2326</v>
      </c>
      <c r="C72" s="8" t="s">
        <v>2338</v>
      </c>
      <c r="D72" s="8" t="s">
        <v>122</v>
      </c>
      <c r="E72" s="73" t="s">
        <v>1325</v>
      </c>
      <c r="F72" s="8" t="s">
        <v>2339</v>
      </c>
      <c r="G72" s="163">
        <v>2.4305555555555552E-4</v>
      </c>
      <c r="H72" s="8"/>
    </row>
    <row r="73" spans="1:8" ht="24" x14ac:dyDescent="0.25">
      <c r="A73" s="8" t="s">
        <v>2298</v>
      </c>
      <c r="B73" s="84" t="s">
        <v>2326</v>
      </c>
      <c r="C73" s="8" t="s">
        <v>1076</v>
      </c>
      <c r="D73" s="8" t="s">
        <v>122</v>
      </c>
      <c r="E73" s="73" t="s">
        <v>1325</v>
      </c>
      <c r="F73" s="8" t="s">
        <v>1950</v>
      </c>
      <c r="G73" s="163">
        <v>4.2824074074074075E-3</v>
      </c>
      <c r="H73" s="8"/>
    </row>
    <row r="74" spans="1:8" ht="24" x14ac:dyDescent="0.25">
      <c r="A74" s="8" t="s">
        <v>2298</v>
      </c>
      <c r="B74" s="84" t="s">
        <v>2326</v>
      </c>
      <c r="C74" s="8" t="s">
        <v>1077</v>
      </c>
      <c r="D74" s="8" t="s">
        <v>122</v>
      </c>
      <c r="E74" s="73" t="s">
        <v>1325</v>
      </c>
      <c r="F74" s="8" t="s">
        <v>1950</v>
      </c>
      <c r="G74" s="163">
        <v>4.8611111111111104E-4</v>
      </c>
      <c r="H74" s="8"/>
    </row>
    <row r="75" spans="1:8" ht="24" x14ac:dyDescent="0.25">
      <c r="A75" s="8" t="s">
        <v>2298</v>
      </c>
      <c r="B75" s="84" t="s">
        <v>2326</v>
      </c>
      <c r="C75" s="8" t="s">
        <v>1078</v>
      </c>
      <c r="D75" s="8" t="s">
        <v>122</v>
      </c>
      <c r="E75" s="73" t="s">
        <v>1325</v>
      </c>
      <c r="F75" s="8" t="s">
        <v>1950</v>
      </c>
      <c r="G75" s="163">
        <v>3.1249999999999997E-3</v>
      </c>
      <c r="H75" s="8"/>
    </row>
    <row r="76" spans="1:8" ht="24" x14ac:dyDescent="0.25">
      <c r="A76" s="8" t="s">
        <v>2298</v>
      </c>
      <c r="B76" s="84" t="s">
        <v>2326</v>
      </c>
      <c r="C76" s="8" t="s">
        <v>1079</v>
      </c>
      <c r="D76" s="8" t="s">
        <v>122</v>
      </c>
      <c r="E76" s="73" t="s">
        <v>1325</v>
      </c>
      <c r="F76" s="8" t="s">
        <v>1950</v>
      </c>
      <c r="G76" s="163">
        <v>1.7361111111111112E-4</v>
      </c>
      <c r="H76" s="8"/>
    </row>
    <row r="77" spans="1:8" ht="36" x14ac:dyDescent="0.25">
      <c r="A77" s="8" t="s">
        <v>2298</v>
      </c>
      <c r="B77" s="84" t="s">
        <v>2326</v>
      </c>
      <c r="C77" s="8" t="s">
        <v>2340</v>
      </c>
      <c r="D77" s="8" t="s">
        <v>122</v>
      </c>
      <c r="E77" s="73" t="s">
        <v>1325</v>
      </c>
      <c r="F77" s="8" t="s">
        <v>2341</v>
      </c>
      <c r="G77" s="163">
        <v>2.5462962962962961E-4</v>
      </c>
      <c r="H77" s="8"/>
    </row>
    <row r="78" spans="1:8" ht="24" x14ac:dyDescent="0.25">
      <c r="A78" s="8" t="s">
        <v>2298</v>
      </c>
      <c r="B78" s="84" t="s">
        <v>2326</v>
      </c>
      <c r="C78" s="8" t="s">
        <v>1082</v>
      </c>
      <c r="D78" s="8" t="s">
        <v>122</v>
      </c>
      <c r="E78" s="73" t="s">
        <v>1325</v>
      </c>
      <c r="F78" s="8" t="s">
        <v>1950</v>
      </c>
      <c r="G78" s="163">
        <v>1.5046296296296297E-4</v>
      </c>
      <c r="H78" s="8"/>
    </row>
    <row r="79" spans="1:8" ht="24" x14ac:dyDescent="0.25">
      <c r="A79" s="8" t="s">
        <v>2298</v>
      </c>
      <c r="B79" s="84" t="s">
        <v>2326</v>
      </c>
      <c r="C79" s="8" t="s">
        <v>2342</v>
      </c>
      <c r="D79" s="8" t="s">
        <v>122</v>
      </c>
      <c r="E79" s="73" t="s">
        <v>1325</v>
      </c>
      <c r="F79" s="8" t="s">
        <v>1950</v>
      </c>
      <c r="G79" s="163">
        <v>1.0300925925925926E-3</v>
      </c>
      <c r="H79" s="8"/>
    </row>
    <row r="80" spans="1:8" ht="36" x14ac:dyDescent="0.25">
      <c r="A80" s="8" t="s">
        <v>2298</v>
      </c>
      <c r="B80" s="8" t="s">
        <v>2326</v>
      </c>
      <c r="C80" s="8" t="s">
        <v>1083</v>
      </c>
      <c r="D80" s="8" t="s">
        <v>122</v>
      </c>
      <c r="E80" s="73" t="s">
        <v>7</v>
      </c>
      <c r="F80" s="10" t="s">
        <v>2343</v>
      </c>
      <c r="G80" s="163">
        <v>2.7777777777777778E-4</v>
      </c>
      <c r="H80" s="8" t="s">
        <v>2344</v>
      </c>
    </row>
    <row r="81" spans="1:8" ht="48" x14ac:dyDescent="0.25">
      <c r="A81" s="8" t="s">
        <v>2298</v>
      </c>
      <c r="B81" s="8" t="s">
        <v>2326</v>
      </c>
      <c r="C81" s="8" t="s">
        <v>1085</v>
      </c>
      <c r="D81" s="8" t="s">
        <v>122</v>
      </c>
      <c r="E81" s="73" t="s">
        <v>7</v>
      </c>
      <c r="F81" s="8" t="s">
        <v>2041</v>
      </c>
      <c r="G81" s="163">
        <v>2.8124999999999995E-3</v>
      </c>
      <c r="H81" s="8"/>
    </row>
    <row r="82" spans="1:8" ht="48" x14ac:dyDescent="0.25">
      <c r="A82" s="8" t="s">
        <v>2298</v>
      </c>
      <c r="B82" s="8" t="s">
        <v>2326</v>
      </c>
      <c r="C82" s="8" t="s">
        <v>1086</v>
      </c>
      <c r="D82" s="8" t="s">
        <v>122</v>
      </c>
      <c r="E82" s="73" t="s">
        <v>7</v>
      </c>
      <c r="F82" s="8" t="s">
        <v>2041</v>
      </c>
      <c r="G82" s="163">
        <v>2.8935185185185188E-3</v>
      </c>
      <c r="H82" s="8"/>
    </row>
    <row r="83" spans="1:8" ht="24" x14ac:dyDescent="0.25">
      <c r="A83" s="8" t="s">
        <v>2298</v>
      </c>
      <c r="B83" s="84" t="s">
        <v>2326</v>
      </c>
      <c r="C83" s="8" t="s">
        <v>2345</v>
      </c>
      <c r="D83" s="8" t="s">
        <v>122</v>
      </c>
      <c r="E83" s="73" t="s">
        <v>1325</v>
      </c>
      <c r="F83" s="8" t="s">
        <v>1950</v>
      </c>
      <c r="G83" s="163">
        <v>9.2592592592592588E-5</v>
      </c>
      <c r="H83" s="8"/>
    </row>
    <row r="84" spans="1:8" ht="24" x14ac:dyDescent="0.25">
      <c r="A84" s="8" t="s">
        <v>2298</v>
      </c>
      <c r="B84" s="84" t="s">
        <v>2346</v>
      </c>
      <c r="C84" s="8" t="s">
        <v>1088</v>
      </c>
      <c r="D84" s="8" t="s">
        <v>122</v>
      </c>
      <c r="E84" s="73" t="s">
        <v>1325</v>
      </c>
      <c r="F84" s="8" t="s">
        <v>1950</v>
      </c>
      <c r="G84" s="163">
        <v>9.2592592592592588E-5</v>
      </c>
      <c r="H84" s="8"/>
    </row>
    <row r="85" spans="1:8" ht="60" x14ac:dyDescent="0.25">
      <c r="A85" s="8" t="s">
        <v>2298</v>
      </c>
      <c r="B85" s="84" t="s">
        <v>2347</v>
      </c>
      <c r="C85" s="8" t="s">
        <v>2348</v>
      </c>
      <c r="D85" s="8" t="s">
        <v>122</v>
      </c>
      <c r="E85" s="73" t="s">
        <v>1325</v>
      </c>
      <c r="F85" s="8" t="s">
        <v>2349</v>
      </c>
      <c r="G85" s="163">
        <v>2.4305555555555552E-4</v>
      </c>
      <c r="H85" s="8"/>
    </row>
    <row r="86" spans="1:8" ht="36" x14ac:dyDescent="0.25">
      <c r="A86" s="8" t="s">
        <v>2298</v>
      </c>
      <c r="B86" s="84" t="s">
        <v>2347</v>
      </c>
      <c r="C86" s="8" t="s">
        <v>2350</v>
      </c>
      <c r="D86" s="8" t="s">
        <v>122</v>
      </c>
      <c r="E86" s="73" t="s">
        <v>1325</v>
      </c>
      <c r="F86" s="8" t="s">
        <v>1950</v>
      </c>
      <c r="G86" s="163">
        <v>8.6805555555555551E-4</v>
      </c>
      <c r="H86" s="8"/>
    </row>
    <row r="87" spans="1:8" ht="36" x14ac:dyDescent="0.25">
      <c r="A87" s="8" t="s">
        <v>2298</v>
      </c>
      <c r="B87" s="84" t="s">
        <v>2347</v>
      </c>
      <c r="C87" s="8" t="s">
        <v>2351</v>
      </c>
      <c r="D87" s="8" t="s">
        <v>122</v>
      </c>
      <c r="E87" s="73" t="s">
        <v>1325</v>
      </c>
      <c r="F87" s="8" t="s">
        <v>2352</v>
      </c>
      <c r="G87" s="163">
        <v>8.1018518518518516E-5</v>
      </c>
      <c r="H87" s="8"/>
    </row>
    <row r="88" spans="1:8" ht="36" x14ac:dyDescent="0.25">
      <c r="A88" s="8" t="s">
        <v>2298</v>
      </c>
      <c r="B88" s="84" t="s">
        <v>2347</v>
      </c>
      <c r="C88" s="8" t="s">
        <v>1094</v>
      </c>
      <c r="D88" s="8" t="s">
        <v>122</v>
      </c>
      <c r="E88" s="73" t="s">
        <v>7</v>
      </c>
      <c r="F88" s="8" t="s">
        <v>2353</v>
      </c>
      <c r="G88" s="8"/>
      <c r="H88" s="8"/>
    </row>
    <row r="89" spans="1:8" ht="48" x14ac:dyDescent="0.25">
      <c r="A89" s="8" t="s">
        <v>2298</v>
      </c>
      <c r="B89" s="8" t="s">
        <v>2354</v>
      </c>
      <c r="C89" s="8" t="s">
        <v>1096</v>
      </c>
      <c r="D89" s="8" t="s">
        <v>122</v>
      </c>
      <c r="E89" s="73" t="s">
        <v>7</v>
      </c>
      <c r="F89" s="8" t="s">
        <v>2355</v>
      </c>
      <c r="G89" s="163">
        <v>1.0844907407407407E-2</v>
      </c>
      <c r="H89" s="8" t="s">
        <v>2356</v>
      </c>
    </row>
    <row r="90" spans="1:8" ht="24" x14ac:dyDescent="0.25">
      <c r="A90" s="8" t="s">
        <v>2298</v>
      </c>
      <c r="B90" s="84" t="s">
        <v>2357</v>
      </c>
      <c r="C90" s="8" t="s">
        <v>1098</v>
      </c>
      <c r="D90" s="8" t="s">
        <v>122</v>
      </c>
      <c r="E90" s="73" t="s">
        <v>7</v>
      </c>
      <c r="F90" s="8" t="s">
        <v>2355</v>
      </c>
      <c r="G90" s="163">
        <v>2.1527777777777778E-3</v>
      </c>
      <c r="H90" s="8"/>
    </row>
    <row r="91" spans="1:8" x14ac:dyDescent="0.25">
      <c r="A91" s="8" t="s">
        <v>2298</v>
      </c>
      <c r="B91" s="84" t="s">
        <v>2358</v>
      </c>
      <c r="C91" s="8" t="s">
        <v>2359</v>
      </c>
      <c r="D91" s="8" t="s">
        <v>122</v>
      </c>
      <c r="E91" s="73" t="s">
        <v>1325</v>
      </c>
      <c r="F91" s="8" t="s">
        <v>1950</v>
      </c>
      <c r="G91" s="163">
        <v>1.8287037037037037E-3</v>
      </c>
      <c r="H91" s="8"/>
    </row>
    <row r="92" spans="1:8" x14ac:dyDescent="0.25">
      <c r="A92" s="8" t="s">
        <v>2298</v>
      </c>
      <c r="B92" s="84" t="s">
        <v>2358</v>
      </c>
      <c r="C92" s="8" t="s">
        <v>1100</v>
      </c>
      <c r="D92" s="8" t="s">
        <v>122</v>
      </c>
      <c r="E92" s="73" t="s">
        <v>1325</v>
      </c>
      <c r="F92" s="8" t="s">
        <v>1950</v>
      </c>
      <c r="G92" s="163">
        <v>1.6203703703703703E-4</v>
      </c>
      <c r="H92" s="8"/>
    </row>
    <row r="93" spans="1:8" x14ac:dyDescent="0.25">
      <c r="A93" s="8" t="s">
        <v>2298</v>
      </c>
      <c r="B93" s="84" t="s">
        <v>2358</v>
      </c>
      <c r="C93" s="8" t="s">
        <v>2360</v>
      </c>
      <c r="D93" s="8" t="s">
        <v>122</v>
      </c>
      <c r="E93" s="73" t="s">
        <v>1325</v>
      </c>
      <c r="F93" s="8" t="s">
        <v>1950</v>
      </c>
      <c r="G93" s="163">
        <v>3.9351851851851852E-4</v>
      </c>
      <c r="H93" s="8"/>
    </row>
  </sheetData>
  <autoFilter ref="A1:H93"/>
  <customSheetViews>
    <customSheetView guid="{FBE4CBE9-E43F-475B-89D3-443753E9B033}" showAutoFilter="1" topLeftCell="C1">
      <selection activeCell="G1" sqref="G1"/>
      <pageMargins left="0" right="0" top="0" bottom="0" header="0" footer="0"/>
      <pageSetup orientation="portrait" r:id="rId2"/>
      <autoFilter ref="A1:H93"/>
    </customSheetView>
  </customSheetViews>
  <dataValidations count="2">
    <dataValidation type="list" allowBlank="1" showInputMessage="1" showErrorMessage="1" sqref="D2:D93">
      <formula1>"Yes,No"</formula1>
    </dataValidation>
    <dataValidation type="list" allowBlank="1" showInputMessage="1" showErrorMessage="1" sqref="E2:E7 E9:E93">
      <formula1>"Not Started,Passed,Failed,Blocked"</formula1>
    </dataValidation>
  </dataValidations>
  <hyperlinks>
    <hyperlink ref="J1" location="'Execution Status Summary'!A1" display="Back to Execution Status Summary"/>
    <hyperlink ref="J2" location="'Execution Status Details'!A1" display="Back to Summary"/>
  </hyperlinks>
  <pageMargins left="0.7" right="0.7" top="0.75" bottom="0.75" header="0.3" footer="0.3"/>
  <pageSetup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filterMode="1"/>
  <dimension ref="A1:J73"/>
  <sheetViews>
    <sheetView zoomScaleNormal="100" workbookViewId="0">
      <selection activeCell="F5" sqref="F5"/>
    </sheetView>
  </sheetViews>
  <sheetFormatPr defaultColWidth="9.140625" defaultRowHeight="12" x14ac:dyDescent="0.25"/>
  <cols>
    <col min="1" max="1" width="11.28515625" style="6" bestFit="1" customWidth="1"/>
    <col min="2" max="2" width="36.5703125" style="6" customWidth="1"/>
    <col min="3" max="3" width="16.140625" style="6" bestFit="1" customWidth="1"/>
    <col min="4" max="4" width="15" style="6" bestFit="1" customWidth="1"/>
    <col min="5" max="5" width="30.7109375" style="6" customWidth="1"/>
    <col min="6" max="6" width="16.85546875" style="6" bestFit="1" customWidth="1"/>
    <col min="7" max="7" width="18.140625" style="6" bestFit="1" customWidth="1"/>
    <col min="8" max="8" width="9.140625" style="6"/>
    <col min="9" max="9" width="15" style="6" bestFit="1" customWidth="1"/>
    <col min="10" max="10" width="14.85546875" style="6" bestFit="1" customWidth="1"/>
    <col min="11" max="16384" width="9.140625" style="6"/>
  </cols>
  <sheetData>
    <row r="1" spans="1:10" ht="15" x14ac:dyDescent="0.25">
      <c r="A1" s="20" t="s">
        <v>289</v>
      </c>
      <c r="B1" s="20" t="s">
        <v>214</v>
      </c>
      <c r="C1" s="17" t="s">
        <v>215</v>
      </c>
      <c r="D1" s="19" t="s">
        <v>216</v>
      </c>
      <c r="E1" s="5" t="s">
        <v>217</v>
      </c>
      <c r="F1" s="25" t="s">
        <v>218</v>
      </c>
      <c r="G1" s="5" t="s">
        <v>219</v>
      </c>
      <c r="I1" s="38" t="s">
        <v>220</v>
      </c>
    </row>
    <row r="2" spans="1:10" ht="15" hidden="1" x14ac:dyDescent="0.25">
      <c r="A2" s="32" t="s">
        <v>2361</v>
      </c>
      <c r="B2" s="32" t="s">
        <v>2362</v>
      </c>
      <c r="C2" s="7" t="s">
        <v>142</v>
      </c>
      <c r="D2" s="29" t="s">
        <v>7</v>
      </c>
      <c r="E2" s="7" t="s">
        <v>2363</v>
      </c>
      <c r="F2" s="163">
        <v>1.3888888888888889E-3</v>
      </c>
      <c r="G2" s="7"/>
      <c r="I2" s="38" t="s">
        <v>224</v>
      </c>
    </row>
    <row r="3" spans="1:10" hidden="1" x14ac:dyDescent="0.25">
      <c r="A3" s="32" t="s">
        <v>2361</v>
      </c>
      <c r="B3" s="32" t="s">
        <v>2364</v>
      </c>
      <c r="C3" s="7" t="s">
        <v>142</v>
      </c>
      <c r="D3" s="29" t="s">
        <v>7</v>
      </c>
      <c r="E3" s="7" t="s">
        <v>2363</v>
      </c>
      <c r="F3" s="163">
        <v>1.3888888888888889E-3</v>
      </c>
    </row>
    <row r="4" spans="1:10" ht="24" hidden="1" x14ac:dyDescent="0.25">
      <c r="A4" s="32" t="s">
        <v>414</v>
      </c>
      <c r="B4" s="32" t="s">
        <v>2365</v>
      </c>
      <c r="C4" s="7" t="s">
        <v>122</v>
      </c>
      <c r="D4" s="29" t="s">
        <v>7</v>
      </c>
      <c r="E4" s="8" t="s">
        <v>2366</v>
      </c>
      <c r="F4" s="163">
        <v>2.0717592592592593E-3</v>
      </c>
      <c r="G4" s="7"/>
      <c r="I4" s="136" t="s">
        <v>216</v>
      </c>
      <c r="J4" s="30" t="s">
        <v>229</v>
      </c>
    </row>
    <row r="5" spans="1:10" ht="24" x14ac:dyDescent="0.25">
      <c r="A5" s="32" t="s">
        <v>414</v>
      </c>
      <c r="B5" s="32" t="s">
        <v>2367</v>
      </c>
      <c r="C5" s="7" t="s">
        <v>122</v>
      </c>
      <c r="D5" s="29" t="s">
        <v>7</v>
      </c>
      <c r="E5" s="8" t="s">
        <v>2368</v>
      </c>
      <c r="F5" s="163">
        <v>1.6087962962962963E-3</v>
      </c>
      <c r="G5" s="7" t="s">
        <v>2369</v>
      </c>
      <c r="I5" s="6" t="s">
        <v>7</v>
      </c>
      <c r="J5" s="137">
        <v>20</v>
      </c>
    </row>
    <row r="6" spans="1:10" ht="24" hidden="1" x14ac:dyDescent="0.25">
      <c r="A6" s="32" t="s">
        <v>414</v>
      </c>
      <c r="B6" s="32" t="s">
        <v>2370</v>
      </c>
      <c r="C6" s="7" t="s">
        <v>122</v>
      </c>
      <c r="D6" s="29" t="s">
        <v>7</v>
      </c>
      <c r="E6" s="8" t="s">
        <v>2371</v>
      </c>
      <c r="F6" s="163">
        <v>1.3773148148148147E-3</v>
      </c>
      <c r="G6" s="7"/>
      <c r="I6" s="6" t="s">
        <v>74</v>
      </c>
      <c r="J6" s="137">
        <v>20</v>
      </c>
    </row>
    <row r="7" spans="1:10" ht="24" hidden="1" x14ac:dyDescent="0.25">
      <c r="A7" s="32" t="s">
        <v>414</v>
      </c>
      <c r="B7" s="32" t="s">
        <v>2372</v>
      </c>
      <c r="C7" s="7" t="s">
        <v>122</v>
      </c>
      <c r="D7" s="29" t="s">
        <v>7</v>
      </c>
      <c r="E7" s="8" t="s">
        <v>2373</v>
      </c>
      <c r="F7" s="171">
        <v>8.773148148148148E-3</v>
      </c>
      <c r="G7" s="8"/>
      <c r="I7"/>
      <c r="J7"/>
    </row>
    <row r="8" spans="1:10" ht="15" hidden="1" x14ac:dyDescent="0.25">
      <c r="A8" s="32" t="s">
        <v>414</v>
      </c>
      <c r="B8" s="32" t="s">
        <v>2374</v>
      </c>
      <c r="C8" s="7" t="s">
        <v>142</v>
      </c>
      <c r="D8" s="7" t="s">
        <v>439</v>
      </c>
      <c r="E8" s="7"/>
      <c r="F8" s="7"/>
      <c r="G8" s="7"/>
      <c r="I8"/>
      <c r="J8"/>
    </row>
    <row r="9" spans="1:10" ht="24" hidden="1" x14ac:dyDescent="0.25">
      <c r="A9" s="32" t="s">
        <v>414</v>
      </c>
      <c r="B9" s="32" t="s">
        <v>2375</v>
      </c>
      <c r="C9" s="7" t="s">
        <v>122</v>
      </c>
      <c r="D9" s="29" t="s">
        <v>7</v>
      </c>
      <c r="E9" s="8" t="s">
        <v>2376</v>
      </c>
      <c r="F9" s="163">
        <v>1.8981481481481482E-3</v>
      </c>
      <c r="G9" s="7"/>
      <c r="I9"/>
      <c r="J9"/>
    </row>
    <row r="10" spans="1:10" ht="24" hidden="1" x14ac:dyDescent="0.25">
      <c r="A10" s="32" t="s">
        <v>414</v>
      </c>
      <c r="B10" s="32" t="s">
        <v>2375</v>
      </c>
      <c r="C10" s="7" t="s">
        <v>122</v>
      </c>
      <c r="D10" s="29" t="s">
        <v>7</v>
      </c>
      <c r="E10" s="8" t="s">
        <v>2376</v>
      </c>
      <c r="F10" s="163">
        <v>1.8981481481481482E-3</v>
      </c>
      <c r="G10" s="7"/>
    </row>
    <row r="11" spans="1:10" ht="24" hidden="1" x14ac:dyDescent="0.25">
      <c r="A11" s="32" t="s">
        <v>414</v>
      </c>
      <c r="B11" s="32" t="s">
        <v>2377</v>
      </c>
      <c r="C11" s="7" t="s">
        <v>122</v>
      </c>
      <c r="D11" s="29" t="s">
        <v>7</v>
      </c>
      <c r="E11" s="8" t="s">
        <v>2378</v>
      </c>
      <c r="F11" s="163">
        <v>1.8981481481481482E-3</v>
      </c>
      <c r="G11" s="7"/>
    </row>
    <row r="12" spans="1:10" ht="24" hidden="1" x14ac:dyDescent="0.25">
      <c r="A12" s="32" t="s">
        <v>414</v>
      </c>
      <c r="B12" s="32" t="s">
        <v>2379</v>
      </c>
      <c r="C12" s="7" t="s">
        <v>122</v>
      </c>
      <c r="D12" s="29" t="s">
        <v>7</v>
      </c>
      <c r="E12" s="8" t="s">
        <v>2380</v>
      </c>
      <c r="F12" s="163">
        <v>4.6759259259259263E-3</v>
      </c>
      <c r="G12" s="7"/>
    </row>
    <row r="13" spans="1:10" ht="24" hidden="1" x14ac:dyDescent="0.25">
      <c r="A13" s="32" t="s">
        <v>414</v>
      </c>
      <c r="B13" s="32" t="s">
        <v>2381</v>
      </c>
      <c r="C13" s="7" t="s">
        <v>122</v>
      </c>
      <c r="D13" s="29" t="s">
        <v>7</v>
      </c>
      <c r="E13" s="8" t="s">
        <v>2382</v>
      </c>
      <c r="F13" s="163">
        <v>3.2870370370370367E-3</v>
      </c>
      <c r="G13" s="7"/>
    </row>
    <row r="14" spans="1:10" ht="24" hidden="1" x14ac:dyDescent="0.25">
      <c r="A14" s="32" t="s">
        <v>414</v>
      </c>
      <c r="B14" s="32" t="s">
        <v>2383</v>
      </c>
      <c r="C14" s="7" t="s">
        <v>122</v>
      </c>
      <c r="D14" s="29" t="s">
        <v>7</v>
      </c>
      <c r="E14" s="8" t="s">
        <v>2384</v>
      </c>
      <c r="F14" s="163">
        <v>1.2037037037037038E-3</v>
      </c>
      <c r="G14" s="7"/>
    </row>
    <row r="15" spans="1:10" ht="72" x14ac:dyDescent="0.25">
      <c r="A15" s="32" t="s">
        <v>414</v>
      </c>
      <c r="B15" s="32" t="s">
        <v>2385</v>
      </c>
      <c r="C15" s="7" t="s">
        <v>122</v>
      </c>
      <c r="D15" s="29" t="s">
        <v>7</v>
      </c>
      <c r="E15" s="8" t="s">
        <v>2386</v>
      </c>
      <c r="F15" s="163">
        <v>3.5879629629629629E-3</v>
      </c>
      <c r="G15" s="8" t="s">
        <v>2387</v>
      </c>
    </row>
    <row r="16" spans="1:10" ht="24" hidden="1" x14ac:dyDescent="0.25">
      <c r="A16" s="32" t="s">
        <v>318</v>
      </c>
      <c r="B16" s="32" t="s">
        <v>2388</v>
      </c>
      <c r="C16" s="7" t="s">
        <v>122</v>
      </c>
      <c r="D16" s="29" t="s">
        <v>7</v>
      </c>
      <c r="E16" s="8" t="s">
        <v>2389</v>
      </c>
      <c r="F16" s="163">
        <v>2.3032407407407407E-3</v>
      </c>
      <c r="G16" s="8"/>
    </row>
    <row r="17" spans="1:7" hidden="1" x14ac:dyDescent="0.25">
      <c r="A17" s="32" t="s">
        <v>318</v>
      </c>
      <c r="B17" s="32" t="s">
        <v>2019</v>
      </c>
      <c r="C17" s="7" t="s">
        <v>122</v>
      </c>
      <c r="D17" s="29" t="s">
        <v>7</v>
      </c>
      <c r="E17" s="8" t="s">
        <v>2390</v>
      </c>
      <c r="F17" s="8"/>
      <c r="G17" s="7" t="s">
        <v>2391</v>
      </c>
    </row>
    <row r="18" spans="1:7" hidden="1" x14ac:dyDescent="0.25">
      <c r="A18" s="32" t="s">
        <v>318</v>
      </c>
      <c r="B18" s="32" t="s">
        <v>2021</v>
      </c>
      <c r="C18" s="7" t="s">
        <v>122</v>
      </c>
      <c r="D18" s="29" t="s">
        <v>7</v>
      </c>
      <c r="E18" s="8" t="s">
        <v>2392</v>
      </c>
      <c r="F18" s="8"/>
      <c r="G18" s="7"/>
    </row>
    <row r="19" spans="1:7" ht="24" hidden="1" x14ac:dyDescent="0.25">
      <c r="A19" s="32" t="s">
        <v>318</v>
      </c>
      <c r="B19" s="32" t="s">
        <v>2393</v>
      </c>
      <c r="C19" s="7" t="s">
        <v>122</v>
      </c>
      <c r="D19" s="29" t="s">
        <v>7</v>
      </c>
      <c r="E19" s="8" t="s">
        <v>2394</v>
      </c>
      <c r="F19" s="8"/>
      <c r="G19" s="7"/>
    </row>
    <row r="20" spans="1:7" ht="60" hidden="1" x14ac:dyDescent="0.25">
      <c r="A20" s="32" t="s">
        <v>75</v>
      </c>
      <c r="B20" s="32" t="s">
        <v>2395</v>
      </c>
      <c r="C20" s="7" t="s">
        <v>122</v>
      </c>
      <c r="D20" s="29" t="s">
        <v>1325</v>
      </c>
      <c r="E20" s="8" t="s">
        <v>2396</v>
      </c>
      <c r="F20" s="163">
        <v>1.2037037037037038E-3</v>
      </c>
      <c r="G20" s="7"/>
    </row>
    <row r="21" spans="1:7" x14ac:dyDescent="0.25">
      <c r="A21" s="32" t="s">
        <v>75</v>
      </c>
      <c r="B21" s="32" t="s">
        <v>2397</v>
      </c>
      <c r="C21" s="7" t="s">
        <v>122</v>
      </c>
      <c r="D21" s="29" t="s">
        <v>7</v>
      </c>
      <c r="E21" s="8" t="s">
        <v>2398</v>
      </c>
      <c r="F21" s="163">
        <v>4.9768518518518521E-3</v>
      </c>
      <c r="G21" s="7" t="s">
        <v>2399</v>
      </c>
    </row>
    <row r="22" spans="1:7" hidden="1" x14ac:dyDescent="0.25">
      <c r="A22" s="32" t="s">
        <v>75</v>
      </c>
      <c r="B22" s="32" t="s">
        <v>2400</v>
      </c>
      <c r="C22" s="7" t="s">
        <v>122</v>
      </c>
      <c r="D22" s="29" t="s">
        <v>7</v>
      </c>
      <c r="E22" s="8" t="s">
        <v>2401</v>
      </c>
      <c r="F22" s="163">
        <v>1.1608796296296296E-2</v>
      </c>
      <c r="G22" s="7"/>
    </row>
    <row r="23" spans="1:7" ht="60" x14ac:dyDescent="0.25">
      <c r="A23" s="32" t="s">
        <v>75</v>
      </c>
      <c r="B23" s="32" t="s">
        <v>2402</v>
      </c>
      <c r="C23" s="7" t="s">
        <v>122</v>
      </c>
      <c r="D23" s="29" t="s">
        <v>7</v>
      </c>
      <c r="E23" s="8" t="s">
        <v>2403</v>
      </c>
      <c r="F23" s="163">
        <v>2.3032407407407407E-3</v>
      </c>
      <c r="G23" s="7" t="s">
        <v>2404</v>
      </c>
    </row>
    <row r="24" spans="1:7" ht="72" hidden="1" x14ac:dyDescent="0.25">
      <c r="A24" s="32" t="s">
        <v>75</v>
      </c>
      <c r="B24" s="32" t="s">
        <v>2405</v>
      </c>
      <c r="C24" s="7" t="s">
        <v>122</v>
      </c>
      <c r="D24" s="29" t="s">
        <v>1325</v>
      </c>
      <c r="E24" s="8" t="s">
        <v>2406</v>
      </c>
      <c r="F24" s="163">
        <v>5.7870370370370378E-4</v>
      </c>
      <c r="G24" s="7"/>
    </row>
    <row r="25" spans="1:7" ht="48" hidden="1" x14ac:dyDescent="0.25">
      <c r="A25" s="32" t="s">
        <v>75</v>
      </c>
      <c r="B25" s="32" t="s">
        <v>2407</v>
      </c>
      <c r="C25" s="7" t="s">
        <v>122</v>
      </c>
      <c r="D25" s="29" t="s">
        <v>1325</v>
      </c>
      <c r="E25" s="8" t="s">
        <v>2408</v>
      </c>
      <c r="F25" s="163">
        <v>9.1435185185185185E-4</v>
      </c>
      <c r="G25" s="7"/>
    </row>
    <row r="26" spans="1:7" hidden="1" x14ac:dyDescent="0.25">
      <c r="A26" s="32" t="s">
        <v>75</v>
      </c>
      <c r="B26" s="32" t="s">
        <v>2409</v>
      </c>
      <c r="C26" s="7" t="s">
        <v>122</v>
      </c>
      <c r="D26" s="29" t="s">
        <v>7</v>
      </c>
      <c r="E26" s="8" t="s">
        <v>2410</v>
      </c>
      <c r="F26" s="171">
        <v>1.7592592592592592E-3</v>
      </c>
      <c r="G26" s="8"/>
    </row>
    <row r="27" spans="1:7" hidden="1" x14ac:dyDescent="0.25">
      <c r="A27" s="32" t="s">
        <v>75</v>
      </c>
      <c r="B27" s="32" t="s">
        <v>2411</v>
      </c>
      <c r="C27" s="7" t="s">
        <v>122</v>
      </c>
      <c r="D27" s="29" t="s">
        <v>1325</v>
      </c>
      <c r="E27" s="7"/>
      <c r="F27" s="171">
        <v>4.0393518518518521E-3</v>
      </c>
      <c r="G27" s="7"/>
    </row>
    <row r="28" spans="1:7" ht="36" hidden="1" x14ac:dyDescent="0.25">
      <c r="A28" s="32" t="s">
        <v>75</v>
      </c>
      <c r="B28" s="32" t="s">
        <v>2412</v>
      </c>
      <c r="C28" s="7" t="s">
        <v>122</v>
      </c>
      <c r="D28" s="29" t="s">
        <v>1325</v>
      </c>
      <c r="E28" s="8" t="s">
        <v>2413</v>
      </c>
      <c r="F28" s="163">
        <v>1.7361111111111112E-4</v>
      </c>
      <c r="G28" s="7"/>
    </row>
    <row r="29" spans="1:7" ht="48" hidden="1" x14ac:dyDescent="0.25">
      <c r="A29" s="32" t="s">
        <v>75</v>
      </c>
      <c r="B29" s="32" t="s">
        <v>2414</v>
      </c>
      <c r="C29" s="7" t="s">
        <v>122</v>
      </c>
      <c r="D29" s="29" t="s">
        <v>1325</v>
      </c>
      <c r="E29" s="8" t="s">
        <v>2415</v>
      </c>
      <c r="F29" s="163">
        <v>4.5138888888888892E-4</v>
      </c>
      <c r="G29" s="7"/>
    </row>
    <row r="30" spans="1:7" ht="48" hidden="1" x14ac:dyDescent="0.25">
      <c r="A30" s="32" t="s">
        <v>75</v>
      </c>
      <c r="B30" s="32" t="s">
        <v>2416</v>
      </c>
      <c r="C30" s="7" t="s">
        <v>122</v>
      </c>
      <c r="D30" s="29" t="s">
        <v>1325</v>
      </c>
      <c r="E30" s="8" t="s">
        <v>2417</v>
      </c>
      <c r="F30" s="163">
        <v>2.8935185185185189E-4</v>
      </c>
      <c r="G30" s="7"/>
    </row>
    <row r="31" spans="1:7" hidden="1" x14ac:dyDescent="0.25">
      <c r="A31" s="32" t="s">
        <v>75</v>
      </c>
      <c r="B31" s="32" t="s">
        <v>2418</v>
      </c>
      <c r="C31" s="7" t="s">
        <v>122</v>
      </c>
      <c r="D31" s="29" t="s">
        <v>1325</v>
      </c>
      <c r="E31" s="7"/>
      <c r="F31" s="171">
        <v>4.3981481481481481E-4</v>
      </c>
      <c r="G31" s="7"/>
    </row>
    <row r="32" spans="1:7" hidden="1" x14ac:dyDescent="0.25">
      <c r="A32" s="32" t="s">
        <v>75</v>
      </c>
      <c r="B32" s="32" t="s">
        <v>2419</v>
      </c>
      <c r="C32" s="7" t="s">
        <v>122</v>
      </c>
      <c r="D32" s="29" t="s">
        <v>7</v>
      </c>
      <c r="E32" s="7" t="s">
        <v>2420</v>
      </c>
      <c r="F32" s="171">
        <v>1.0648148148148147E-3</v>
      </c>
      <c r="G32" s="7"/>
    </row>
    <row r="33" spans="1:7" hidden="1" x14ac:dyDescent="0.25">
      <c r="A33" s="32" t="s">
        <v>75</v>
      </c>
      <c r="B33" s="32" t="s">
        <v>2421</v>
      </c>
      <c r="C33" s="7" t="s">
        <v>122</v>
      </c>
      <c r="D33" s="29" t="s">
        <v>1325</v>
      </c>
      <c r="E33" s="7"/>
      <c r="F33" s="171">
        <v>1.5046296296296297E-4</v>
      </c>
      <c r="G33" s="7"/>
    </row>
    <row r="34" spans="1:7" hidden="1" x14ac:dyDescent="0.25">
      <c r="A34" s="32" t="s">
        <v>75</v>
      </c>
      <c r="B34" s="32" t="s">
        <v>2422</v>
      </c>
      <c r="C34" s="7" t="s">
        <v>122</v>
      </c>
      <c r="D34" s="29" t="s">
        <v>1325</v>
      </c>
      <c r="E34" s="7"/>
      <c r="F34" s="171">
        <v>2.3148148148148147E-5</v>
      </c>
      <c r="G34" s="7"/>
    </row>
    <row r="35" spans="1:7" hidden="1" x14ac:dyDescent="0.25">
      <c r="A35" s="32" t="s">
        <v>75</v>
      </c>
      <c r="B35" s="32" t="s">
        <v>534</v>
      </c>
      <c r="C35" s="7" t="s">
        <v>122</v>
      </c>
      <c r="D35" s="29" t="s">
        <v>7</v>
      </c>
      <c r="E35" s="7" t="s">
        <v>2423</v>
      </c>
      <c r="F35" s="171">
        <v>9.3750000000000007E-4</v>
      </c>
      <c r="G35" s="7"/>
    </row>
    <row r="36" spans="1:7" hidden="1" x14ac:dyDescent="0.25">
      <c r="A36" s="32" t="s">
        <v>75</v>
      </c>
      <c r="B36" s="32" t="s">
        <v>2424</v>
      </c>
      <c r="C36" s="7" t="s">
        <v>122</v>
      </c>
      <c r="D36" s="29" t="s">
        <v>7</v>
      </c>
      <c r="E36" s="7" t="s">
        <v>2425</v>
      </c>
      <c r="F36" s="171">
        <v>9.3750000000000007E-4</v>
      </c>
      <c r="G36" s="7"/>
    </row>
    <row r="37" spans="1:7" hidden="1" x14ac:dyDescent="0.25">
      <c r="A37" s="32" t="s">
        <v>75</v>
      </c>
      <c r="B37" s="32" t="s">
        <v>2426</v>
      </c>
      <c r="C37" s="7" t="s">
        <v>122</v>
      </c>
      <c r="D37" s="29" t="s">
        <v>7</v>
      </c>
      <c r="E37" s="7" t="s">
        <v>2427</v>
      </c>
      <c r="F37" s="171">
        <v>9.3750000000000007E-4</v>
      </c>
      <c r="G37" s="7"/>
    </row>
    <row r="38" spans="1:7" hidden="1" x14ac:dyDescent="0.25">
      <c r="A38" s="32" t="s">
        <v>75</v>
      </c>
      <c r="B38" s="32" t="s">
        <v>525</v>
      </c>
      <c r="C38" s="7" t="s">
        <v>122</v>
      </c>
      <c r="D38" s="29" t="s">
        <v>7</v>
      </c>
      <c r="E38" s="7" t="s">
        <v>2401</v>
      </c>
      <c r="F38" s="171">
        <v>1.0648148148148147E-3</v>
      </c>
      <c r="G38" s="7"/>
    </row>
    <row r="39" spans="1:7" hidden="1" x14ac:dyDescent="0.25">
      <c r="A39" s="32" t="s">
        <v>75</v>
      </c>
      <c r="B39" s="32" t="s">
        <v>2428</v>
      </c>
      <c r="C39" s="7" t="s">
        <v>122</v>
      </c>
      <c r="D39" s="29" t="s">
        <v>7</v>
      </c>
      <c r="E39" s="7" t="s">
        <v>1919</v>
      </c>
      <c r="F39" s="171">
        <v>1.6319444444444445E-3</v>
      </c>
      <c r="G39" s="7"/>
    </row>
    <row r="40" spans="1:7" ht="24" hidden="1" x14ac:dyDescent="0.25">
      <c r="A40" s="32" t="s">
        <v>75</v>
      </c>
      <c r="B40" s="32" t="s">
        <v>2200</v>
      </c>
      <c r="C40" s="7" t="s">
        <v>122</v>
      </c>
      <c r="D40" s="29" t="s">
        <v>7</v>
      </c>
      <c r="E40" s="8" t="s">
        <v>2429</v>
      </c>
      <c r="F40" s="171">
        <v>9.3750000000000007E-4</v>
      </c>
      <c r="G40" s="7"/>
    </row>
    <row r="41" spans="1:7" hidden="1" x14ac:dyDescent="0.25">
      <c r="A41" s="32" t="s">
        <v>75</v>
      </c>
      <c r="B41" s="32" t="s">
        <v>2049</v>
      </c>
      <c r="C41" s="7" t="s">
        <v>122</v>
      </c>
      <c r="D41" s="29" t="s">
        <v>1325</v>
      </c>
      <c r="E41" s="7"/>
      <c r="F41" s="171">
        <v>1.5046296296296297E-4</v>
      </c>
      <c r="G41" s="7"/>
    </row>
    <row r="42" spans="1:7" hidden="1" x14ac:dyDescent="0.25">
      <c r="A42" s="32" t="s">
        <v>75</v>
      </c>
      <c r="B42" s="32" t="s">
        <v>2050</v>
      </c>
      <c r="C42" s="7" t="s">
        <v>122</v>
      </c>
      <c r="D42" s="29" t="s">
        <v>7</v>
      </c>
      <c r="E42" s="7" t="s">
        <v>1919</v>
      </c>
      <c r="F42" s="171">
        <v>9.3750000000000007E-4</v>
      </c>
      <c r="G42" s="7"/>
    </row>
    <row r="43" spans="1:7" hidden="1" x14ac:dyDescent="0.25">
      <c r="A43" s="32" t="s">
        <v>75</v>
      </c>
      <c r="B43" s="32" t="s">
        <v>2430</v>
      </c>
      <c r="C43" s="7" t="s">
        <v>122</v>
      </c>
      <c r="D43" s="29" t="s">
        <v>7</v>
      </c>
      <c r="E43" s="7" t="s">
        <v>1919</v>
      </c>
      <c r="F43" s="171">
        <v>9.3750000000000007E-4</v>
      </c>
      <c r="G43" s="7"/>
    </row>
    <row r="44" spans="1:7" hidden="1" x14ac:dyDescent="0.25">
      <c r="A44" s="32" t="s">
        <v>75</v>
      </c>
      <c r="B44" s="32" t="s">
        <v>1063</v>
      </c>
      <c r="C44" s="7" t="s">
        <v>122</v>
      </c>
      <c r="D44" s="29" t="s">
        <v>1325</v>
      </c>
      <c r="E44" s="7"/>
      <c r="F44" s="171">
        <v>2.7777777777777778E-4</v>
      </c>
      <c r="G44" s="7"/>
    </row>
    <row r="45" spans="1:7" hidden="1" x14ac:dyDescent="0.25">
      <c r="A45" s="32" t="s">
        <v>75</v>
      </c>
      <c r="B45" s="32" t="s">
        <v>1064</v>
      </c>
      <c r="C45" s="7" t="s">
        <v>122</v>
      </c>
      <c r="D45" s="29" t="s">
        <v>1325</v>
      </c>
      <c r="E45" s="7"/>
      <c r="F45" s="171">
        <v>2.8935185185185189E-4</v>
      </c>
      <c r="G45" s="7"/>
    </row>
    <row r="46" spans="1:7" hidden="1" x14ac:dyDescent="0.25">
      <c r="A46" s="32" t="s">
        <v>75</v>
      </c>
      <c r="B46" s="32" t="s">
        <v>1065</v>
      </c>
      <c r="C46" s="7" t="s">
        <v>122</v>
      </c>
      <c r="D46" s="29" t="s">
        <v>1325</v>
      </c>
      <c r="E46" s="7" t="s">
        <v>2431</v>
      </c>
      <c r="F46" s="171">
        <v>2.4305555555555552E-4</v>
      </c>
      <c r="G46" s="7"/>
    </row>
    <row r="47" spans="1:7" hidden="1" x14ac:dyDescent="0.25">
      <c r="A47" s="32" t="s">
        <v>75</v>
      </c>
      <c r="B47" s="32" t="s">
        <v>1067</v>
      </c>
      <c r="C47" s="7" t="s">
        <v>122</v>
      </c>
      <c r="D47" s="29" t="s">
        <v>1325</v>
      </c>
      <c r="E47" s="7"/>
      <c r="F47" s="171">
        <v>9.3750000000000007E-4</v>
      </c>
      <c r="G47" s="7"/>
    </row>
    <row r="48" spans="1:7" hidden="1" x14ac:dyDescent="0.25">
      <c r="A48" s="32" t="s">
        <v>75</v>
      </c>
      <c r="B48" s="32" t="s">
        <v>2332</v>
      </c>
      <c r="C48" s="7" t="s">
        <v>122</v>
      </c>
      <c r="D48" s="29" t="s">
        <v>7</v>
      </c>
      <c r="E48" s="7" t="s">
        <v>2432</v>
      </c>
      <c r="F48" s="171">
        <v>7.1527777777777787E-3</v>
      </c>
      <c r="G48" s="7"/>
    </row>
    <row r="49" spans="1:7" hidden="1" x14ac:dyDescent="0.25">
      <c r="A49" s="32" t="s">
        <v>75</v>
      </c>
      <c r="B49" s="32" t="s">
        <v>1068</v>
      </c>
      <c r="C49" s="7" t="s">
        <v>122</v>
      </c>
      <c r="D49" s="29" t="s">
        <v>7</v>
      </c>
      <c r="E49" s="7" t="s">
        <v>2401</v>
      </c>
      <c r="F49" s="171">
        <v>5.6712962962962956E-4</v>
      </c>
      <c r="G49" s="7"/>
    </row>
    <row r="50" spans="1:7" hidden="1" x14ac:dyDescent="0.25">
      <c r="A50" s="32" t="s">
        <v>75</v>
      </c>
      <c r="B50" s="32" t="s">
        <v>1069</v>
      </c>
      <c r="C50" s="7" t="s">
        <v>122</v>
      </c>
      <c r="D50" s="29" t="s">
        <v>1325</v>
      </c>
      <c r="E50" s="7" t="s">
        <v>2433</v>
      </c>
      <c r="F50" s="171">
        <v>5.0925925925925921E-4</v>
      </c>
      <c r="G50" s="7"/>
    </row>
    <row r="51" spans="1:7" hidden="1" x14ac:dyDescent="0.25">
      <c r="A51" s="32" t="s">
        <v>75</v>
      </c>
      <c r="B51" s="32" t="s">
        <v>2434</v>
      </c>
      <c r="C51" s="7" t="s">
        <v>122</v>
      </c>
      <c r="D51" s="29" t="s">
        <v>1325</v>
      </c>
      <c r="E51" s="7" t="s">
        <v>2435</v>
      </c>
      <c r="F51" s="171">
        <v>4.7453703703703704E-4</v>
      </c>
      <c r="G51" s="7"/>
    </row>
    <row r="52" spans="1:7" hidden="1" x14ac:dyDescent="0.25">
      <c r="A52" s="32" t="s">
        <v>75</v>
      </c>
      <c r="B52" s="32" t="s">
        <v>1073</v>
      </c>
      <c r="C52" s="7" t="s">
        <v>122</v>
      </c>
      <c r="D52" s="29" t="s">
        <v>1325</v>
      </c>
      <c r="E52" s="7"/>
      <c r="F52" s="171">
        <v>1.3078703703703705E-3</v>
      </c>
      <c r="G52" s="7"/>
    </row>
    <row r="53" spans="1:7" hidden="1" x14ac:dyDescent="0.25">
      <c r="A53" s="32" t="s">
        <v>75</v>
      </c>
      <c r="B53" s="32" t="s">
        <v>1082</v>
      </c>
      <c r="C53" s="7" t="s">
        <v>122</v>
      </c>
      <c r="D53" s="29" t="s">
        <v>7</v>
      </c>
      <c r="E53" s="7"/>
      <c r="F53" s="171">
        <v>7.6388888888888893E-4</v>
      </c>
      <c r="G53" s="7"/>
    </row>
    <row r="54" spans="1:7" hidden="1" x14ac:dyDescent="0.25">
      <c r="A54" s="32" t="s">
        <v>75</v>
      </c>
      <c r="B54" s="32" t="s">
        <v>2342</v>
      </c>
      <c r="C54" s="7" t="s">
        <v>122</v>
      </c>
      <c r="D54" s="29" t="s">
        <v>7</v>
      </c>
      <c r="E54" s="7" t="s">
        <v>2436</v>
      </c>
      <c r="F54" s="171">
        <v>5.092592592592593E-2</v>
      </c>
      <c r="G54" s="7"/>
    </row>
    <row r="55" spans="1:7" hidden="1" x14ac:dyDescent="0.25">
      <c r="A55" s="32" t="s">
        <v>75</v>
      </c>
      <c r="B55" s="32" t="s">
        <v>1083</v>
      </c>
      <c r="C55" s="7" t="s">
        <v>122</v>
      </c>
      <c r="D55" s="29" t="s">
        <v>1325</v>
      </c>
      <c r="E55" s="7"/>
      <c r="F55" s="171">
        <v>1.7361111111111112E-4</v>
      </c>
      <c r="G55" s="7"/>
    </row>
    <row r="56" spans="1:7" hidden="1" x14ac:dyDescent="0.25">
      <c r="A56" s="32" t="s">
        <v>75</v>
      </c>
      <c r="B56" s="32" t="s">
        <v>1085</v>
      </c>
      <c r="C56" s="7" t="s">
        <v>122</v>
      </c>
      <c r="D56" s="29" t="s">
        <v>1325</v>
      </c>
      <c r="E56" s="7"/>
      <c r="F56" s="171">
        <v>4.0509259259259258E-4</v>
      </c>
      <c r="G56" s="7"/>
    </row>
    <row r="57" spans="1:7" hidden="1" x14ac:dyDescent="0.25">
      <c r="A57" s="32" t="s">
        <v>75</v>
      </c>
      <c r="B57" s="32" t="s">
        <v>1086</v>
      </c>
      <c r="C57" s="7" t="s">
        <v>122</v>
      </c>
      <c r="D57" s="29" t="s">
        <v>1325</v>
      </c>
      <c r="E57" s="7"/>
      <c r="F57" s="171">
        <v>2.4305555555555552E-4</v>
      </c>
      <c r="G57" s="7"/>
    </row>
    <row r="58" spans="1:7" hidden="1" x14ac:dyDescent="0.25">
      <c r="A58" s="32" t="s">
        <v>75</v>
      </c>
      <c r="B58" s="32" t="s">
        <v>1087</v>
      </c>
      <c r="C58" s="7" t="s">
        <v>122</v>
      </c>
      <c r="D58" s="29" t="s">
        <v>1325</v>
      </c>
      <c r="E58" s="7"/>
      <c r="F58" s="171">
        <v>8.1018518518518516E-5</v>
      </c>
      <c r="G58" s="7"/>
    </row>
    <row r="59" spans="1:7" hidden="1" x14ac:dyDescent="0.25">
      <c r="A59" s="32" t="s">
        <v>75</v>
      </c>
      <c r="B59" s="32" t="s">
        <v>1088</v>
      </c>
      <c r="C59" s="7" t="s">
        <v>122</v>
      </c>
      <c r="D59" s="29" t="s">
        <v>1325</v>
      </c>
      <c r="E59" s="7"/>
      <c r="F59" s="171">
        <v>9.2592592592592588E-5</v>
      </c>
      <c r="G59" s="7"/>
    </row>
    <row r="60" spans="1:7" hidden="1" x14ac:dyDescent="0.25">
      <c r="A60" s="32" t="s">
        <v>75</v>
      </c>
      <c r="B60" s="32" t="s">
        <v>2060</v>
      </c>
      <c r="C60" s="7" t="s">
        <v>122</v>
      </c>
      <c r="D60" s="29" t="s">
        <v>7</v>
      </c>
      <c r="E60" s="7" t="s">
        <v>2437</v>
      </c>
      <c r="F60" s="171">
        <v>7.3842592592592597E-3</v>
      </c>
      <c r="G60" s="7"/>
    </row>
    <row r="61" spans="1:7" hidden="1" x14ac:dyDescent="0.25">
      <c r="A61" s="32" t="s">
        <v>75</v>
      </c>
      <c r="B61" s="32" t="s">
        <v>2438</v>
      </c>
      <c r="C61" s="7" t="s">
        <v>122</v>
      </c>
      <c r="D61" s="29" t="s">
        <v>7</v>
      </c>
      <c r="E61" s="8" t="s">
        <v>2439</v>
      </c>
      <c r="F61" s="163">
        <v>1.4004629629629629E-3</v>
      </c>
      <c r="G61" s="7"/>
    </row>
    <row r="62" spans="1:7" hidden="1" x14ac:dyDescent="0.25">
      <c r="A62" s="32" t="s">
        <v>75</v>
      </c>
      <c r="B62" s="32" t="s">
        <v>2440</v>
      </c>
      <c r="C62" s="7" t="s">
        <v>122</v>
      </c>
      <c r="D62" s="29" t="s">
        <v>7</v>
      </c>
      <c r="E62" s="7" t="s">
        <v>2441</v>
      </c>
      <c r="F62" s="171">
        <v>9.2592592592592585E-4</v>
      </c>
      <c r="G62" s="8"/>
    </row>
    <row r="63" spans="1:7" hidden="1" x14ac:dyDescent="0.25">
      <c r="A63" s="32" t="s">
        <v>75</v>
      </c>
      <c r="B63" s="32" t="s">
        <v>2442</v>
      </c>
      <c r="C63" s="7" t="s">
        <v>122</v>
      </c>
      <c r="D63" s="29" t="s">
        <v>7</v>
      </c>
      <c r="E63" s="7" t="s">
        <v>2443</v>
      </c>
      <c r="F63" s="171">
        <v>9.2592592592592585E-4</v>
      </c>
      <c r="G63" s="8"/>
    </row>
    <row r="64" spans="1:7" hidden="1" x14ac:dyDescent="0.25">
      <c r="A64" s="32" t="s">
        <v>75</v>
      </c>
      <c r="B64" s="32" t="s">
        <v>2444</v>
      </c>
      <c r="C64" s="7" t="s">
        <v>122</v>
      </c>
      <c r="D64" s="29" t="s">
        <v>7</v>
      </c>
      <c r="E64" s="7" t="s">
        <v>1919</v>
      </c>
      <c r="F64" s="171">
        <v>6.9444444444444447E-4</v>
      </c>
      <c r="G64" s="7"/>
    </row>
    <row r="65" spans="1:7" hidden="1" x14ac:dyDescent="0.25">
      <c r="A65" s="32" t="s">
        <v>75</v>
      </c>
      <c r="B65" s="32" t="s">
        <v>1056</v>
      </c>
      <c r="C65" s="7" t="s">
        <v>122</v>
      </c>
      <c r="D65" s="29" t="s">
        <v>1325</v>
      </c>
      <c r="E65" s="8" t="s">
        <v>2445</v>
      </c>
      <c r="F65" s="163">
        <v>8.1018518518518516E-5</v>
      </c>
      <c r="G65" s="7"/>
    </row>
    <row r="66" spans="1:7" hidden="1" x14ac:dyDescent="0.25">
      <c r="A66" s="32" t="s">
        <v>75</v>
      </c>
      <c r="B66" s="32" t="s">
        <v>1058</v>
      </c>
      <c r="C66" s="7" t="s">
        <v>122</v>
      </c>
      <c r="D66" s="29" t="s">
        <v>1325</v>
      </c>
      <c r="E66" s="7"/>
      <c r="F66" s="171">
        <v>9.2592592592592585E-4</v>
      </c>
      <c r="G66" s="7"/>
    </row>
    <row r="67" spans="1:7" hidden="1" x14ac:dyDescent="0.25">
      <c r="A67" s="32" t="s">
        <v>75</v>
      </c>
      <c r="B67" s="32" t="s">
        <v>2446</v>
      </c>
      <c r="C67" s="7" t="s">
        <v>122</v>
      </c>
      <c r="D67" s="29" t="s">
        <v>1325</v>
      </c>
      <c r="E67" s="7"/>
      <c r="F67" s="171">
        <v>3.5879629629629635E-4</v>
      </c>
      <c r="G67" s="7"/>
    </row>
    <row r="68" spans="1:7" hidden="1" x14ac:dyDescent="0.25">
      <c r="A68" s="32" t="s">
        <v>75</v>
      </c>
      <c r="B68" s="32" t="s">
        <v>2447</v>
      </c>
      <c r="C68" s="7" t="s">
        <v>122</v>
      </c>
      <c r="D68" s="29" t="s">
        <v>1325</v>
      </c>
      <c r="E68" s="7"/>
      <c r="F68" s="171">
        <v>4.2824074074074075E-4</v>
      </c>
      <c r="G68" s="7"/>
    </row>
    <row r="69" spans="1:7" hidden="1" x14ac:dyDescent="0.25">
      <c r="A69" s="32" t="s">
        <v>75</v>
      </c>
      <c r="B69" s="32" t="s">
        <v>2448</v>
      </c>
      <c r="C69" s="7" t="s">
        <v>122</v>
      </c>
      <c r="D69" s="29" t="s">
        <v>1325</v>
      </c>
      <c r="E69" s="7" t="s">
        <v>2449</v>
      </c>
      <c r="F69" s="171">
        <v>4.1666666666666669E-4</v>
      </c>
      <c r="G69" s="7"/>
    </row>
    <row r="70" spans="1:7" hidden="1" x14ac:dyDescent="0.25">
      <c r="A70" s="32" t="s">
        <v>437</v>
      </c>
      <c r="B70" s="32" t="s">
        <v>2450</v>
      </c>
      <c r="C70" s="7" t="s">
        <v>122</v>
      </c>
      <c r="D70" s="7" t="s">
        <v>439</v>
      </c>
      <c r="E70" s="7"/>
      <c r="F70" s="7"/>
      <c r="G70" s="7"/>
    </row>
    <row r="71" spans="1:7" hidden="1" x14ac:dyDescent="0.25">
      <c r="A71" s="32" t="s">
        <v>437</v>
      </c>
      <c r="B71" s="32" t="s">
        <v>2451</v>
      </c>
      <c r="C71" s="7" t="s">
        <v>142</v>
      </c>
      <c r="D71" s="7" t="s">
        <v>439</v>
      </c>
      <c r="E71" s="7"/>
      <c r="F71" s="7"/>
      <c r="G71" s="7" t="s">
        <v>2452</v>
      </c>
    </row>
    <row r="72" spans="1:7" hidden="1" x14ac:dyDescent="0.25">
      <c r="A72" s="32" t="s">
        <v>437</v>
      </c>
      <c r="B72" s="32" t="s">
        <v>2453</v>
      </c>
      <c r="C72" s="7" t="s">
        <v>142</v>
      </c>
      <c r="D72" s="7" t="s">
        <v>439</v>
      </c>
      <c r="E72" s="7"/>
      <c r="F72" s="7"/>
      <c r="G72" s="7" t="s">
        <v>2454</v>
      </c>
    </row>
    <row r="73" spans="1:7" hidden="1" x14ac:dyDescent="0.25">
      <c r="A73" s="32" t="s">
        <v>437</v>
      </c>
      <c r="B73" s="32" t="s">
        <v>2455</v>
      </c>
      <c r="C73" s="7" t="s">
        <v>142</v>
      </c>
      <c r="D73" s="7" t="s">
        <v>439</v>
      </c>
      <c r="E73" s="7"/>
      <c r="F73" s="7"/>
      <c r="G73" s="7" t="s">
        <v>2454</v>
      </c>
    </row>
  </sheetData>
  <autoFilter ref="A1:G73">
    <filterColumn colId="3">
      <filters>
        <filter val="Failed"/>
      </filters>
    </filterColumn>
  </autoFilter>
  <customSheetViews>
    <customSheetView guid="{FBE4CBE9-E43F-475B-89D3-443753E9B033}" showAutoFilter="1" topLeftCell="C1">
      <selection activeCell="F1" sqref="F1"/>
      <pageMargins left="0" right="0" top="0" bottom="0" header="0" footer="0"/>
      <pageSetup orientation="portrait" r:id="rId2"/>
      <autoFilter ref="A1:G73"/>
    </customSheetView>
  </customSheetViews>
  <dataValidations count="2">
    <dataValidation type="list" allowBlank="1" showInputMessage="1" showErrorMessage="1" sqref="D9:D69 D2:D7">
      <formula1>"Not Started,Passed,Failed,Blocked"</formula1>
    </dataValidation>
    <dataValidation type="list" allowBlank="1" showInputMessage="1" showErrorMessage="1" sqref="C2:C73">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J21"/>
  <sheetViews>
    <sheetView workbookViewId="0">
      <selection activeCell="F1" sqref="F1"/>
    </sheetView>
  </sheetViews>
  <sheetFormatPr defaultColWidth="9.140625" defaultRowHeight="12" x14ac:dyDescent="0.25"/>
  <cols>
    <col min="1" max="1" width="6.5703125" style="10" bestFit="1" customWidth="1"/>
    <col min="2" max="2" width="30.5703125" style="10" customWidth="1"/>
    <col min="3" max="3" width="15.42578125" style="6" bestFit="1" customWidth="1"/>
    <col min="4" max="4" width="15.42578125" style="6" customWidth="1"/>
    <col min="5" max="5" width="30.7109375" style="6" customWidth="1"/>
    <col min="6" max="6" width="17" style="6" bestFit="1" customWidth="1"/>
    <col min="7" max="7" width="18" style="10" customWidth="1"/>
    <col min="8" max="8" width="9.140625" style="10"/>
    <col min="9" max="9" width="15" style="10" bestFit="1" customWidth="1"/>
    <col min="10" max="10" width="14.85546875" style="10" bestFit="1" customWidth="1"/>
    <col min="11" max="16384" width="9.140625" style="10"/>
  </cols>
  <sheetData>
    <row r="1" spans="1:10" ht="15" x14ac:dyDescent="0.25">
      <c r="A1" s="22" t="s">
        <v>66</v>
      </c>
      <c r="B1" s="22" t="s">
        <v>214</v>
      </c>
      <c r="C1" s="17" t="s">
        <v>215</v>
      </c>
      <c r="D1" s="19" t="s">
        <v>216</v>
      </c>
      <c r="E1" s="67" t="s">
        <v>217</v>
      </c>
      <c r="F1" s="25" t="s">
        <v>218</v>
      </c>
      <c r="G1" s="5" t="s">
        <v>219</v>
      </c>
      <c r="I1" s="38" t="s">
        <v>220</v>
      </c>
    </row>
    <row r="2" spans="1:10" ht="24" x14ac:dyDescent="0.25">
      <c r="A2" s="8" t="s">
        <v>1624</v>
      </c>
      <c r="B2" s="8" t="s">
        <v>2456</v>
      </c>
      <c r="C2" s="7" t="s">
        <v>122</v>
      </c>
      <c r="D2" s="29" t="s">
        <v>7</v>
      </c>
      <c r="E2" s="8" t="s">
        <v>2457</v>
      </c>
      <c r="F2" s="163">
        <v>3.0092592592592595E-4</v>
      </c>
      <c r="G2" s="7"/>
      <c r="I2" s="38" t="s">
        <v>224</v>
      </c>
    </row>
    <row r="3" spans="1:10" ht="36" x14ac:dyDescent="0.25">
      <c r="A3" s="8" t="s">
        <v>1624</v>
      </c>
      <c r="B3" s="8" t="s">
        <v>2458</v>
      </c>
      <c r="C3" s="7" t="s">
        <v>122</v>
      </c>
      <c r="D3" s="29" t="s">
        <v>7</v>
      </c>
      <c r="E3" s="8" t="s">
        <v>2459</v>
      </c>
      <c r="F3" s="163">
        <v>6.018518518518519E-4</v>
      </c>
      <c r="G3" s="7"/>
      <c r="I3" s="136" t="s">
        <v>216</v>
      </c>
      <c r="J3" s="30" t="s">
        <v>229</v>
      </c>
    </row>
    <row r="4" spans="1:10" x14ac:dyDescent="0.25">
      <c r="A4" s="8" t="s">
        <v>1624</v>
      </c>
      <c r="B4" s="8" t="s">
        <v>1170</v>
      </c>
      <c r="C4" s="7" t="s">
        <v>122</v>
      </c>
      <c r="D4" s="29" t="s">
        <v>7</v>
      </c>
      <c r="E4" s="8" t="s">
        <v>2460</v>
      </c>
      <c r="F4" s="163">
        <v>3.0092592592592595E-4</v>
      </c>
      <c r="G4" s="7"/>
      <c r="I4" s="6" t="s">
        <v>7</v>
      </c>
      <c r="J4" s="137">
        <v>20</v>
      </c>
    </row>
    <row r="5" spans="1:10" x14ac:dyDescent="0.25">
      <c r="A5" s="8" t="s">
        <v>1624</v>
      </c>
      <c r="B5" s="8" t="s">
        <v>548</v>
      </c>
      <c r="C5" s="7" t="s">
        <v>122</v>
      </c>
      <c r="D5" s="29" t="s">
        <v>7</v>
      </c>
      <c r="E5" s="8"/>
      <c r="F5" s="163">
        <v>1.6203703703703703E-4</v>
      </c>
      <c r="G5" s="7"/>
      <c r="I5" s="6" t="s">
        <v>74</v>
      </c>
      <c r="J5" s="137">
        <v>20</v>
      </c>
    </row>
    <row r="6" spans="1:10" ht="15" x14ac:dyDescent="0.25">
      <c r="A6" s="8" t="s">
        <v>1624</v>
      </c>
      <c r="B6" s="8" t="s">
        <v>2461</v>
      </c>
      <c r="C6" s="7" t="s">
        <v>122</v>
      </c>
      <c r="D6" s="29" t="s">
        <v>7</v>
      </c>
      <c r="E6" s="8"/>
      <c r="F6" s="163">
        <v>9.1435185185185185E-4</v>
      </c>
      <c r="G6" s="7"/>
      <c r="I6"/>
      <c r="J6"/>
    </row>
    <row r="7" spans="1:10" ht="36" x14ac:dyDescent="0.25">
      <c r="A7" s="8" t="s">
        <v>408</v>
      </c>
      <c r="B7" s="8" t="s">
        <v>2462</v>
      </c>
      <c r="C7" s="7" t="s">
        <v>122</v>
      </c>
      <c r="D7" s="6" t="s">
        <v>7</v>
      </c>
      <c r="E7" s="8" t="s">
        <v>2463</v>
      </c>
      <c r="F7" s="163">
        <v>2.1412037037037038E-3</v>
      </c>
      <c r="G7" s="7"/>
    </row>
    <row r="8" spans="1:10" ht="24" x14ac:dyDescent="0.25">
      <c r="A8" s="8" t="s">
        <v>408</v>
      </c>
      <c r="B8" s="8" t="s">
        <v>2464</v>
      </c>
      <c r="C8" s="7" t="s">
        <v>122</v>
      </c>
      <c r="D8" s="29" t="s">
        <v>7</v>
      </c>
      <c r="E8" s="8" t="s">
        <v>2465</v>
      </c>
      <c r="F8" s="163">
        <v>8.1018518518518516E-4</v>
      </c>
      <c r="G8" s="7"/>
    </row>
    <row r="9" spans="1:10" x14ac:dyDescent="0.25">
      <c r="A9" s="8" t="s">
        <v>1624</v>
      </c>
      <c r="B9" s="8" t="s">
        <v>1183</v>
      </c>
      <c r="C9" s="7" t="s">
        <v>122</v>
      </c>
      <c r="D9" s="29" t="s">
        <v>7</v>
      </c>
      <c r="E9" s="8"/>
      <c r="F9" s="8"/>
      <c r="G9" s="7"/>
    </row>
    <row r="10" spans="1:10" ht="24" x14ac:dyDescent="0.25">
      <c r="A10" s="8" t="s">
        <v>408</v>
      </c>
      <c r="B10" s="8" t="s">
        <v>2466</v>
      </c>
      <c r="C10" s="7" t="s">
        <v>122</v>
      </c>
      <c r="D10" s="29" t="s">
        <v>7</v>
      </c>
      <c r="E10" s="8" t="s">
        <v>2467</v>
      </c>
      <c r="F10" s="163">
        <v>2.1412037037037038E-3</v>
      </c>
      <c r="G10" s="7"/>
    </row>
    <row r="11" spans="1:10" x14ac:dyDescent="0.25">
      <c r="A11" s="8" t="s">
        <v>1624</v>
      </c>
      <c r="B11" s="8" t="s">
        <v>1177</v>
      </c>
      <c r="C11" s="7" t="s">
        <v>122</v>
      </c>
      <c r="D11" s="29" t="s">
        <v>7</v>
      </c>
      <c r="E11" s="8" t="s">
        <v>2468</v>
      </c>
      <c r="F11" s="163">
        <v>2.0833333333333335E-4</v>
      </c>
      <c r="G11" s="7"/>
    </row>
    <row r="12" spans="1:10" ht="48" x14ac:dyDescent="0.25">
      <c r="A12" s="8" t="s">
        <v>1624</v>
      </c>
      <c r="B12" s="8" t="s">
        <v>2469</v>
      </c>
      <c r="C12" s="7" t="s">
        <v>122</v>
      </c>
      <c r="D12" s="29" t="s">
        <v>7</v>
      </c>
      <c r="E12" s="8" t="s">
        <v>2470</v>
      </c>
      <c r="F12" s="163">
        <v>1.2152777777777778E-3</v>
      </c>
      <c r="G12" s="7"/>
    </row>
    <row r="13" spans="1:10" ht="24" x14ac:dyDescent="0.25">
      <c r="A13" s="8" t="s">
        <v>408</v>
      </c>
      <c r="B13" s="8" t="s">
        <v>2471</v>
      </c>
      <c r="C13" s="7" t="s">
        <v>122</v>
      </c>
      <c r="D13" s="29" t="s">
        <v>7</v>
      </c>
      <c r="E13" s="8" t="s">
        <v>2472</v>
      </c>
      <c r="F13" s="163">
        <v>2.3611111111111111E-3</v>
      </c>
      <c r="G13" s="7"/>
    </row>
    <row r="14" spans="1:10" ht="24" x14ac:dyDescent="0.25">
      <c r="A14" s="8" t="s">
        <v>408</v>
      </c>
      <c r="B14" s="8" t="s">
        <v>2473</v>
      </c>
      <c r="C14" s="7" t="s">
        <v>122</v>
      </c>
      <c r="D14" s="29" t="s">
        <v>7</v>
      </c>
      <c r="E14" s="8" t="s">
        <v>2474</v>
      </c>
      <c r="F14" s="163">
        <v>1.5393518518518519E-3</v>
      </c>
      <c r="G14" s="7"/>
    </row>
    <row r="15" spans="1:10" ht="24" x14ac:dyDescent="0.25">
      <c r="A15" s="8" t="s">
        <v>1624</v>
      </c>
      <c r="B15" s="8" t="s">
        <v>2475</v>
      </c>
      <c r="C15" s="7" t="s">
        <v>122</v>
      </c>
      <c r="D15" s="29" t="s">
        <v>7</v>
      </c>
      <c r="E15" s="8" t="s">
        <v>2476</v>
      </c>
      <c r="F15" s="163">
        <v>4.0393518518518521E-3</v>
      </c>
      <c r="G15" s="7"/>
    </row>
    <row r="16" spans="1:10" ht="120" x14ac:dyDescent="0.25">
      <c r="A16" s="8" t="s">
        <v>1624</v>
      </c>
      <c r="B16" s="8" t="s">
        <v>2477</v>
      </c>
      <c r="C16" s="7" t="s">
        <v>122</v>
      </c>
      <c r="D16" s="29" t="s">
        <v>7</v>
      </c>
      <c r="E16" s="8" t="s">
        <v>2478</v>
      </c>
      <c r="F16" s="163">
        <v>5.3240740740740744E-4</v>
      </c>
      <c r="G16" s="7"/>
    </row>
    <row r="17" spans="1:7" ht="24" x14ac:dyDescent="0.25">
      <c r="A17" s="8" t="s">
        <v>408</v>
      </c>
      <c r="B17" s="8" t="s">
        <v>2479</v>
      </c>
      <c r="C17" s="7" t="s">
        <v>122</v>
      </c>
      <c r="D17" s="29" t="s">
        <v>7</v>
      </c>
      <c r="E17" s="8" t="s">
        <v>2480</v>
      </c>
      <c r="F17" s="163">
        <v>4.0393518518518521E-3</v>
      </c>
      <c r="G17" s="7"/>
    </row>
    <row r="18" spans="1:7" x14ac:dyDescent="0.25">
      <c r="A18" s="8" t="s">
        <v>408</v>
      </c>
      <c r="B18" s="7" t="s">
        <v>2481</v>
      </c>
      <c r="C18" s="7" t="s">
        <v>122</v>
      </c>
      <c r="D18" s="29" t="s">
        <v>7</v>
      </c>
      <c r="E18" s="8"/>
      <c r="F18" s="163">
        <v>9.2592592592592585E-4</v>
      </c>
      <c r="G18" s="7"/>
    </row>
    <row r="19" spans="1:7" x14ac:dyDescent="0.25">
      <c r="A19" s="8" t="s">
        <v>1624</v>
      </c>
      <c r="B19" s="8" t="s">
        <v>2482</v>
      </c>
      <c r="C19" s="7" t="s">
        <v>122</v>
      </c>
      <c r="D19" s="29" t="s">
        <v>7</v>
      </c>
      <c r="E19" s="8"/>
      <c r="F19" s="163">
        <v>6.8287037037037025E-4</v>
      </c>
      <c r="G19" s="7"/>
    </row>
    <row r="20" spans="1:7" x14ac:dyDescent="0.25">
      <c r="A20" s="8" t="s">
        <v>1624</v>
      </c>
      <c r="B20" s="8" t="s">
        <v>278</v>
      </c>
      <c r="C20" s="7" t="s">
        <v>122</v>
      </c>
      <c r="D20" s="29" t="s">
        <v>7</v>
      </c>
      <c r="E20" s="8" t="s">
        <v>2483</v>
      </c>
      <c r="F20" s="164">
        <v>6.8287037037037025E-4</v>
      </c>
      <c r="G20" s="7"/>
    </row>
    <row r="21" spans="1:7" x14ac:dyDescent="0.25">
      <c r="A21" s="8" t="s">
        <v>1624</v>
      </c>
      <c r="B21" s="8" t="s">
        <v>2484</v>
      </c>
      <c r="C21" s="7" t="s">
        <v>122</v>
      </c>
      <c r="D21" s="29" t="s">
        <v>7</v>
      </c>
      <c r="E21" s="8" t="s">
        <v>2485</v>
      </c>
      <c r="F21" s="163">
        <v>1.3773148148148147E-3</v>
      </c>
      <c r="G21" s="7"/>
    </row>
  </sheetData>
  <autoFilter ref="A1:G21">
    <sortState ref="A2:G20">
      <sortCondition ref="B1:B20"/>
    </sortState>
  </autoFilter>
  <customSheetViews>
    <customSheetView guid="{FBE4CBE9-E43F-475B-89D3-443753E9B033}" showAutoFilter="1">
      <selection activeCell="F1" sqref="F1"/>
      <pageMargins left="0" right="0" top="0" bottom="0" header="0" footer="0"/>
      <pageSetup orientation="portrait" r:id="rId2"/>
      <autoFilter ref="A1:G21"/>
    </customSheetView>
  </customSheetViews>
  <dataValidations count="2">
    <dataValidation type="list" allowBlank="1" showInputMessage="1" showErrorMessage="1" sqref="C2:C21">
      <formula1>"Yes,No"</formula1>
    </dataValidation>
    <dataValidation type="list" allowBlank="1" showInputMessage="1" showErrorMessage="1" sqref="D2:D6 D8:D21">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filterMode="1"/>
  <dimension ref="A1:J84"/>
  <sheetViews>
    <sheetView workbookViewId="0">
      <selection activeCell="G23" sqref="G23"/>
    </sheetView>
  </sheetViews>
  <sheetFormatPr defaultColWidth="9.140625" defaultRowHeight="12" x14ac:dyDescent="0.25"/>
  <cols>
    <col min="1" max="1" width="11.140625" style="6" customWidth="1"/>
    <col min="2" max="2" width="33.5703125" style="6" customWidth="1"/>
    <col min="3" max="3" width="11" style="6" customWidth="1"/>
    <col min="4" max="4" width="9.7109375" style="6" customWidth="1"/>
    <col min="5" max="5" width="44.5703125" style="6" customWidth="1"/>
    <col min="6" max="6" width="11.85546875" style="6" customWidth="1"/>
    <col min="7" max="7" width="35.5703125" style="6" bestFit="1" customWidth="1"/>
    <col min="8" max="8" width="9.140625" style="6"/>
    <col min="9" max="9" width="15" style="6" bestFit="1" customWidth="1"/>
    <col min="10" max="10" width="14.85546875" style="6" bestFit="1" customWidth="1"/>
    <col min="11" max="12" width="9.140625" style="6"/>
    <col min="13" max="13" width="13.28515625" style="6" customWidth="1"/>
    <col min="14" max="16384" width="9.140625" style="6"/>
  </cols>
  <sheetData>
    <row r="1" spans="1:10" ht="15" x14ac:dyDescent="0.25">
      <c r="A1" s="20" t="s">
        <v>289</v>
      </c>
      <c r="B1" s="20" t="s">
        <v>214</v>
      </c>
      <c r="C1" s="17" t="s">
        <v>215</v>
      </c>
      <c r="D1" s="19" t="s">
        <v>216</v>
      </c>
      <c r="E1" s="5" t="s">
        <v>217</v>
      </c>
      <c r="F1" s="25" t="s">
        <v>218</v>
      </c>
      <c r="G1" s="5" t="s">
        <v>219</v>
      </c>
      <c r="I1" s="38" t="s">
        <v>220</v>
      </c>
    </row>
    <row r="2" spans="1:10" ht="15" hidden="1" x14ac:dyDescent="0.25">
      <c r="A2" s="7" t="s">
        <v>77</v>
      </c>
      <c r="B2" s="7" t="s">
        <v>2486</v>
      </c>
      <c r="C2" s="7" t="s">
        <v>122</v>
      </c>
      <c r="D2" s="7" t="s">
        <v>1325</v>
      </c>
      <c r="E2" s="8" t="s">
        <v>2487</v>
      </c>
      <c r="F2" s="163">
        <v>6.9444444444444447E-4</v>
      </c>
      <c r="G2" s="7"/>
      <c r="I2" s="38" t="s">
        <v>224</v>
      </c>
    </row>
    <row r="3" spans="1:10" hidden="1" x14ac:dyDescent="0.25">
      <c r="A3" s="7" t="s">
        <v>77</v>
      </c>
      <c r="B3" s="7" t="s">
        <v>2488</v>
      </c>
      <c r="C3" s="7" t="s">
        <v>122</v>
      </c>
      <c r="D3" s="7" t="s">
        <v>7</v>
      </c>
      <c r="E3" s="8" t="s">
        <v>2489</v>
      </c>
      <c r="F3" s="163">
        <v>1.9328703703703704E-3</v>
      </c>
      <c r="G3" s="7"/>
    </row>
    <row r="4" spans="1:10" hidden="1" x14ac:dyDescent="0.25">
      <c r="A4" s="7" t="s">
        <v>77</v>
      </c>
      <c r="B4" s="7" t="s">
        <v>2490</v>
      </c>
      <c r="C4" s="7" t="s">
        <v>122</v>
      </c>
      <c r="D4" s="7" t="s">
        <v>7</v>
      </c>
      <c r="E4" s="8" t="s">
        <v>2491</v>
      </c>
      <c r="F4" s="163">
        <v>1.9328703703703704E-3</v>
      </c>
      <c r="G4" s="7"/>
    </row>
    <row r="5" spans="1:10" ht="24" hidden="1" x14ac:dyDescent="0.25">
      <c r="A5" s="7" t="s">
        <v>77</v>
      </c>
      <c r="B5" s="7" t="s">
        <v>2492</v>
      </c>
      <c r="C5" s="7" t="s">
        <v>122</v>
      </c>
      <c r="D5" s="7" t="s">
        <v>1325</v>
      </c>
      <c r="E5" s="8" t="s">
        <v>2493</v>
      </c>
      <c r="F5" s="163">
        <v>5.5324074074074069E-3</v>
      </c>
      <c r="G5" s="7"/>
      <c r="I5" s="136" t="s">
        <v>216</v>
      </c>
      <c r="J5" s="30" t="s">
        <v>229</v>
      </c>
    </row>
    <row r="6" spans="1:10" hidden="1" x14ac:dyDescent="0.25">
      <c r="A6" s="7" t="s">
        <v>77</v>
      </c>
      <c r="B6" s="7" t="s">
        <v>2494</v>
      </c>
      <c r="C6" s="7" t="s">
        <v>122</v>
      </c>
      <c r="D6" s="7" t="s">
        <v>7</v>
      </c>
      <c r="E6" s="8" t="s">
        <v>2495</v>
      </c>
      <c r="F6" s="163">
        <v>2.7546296296296294E-3</v>
      </c>
      <c r="G6" s="7"/>
      <c r="I6" s="6" t="s">
        <v>1776</v>
      </c>
      <c r="J6" s="137">
        <v>2</v>
      </c>
    </row>
    <row r="7" spans="1:10" ht="24" hidden="1" x14ac:dyDescent="0.25">
      <c r="A7" s="7" t="s">
        <v>77</v>
      </c>
      <c r="B7" s="7" t="s">
        <v>2496</v>
      </c>
      <c r="C7" s="7" t="s">
        <v>122</v>
      </c>
      <c r="D7" s="7" t="s">
        <v>1325</v>
      </c>
      <c r="E7" s="8" t="s">
        <v>2493</v>
      </c>
      <c r="F7" s="163">
        <v>5.5324074074074069E-3</v>
      </c>
      <c r="G7" s="7"/>
      <c r="I7" s="6" t="s">
        <v>1325</v>
      </c>
      <c r="J7" s="137">
        <v>78</v>
      </c>
    </row>
    <row r="8" spans="1:10" ht="24" hidden="1" x14ac:dyDescent="0.25">
      <c r="A8" s="7" t="s">
        <v>77</v>
      </c>
      <c r="B8" s="7" t="s">
        <v>2497</v>
      </c>
      <c r="C8" s="7" t="s">
        <v>122</v>
      </c>
      <c r="D8" s="7" t="s">
        <v>1325</v>
      </c>
      <c r="E8" s="8" t="s">
        <v>2498</v>
      </c>
      <c r="F8" s="163">
        <v>4.0162037037037033E-3</v>
      </c>
      <c r="G8" s="7"/>
      <c r="I8" s="6" t="s">
        <v>74</v>
      </c>
      <c r="J8" s="137">
        <v>80</v>
      </c>
    </row>
    <row r="9" spans="1:10" ht="15" hidden="1" x14ac:dyDescent="0.25">
      <c r="A9" s="7" t="s">
        <v>77</v>
      </c>
      <c r="B9" s="7" t="s">
        <v>2499</v>
      </c>
      <c r="C9" s="7" t="s">
        <v>122</v>
      </c>
      <c r="D9" s="7" t="s">
        <v>7</v>
      </c>
      <c r="E9" s="8" t="s">
        <v>2500</v>
      </c>
      <c r="F9" s="163">
        <v>4.8379629629629632E-3</v>
      </c>
      <c r="G9" s="7"/>
      <c r="I9"/>
      <c r="J9"/>
    </row>
    <row r="10" spans="1:10" hidden="1" x14ac:dyDescent="0.25">
      <c r="A10" s="7" t="s">
        <v>77</v>
      </c>
      <c r="B10" s="7" t="s">
        <v>2501</v>
      </c>
      <c r="C10" s="7" t="s">
        <v>122</v>
      </c>
      <c r="D10" s="7" t="s">
        <v>7</v>
      </c>
      <c r="E10" s="8" t="s">
        <v>2502</v>
      </c>
      <c r="F10" s="163">
        <v>2.9629629629629628E-3</v>
      </c>
      <c r="G10" s="7" t="s">
        <v>2503</v>
      </c>
    </row>
    <row r="11" spans="1:10" ht="36" hidden="1" x14ac:dyDescent="0.25">
      <c r="A11" s="7" t="s">
        <v>77</v>
      </c>
      <c r="B11" s="7" t="s">
        <v>2504</v>
      </c>
      <c r="C11" s="7" t="s">
        <v>122</v>
      </c>
      <c r="D11" s="7" t="s">
        <v>7</v>
      </c>
      <c r="E11" s="8" t="s">
        <v>2505</v>
      </c>
      <c r="F11" s="163">
        <v>7.5000000000000006E-3</v>
      </c>
      <c r="G11" s="8" t="s">
        <v>2506</v>
      </c>
    </row>
    <row r="12" spans="1:10" hidden="1" x14ac:dyDescent="0.25">
      <c r="A12" s="7" t="s">
        <v>77</v>
      </c>
      <c r="B12" s="7" t="s">
        <v>2507</v>
      </c>
      <c r="C12" s="7" t="s">
        <v>122</v>
      </c>
      <c r="D12" s="7" t="s">
        <v>7</v>
      </c>
      <c r="E12" s="8" t="s">
        <v>2508</v>
      </c>
      <c r="F12" s="163">
        <v>2.0601851851851853E-3</v>
      </c>
      <c r="G12" s="7"/>
    </row>
    <row r="13" spans="1:10" hidden="1" x14ac:dyDescent="0.25">
      <c r="A13" s="7" t="s">
        <v>77</v>
      </c>
      <c r="B13" s="7" t="s">
        <v>2509</v>
      </c>
      <c r="C13" s="7" t="s">
        <v>122</v>
      </c>
      <c r="D13" s="7" t="s">
        <v>7</v>
      </c>
      <c r="E13" s="8" t="s">
        <v>2510</v>
      </c>
      <c r="F13" s="163">
        <v>2.0601851851851853E-3</v>
      </c>
      <c r="G13" s="7"/>
    </row>
    <row r="14" spans="1:10" hidden="1" x14ac:dyDescent="0.25">
      <c r="A14" s="7" t="s">
        <v>77</v>
      </c>
      <c r="B14" s="7" t="s">
        <v>2009</v>
      </c>
      <c r="C14" s="7" t="s">
        <v>122</v>
      </c>
      <c r="D14" s="7" t="s">
        <v>7</v>
      </c>
      <c r="E14" s="8" t="s">
        <v>2511</v>
      </c>
      <c r="F14" s="163">
        <v>1.9328703703703704E-3</v>
      </c>
      <c r="G14" s="7"/>
    </row>
    <row r="15" spans="1:10" hidden="1" x14ac:dyDescent="0.25">
      <c r="A15" s="7" t="s">
        <v>77</v>
      </c>
      <c r="B15" s="7" t="s">
        <v>2007</v>
      </c>
      <c r="C15" s="7" t="s">
        <v>122</v>
      </c>
      <c r="D15" s="7" t="s">
        <v>7</v>
      </c>
      <c r="E15" s="8" t="s">
        <v>2511</v>
      </c>
      <c r="F15" s="163">
        <v>1.9328703703703704E-3</v>
      </c>
      <c r="G15" s="7"/>
    </row>
    <row r="16" spans="1:10" hidden="1" x14ac:dyDescent="0.25">
      <c r="A16" s="7" t="s">
        <v>77</v>
      </c>
      <c r="B16" s="7" t="s">
        <v>2512</v>
      </c>
      <c r="C16" s="7" t="s">
        <v>122</v>
      </c>
      <c r="D16" s="7" t="s">
        <v>7</v>
      </c>
      <c r="E16" s="8"/>
      <c r="F16" s="8"/>
      <c r="G16" s="7"/>
    </row>
    <row r="17" spans="1:7" ht="15" hidden="1" x14ac:dyDescent="0.25">
      <c r="A17" s="7" t="s">
        <v>77</v>
      </c>
      <c r="B17" s="133" t="s">
        <v>2513</v>
      </c>
      <c r="C17" s="7" t="s">
        <v>292</v>
      </c>
      <c r="D17" s="7" t="s">
        <v>7</v>
      </c>
      <c r="E17" s="8" t="s">
        <v>2514</v>
      </c>
      <c r="F17" s="163">
        <v>1.1342592592592591E-3</v>
      </c>
      <c r="G17" s="7"/>
    </row>
    <row r="18" spans="1:7" hidden="1" x14ac:dyDescent="0.25">
      <c r="A18" s="7" t="s">
        <v>318</v>
      </c>
      <c r="B18" s="7" t="s">
        <v>2515</v>
      </c>
      <c r="C18" s="7" t="s">
        <v>122</v>
      </c>
      <c r="D18" s="7" t="s">
        <v>7</v>
      </c>
      <c r="E18" s="8" t="s">
        <v>2516</v>
      </c>
      <c r="F18" s="87" t="s">
        <v>2517</v>
      </c>
      <c r="G18" s="7"/>
    </row>
    <row r="19" spans="1:7" ht="36" hidden="1" x14ac:dyDescent="0.25">
      <c r="A19" s="7" t="s">
        <v>318</v>
      </c>
      <c r="B19" s="7" t="s">
        <v>2518</v>
      </c>
      <c r="C19" s="7" t="s">
        <v>122</v>
      </c>
      <c r="D19" s="7" t="s">
        <v>1325</v>
      </c>
      <c r="E19" s="8" t="s">
        <v>2519</v>
      </c>
      <c r="F19" s="163">
        <v>3.9467592592592592E-3</v>
      </c>
      <c r="G19" s="7"/>
    </row>
    <row r="20" spans="1:7" hidden="1" x14ac:dyDescent="0.25">
      <c r="A20" s="7" t="s">
        <v>318</v>
      </c>
      <c r="B20" s="7" t="s">
        <v>2520</v>
      </c>
      <c r="C20" s="7" t="s">
        <v>122</v>
      </c>
      <c r="D20" s="7" t="s">
        <v>7</v>
      </c>
      <c r="E20" s="8" t="s">
        <v>2521</v>
      </c>
      <c r="F20" s="87" t="s">
        <v>2522</v>
      </c>
      <c r="G20" s="7" t="s">
        <v>2523</v>
      </c>
    </row>
    <row r="21" spans="1:7" ht="36" hidden="1" x14ac:dyDescent="0.25">
      <c r="A21" s="7" t="s">
        <v>318</v>
      </c>
      <c r="B21" s="7" t="s">
        <v>2524</v>
      </c>
      <c r="C21" s="7" t="s">
        <v>122</v>
      </c>
      <c r="D21" s="7" t="s">
        <v>1325</v>
      </c>
      <c r="E21" s="8" t="s">
        <v>2525</v>
      </c>
      <c r="F21" s="163">
        <v>4.4212962962962956E-3</v>
      </c>
      <c r="G21" s="7"/>
    </row>
    <row r="22" spans="1:7" hidden="1" x14ac:dyDescent="0.25">
      <c r="A22" s="7" t="s">
        <v>318</v>
      </c>
      <c r="B22" s="7" t="s">
        <v>2526</v>
      </c>
      <c r="C22" s="7" t="s">
        <v>122</v>
      </c>
      <c r="D22" s="7" t="s">
        <v>7</v>
      </c>
      <c r="E22" s="8" t="s">
        <v>2527</v>
      </c>
      <c r="F22" s="87" t="s">
        <v>2528</v>
      </c>
      <c r="G22" s="7" t="s">
        <v>2529</v>
      </c>
    </row>
    <row r="23" spans="1:7" ht="24" x14ac:dyDescent="0.25">
      <c r="A23" s="7" t="s">
        <v>318</v>
      </c>
      <c r="B23" s="7" t="s">
        <v>2530</v>
      </c>
      <c r="C23" s="7" t="s">
        <v>122</v>
      </c>
      <c r="D23" s="7" t="s">
        <v>7</v>
      </c>
      <c r="E23" s="8" t="s">
        <v>2531</v>
      </c>
      <c r="F23" s="163">
        <v>1.1342592592592591E-3</v>
      </c>
      <c r="G23" s="7" t="s">
        <v>2532</v>
      </c>
    </row>
    <row r="24" spans="1:7" hidden="1" x14ac:dyDescent="0.25">
      <c r="A24" s="7" t="s">
        <v>318</v>
      </c>
      <c r="B24" s="7" t="s">
        <v>2533</v>
      </c>
      <c r="C24" s="7" t="s">
        <v>122</v>
      </c>
      <c r="D24" s="7" t="s">
        <v>1325</v>
      </c>
      <c r="E24" s="8" t="s">
        <v>2534</v>
      </c>
      <c r="F24" s="163">
        <v>1.3888888888888889E-4</v>
      </c>
      <c r="G24" s="7"/>
    </row>
    <row r="25" spans="1:7" hidden="1" x14ac:dyDescent="0.25">
      <c r="A25" s="7" t="s">
        <v>318</v>
      </c>
      <c r="B25" s="7" t="s">
        <v>2535</v>
      </c>
      <c r="C25" s="7" t="s">
        <v>122</v>
      </c>
      <c r="D25" s="7" t="s">
        <v>7</v>
      </c>
      <c r="E25" s="8" t="s">
        <v>2536</v>
      </c>
      <c r="F25" s="171">
        <v>7.175925925925927E-4</v>
      </c>
      <c r="G25" s="7"/>
    </row>
    <row r="26" spans="1:7" hidden="1" x14ac:dyDescent="0.25">
      <c r="A26" s="7" t="s">
        <v>75</v>
      </c>
      <c r="B26" s="9" t="s">
        <v>2166</v>
      </c>
      <c r="C26" s="7" t="s">
        <v>122</v>
      </c>
      <c r="D26" s="7" t="s">
        <v>7</v>
      </c>
      <c r="E26" s="8" t="s">
        <v>2537</v>
      </c>
      <c r="F26" s="163">
        <v>2.2106481481481478E-3</v>
      </c>
      <c r="G26" s="7"/>
    </row>
    <row r="27" spans="1:7" hidden="1" x14ac:dyDescent="0.25">
      <c r="A27" s="7" t="s">
        <v>75</v>
      </c>
      <c r="B27" s="9" t="s">
        <v>521</v>
      </c>
      <c r="C27" s="7" t="s">
        <v>122</v>
      </c>
      <c r="D27" s="7" t="s">
        <v>7</v>
      </c>
      <c r="E27" s="8" t="s">
        <v>2538</v>
      </c>
      <c r="F27" s="163">
        <v>8.6805555555555551E-4</v>
      </c>
      <c r="G27" s="7"/>
    </row>
    <row r="28" spans="1:7" hidden="1" x14ac:dyDescent="0.25">
      <c r="A28" s="7" t="s">
        <v>75</v>
      </c>
      <c r="B28" s="9" t="s">
        <v>2539</v>
      </c>
      <c r="C28" s="7" t="s">
        <v>122</v>
      </c>
      <c r="D28" s="7" t="s">
        <v>7</v>
      </c>
      <c r="E28" s="8" t="s">
        <v>2540</v>
      </c>
      <c r="F28" s="171">
        <v>6.2731481481481484E-3</v>
      </c>
      <c r="G28" s="7"/>
    </row>
    <row r="29" spans="1:7" hidden="1" x14ac:dyDescent="0.25">
      <c r="A29" s="7" t="s">
        <v>75</v>
      </c>
      <c r="B29" s="9" t="s">
        <v>539</v>
      </c>
      <c r="C29" s="7" t="s">
        <v>122</v>
      </c>
      <c r="D29" s="7" t="s">
        <v>7</v>
      </c>
      <c r="E29" s="8" t="s">
        <v>2541</v>
      </c>
      <c r="F29" s="163">
        <v>4.108796296296297E-3</v>
      </c>
      <c r="G29" s="7"/>
    </row>
    <row r="30" spans="1:7" hidden="1" x14ac:dyDescent="0.25">
      <c r="A30" s="7" t="s">
        <v>75</v>
      </c>
      <c r="B30" s="9" t="s">
        <v>2542</v>
      </c>
      <c r="C30" s="7" t="s">
        <v>122</v>
      </c>
      <c r="D30" s="7" t="s">
        <v>7</v>
      </c>
      <c r="E30" s="8" t="s">
        <v>2543</v>
      </c>
      <c r="F30" s="171">
        <v>1.2152777777777778E-3</v>
      </c>
      <c r="G30" s="7"/>
    </row>
    <row r="31" spans="1:7" hidden="1" x14ac:dyDescent="0.25">
      <c r="A31" s="7" t="s">
        <v>75</v>
      </c>
      <c r="B31" s="9" t="s">
        <v>2176</v>
      </c>
      <c r="C31" s="7" t="s">
        <v>122</v>
      </c>
      <c r="D31" s="7" t="s">
        <v>7</v>
      </c>
      <c r="E31" s="8" t="s">
        <v>2544</v>
      </c>
      <c r="F31" s="163">
        <v>1.1689814814814816E-3</v>
      </c>
      <c r="G31" s="7"/>
    </row>
    <row r="32" spans="1:7" hidden="1" x14ac:dyDescent="0.25">
      <c r="A32" s="7" t="s">
        <v>75</v>
      </c>
      <c r="B32" s="9" t="s">
        <v>2178</v>
      </c>
      <c r="C32" s="7" t="s">
        <v>122</v>
      </c>
      <c r="D32" s="7" t="s">
        <v>7</v>
      </c>
      <c r="E32" s="8" t="s">
        <v>2545</v>
      </c>
      <c r="F32" s="87" t="s">
        <v>2528</v>
      </c>
      <c r="G32" s="7"/>
    </row>
    <row r="33" spans="1:7" hidden="1" x14ac:dyDescent="0.25">
      <c r="A33" s="7" t="s">
        <v>75</v>
      </c>
      <c r="B33" s="9" t="s">
        <v>531</v>
      </c>
      <c r="C33" s="7" t="s">
        <v>122</v>
      </c>
      <c r="D33" s="7" t="s">
        <v>1325</v>
      </c>
      <c r="E33" s="8"/>
      <c r="F33" s="163">
        <v>8.1365740740740738E-3</v>
      </c>
      <c r="G33" s="7"/>
    </row>
    <row r="34" spans="1:7" hidden="1" x14ac:dyDescent="0.25">
      <c r="A34" s="7" t="s">
        <v>75</v>
      </c>
      <c r="B34" s="9" t="s">
        <v>2546</v>
      </c>
      <c r="C34" s="7" t="s">
        <v>122</v>
      </c>
      <c r="D34" s="7" t="s">
        <v>7</v>
      </c>
      <c r="E34" s="8" t="s">
        <v>2547</v>
      </c>
      <c r="F34" s="163">
        <v>5.2083333333333333E-4</v>
      </c>
      <c r="G34" s="7"/>
    </row>
    <row r="35" spans="1:7" hidden="1" x14ac:dyDescent="0.25">
      <c r="A35" s="7" t="s">
        <v>75</v>
      </c>
      <c r="B35" s="9" t="s">
        <v>2548</v>
      </c>
      <c r="C35" s="7" t="s">
        <v>122</v>
      </c>
      <c r="D35" s="7" t="s">
        <v>7</v>
      </c>
      <c r="E35" s="8" t="s">
        <v>2549</v>
      </c>
      <c r="F35" s="171">
        <v>1.2152777777777778E-3</v>
      </c>
      <c r="G35" s="7"/>
    </row>
    <row r="36" spans="1:7" hidden="1" x14ac:dyDescent="0.25">
      <c r="A36" s="7" t="s">
        <v>75</v>
      </c>
      <c r="B36" s="9" t="s">
        <v>2550</v>
      </c>
      <c r="C36" s="7" t="s">
        <v>122</v>
      </c>
      <c r="D36" s="7" t="s">
        <v>1325</v>
      </c>
      <c r="E36" s="8" t="s">
        <v>2540</v>
      </c>
      <c r="F36" s="163">
        <v>1.8518518518518518E-4</v>
      </c>
      <c r="G36" s="7"/>
    </row>
    <row r="37" spans="1:7" hidden="1" x14ac:dyDescent="0.25">
      <c r="A37" s="7" t="s">
        <v>75</v>
      </c>
      <c r="B37" s="9" t="s">
        <v>530</v>
      </c>
      <c r="C37" s="7" t="s">
        <v>122</v>
      </c>
      <c r="D37" s="7" t="s">
        <v>7</v>
      </c>
      <c r="E37" s="8" t="s">
        <v>2401</v>
      </c>
      <c r="F37" s="163">
        <v>8.6805555555555551E-4</v>
      </c>
      <c r="G37" s="7"/>
    </row>
    <row r="38" spans="1:7" hidden="1" x14ac:dyDescent="0.25">
      <c r="A38" s="7" t="s">
        <v>75</v>
      </c>
      <c r="B38" s="9" t="s">
        <v>2551</v>
      </c>
      <c r="C38" s="7" t="s">
        <v>122</v>
      </c>
      <c r="D38" s="7" t="s">
        <v>1325</v>
      </c>
      <c r="E38" s="8" t="s">
        <v>2540</v>
      </c>
      <c r="F38" s="163">
        <v>1.1574074074074073E-4</v>
      </c>
      <c r="G38" s="7"/>
    </row>
    <row r="39" spans="1:7" hidden="1" x14ac:dyDescent="0.25">
      <c r="A39" s="7" t="s">
        <v>75</v>
      </c>
      <c r="B39" s="9" t="s">
        <v>2065</v>
      </c>
      <c r="C39" s="7" t="s">
        <v>122</v>
      </c>
      <c r="D39" s="7" t="s">
        <v>7</v>
      </c>
      <c r="E39" s="8" t="s">
        <v>2552</v>
      </c>
      <c r="F39" s="163">
        <v>8.6805555555555551E-4</v>
      </c>
      <c r="G39" s="7"/>
    </row>
    <row r="40" spans="1:7" hidden="1" x14ac:dyDescent="0.25">
      <c r="A40" s="7" t="s">
        <v>75</v>
      </c>
      <c r="B40" s="9" t="s">
        <v>2069</v>
      </c>
      <c r="C40" s="7" t="s">
        <v>122</v>
      </c>
      <c r="D40" s="7" t="s">
        <v>7</v>
      </c>
      <c r="E40" s="8" t="s">
        <v>2553</v>
      </c>
      <c r="F40" s="163">
        <v>9.2592592592592585E-4</v>
      </c>
      <c r="G40" s="7"/>
    </row>
    <row r="41" spans="1:7" hidden="1" x14ac:dyDescent="0.25">
      <c r="A41" s="7" t="s">
        <v>75</v>
      </c>
      <c r="B41" s="9" t="s">
        <v>2186</v>
      </c>
      <c r="C41" s="7" t="s">
        <v>122</v>
      </c>
      <c r="D41" s="7" t="s">
        <v>7</v>
      </c>
      <c r="E41" s="8" t="s">
        <v>2554</v>
      </c>
      <c r="F41" s="163">
        <v>9.2592592592592585E-4</v>
      </c>
      <c r="G41" s="7"/>
    </row>
    <row r="42" spans="1:7" hidden="1" x14ac:dyDescent="0.25">
      <c r="A42" s="7" t="s">
        <v>75</v>
      </c>
      <c r="B42" s="9" t="s">
        <v>2555</v>
      </c>
      <c r="C42" s="7" t="s">
        <v>122</v>
      </c>
      <c r="D42" s="7" t="s">
        <v>1325</v>
      </c>
      <c r="E42" s="8" t="s">
        <v>2540</v>
      </c>
      <c r="F42" s="163">
        <v>5.2083333333333333E-4</v>
      </c>
      <c r="G42" s="7"/>
    </row>
    <row r="43" spans="1:7" hidden="1" x14ac:dyDescent="0.25">
      <c r="A43" s="7" t="s">
        <v>75</v>
      </c>
      <c r="B43" s="9" t="s">
        <v>2556</v>
      </c>
      <c r="C43" s="7" t="s">
        <v>122</v>
      </c>
      <c r="D43" s="7" t="s">
        <v>7</v>
      </c>
      <c r="E43" s="8" t="s">
        <v>2557</v>
      </c>
      <c r="F43" s="163">
        <v>1.1689814814814816E-3</v>
      </c>
      <c r="G43" s="7"/>
    </row>
    <row r="44" spans="1:7" hidden="1" x14ac:dyDescent="0.25">
      <c r="A44" s="7" t="s">
        <v>75</v>
      </c>
      <c r="B44" s="9" t="s">
        <v>2558</v>
      </c>
      <c r="C44" s="7" t="s">
        <v>122</v>
      </c>
      <c r="D44" s="7" t="s">
        <v>1325</v>
      </c>
      <c r="E44" s="8" t="s">
        <v>2559</v>
      </c>
      <c r="F44" s="163">
        <v>6.9444444444444444E-5</v>
      </c>
      <c r="G44" s="7"/>
    </row>
    <row r="45" spans="1:7" hidden="1" x14ac:dyDescent="0.25">
      <c r="A45" s="7" t="s">
        <v>75</v>
      </c>
      <c r="B45" s="9" t="s">
        <v>2560</v>
      </c>
      <c r="C45" s="7" t="s">
        <v>122</v>
      </c>
      <c r="D45" s="7" t="s">
        <v>1325</v>
      </c>
      <c r="E45" s="8" t="s">
        <v>2561</v>
      </c>
      <c r="F45" s="163">
        <v>1.1574074074074073E-4</v>
      </c>
      <c r="G45" s="7"/>
    </row>
    <row r="46" spans="1:7" hidden="1" x14ac:dyDescent="0.25">
      <c r="A46" s="7" t="s">
        <v>75</v>
      </c>
      <c r="B46" s="9" t="s">
        <v>2562</v>
      </c>
      <c r="C46" s="7" t="s">
        <v>122</v>
      </c>
      <c r="D46" s="7" t="s">
        <v>1325</v>
      </c>
      <c r="E46" s="8" t="s">
        <v>2563</v>
      </c>
      <c r="F46" s="163">
        <v>5.7870370370370366E-5</v>
      </c>
      <c r="G46" s="7"/>
    </row>
    <row r="47" spans="1:7" hidden="1" x14ac:dyDescent="0.25">
      <c r="A47" s="7" t="s">
        <v>75</v>
      </c>
      <c r="B47" s="9" t="s">
        <v>2564</v>
      </c>
      <c r="C47" s="7" t="s">
        <v>122</v>
      </c>
      <c r="D47" s="7" t="s">
        <v>1325</v>
      </c>
      <c r="E47" s="8" t="s">
        <v>2540</v>
      </c>
      <c r="F47" s="163">
        <v>5.67824074074074E-2</v>
      </c>
      <c r="G47" s="7"/>
    </row>
    <row r="48" spans="1:7" hidden="1" x14ac:dyDescent="0.25">
      <c r="A48" s="7" t="s">
        <v>75</v>
      </c>
      <c r="B48" s="9" t="s">
        <v>2565</v>
      </c>
      <c r="C48" s="7" t="s">
        <v>122</v>
      </c>
      <c r="D48" s="7" t="s">
        <v>1325</v>
      </c>
      <c r="E48" s="8" t="s">
        <v>2540</v>
      </c>
      <c r="F48" s="163">
        <v>2.9398148148148148E-3</v>
      </c>
      <c r="G48" s="7"/>
    </row>
    <row r="49" spans="1:7" hidden="1" x14ac:dyDescent="0.25">
      <c r="A49" s="7" t="s">
        <v>75</v>
      </c>
      <c r="B49" s="9" t="s">
        <v>2566</v>
      </c>
      <c r="C49" s="7" t="s">
        <v>122</v>
      </c>
      <c r="D49" s="6" t="s">
        <v>7</v>
      </c>
      <c r="E49" s="6" t="s">
        <v>2567</v>
      </c>
      <c r="F49" s="171">
        <v>1.2152777777777778E-3</v>
      </c>
      <c r="G49" s="7"/>
    </row>
    <row r="50" spans="1:7" hidden="1" x14ac:dyDescent="0.25">
      <c r="A50" s="7" t="s">
        <v>75</v>
      </c>
      <c r="B50" s="9" t="s">
        <v>2568</v>
      </c>
      <c r="C50" s="7" t="s">
        <v>122</v>
      </c>
      <c r="D50" s="7" t="s">
        <v>1325</v>
      </c>
      <c r="E50" s="8" t="s">
        <v>2540</v>
      </c>
      <c r="F50" s="163">
        <v>4.6296296296296294E-5</v>
      </c>
      <c r="G50" s="7"/>
    </row>
    <row r="51" spans="1:7" hidden="1" x14ac:dyDescent="0.25">
      <c r="A51" s="7" t="s">
        <v>75</v>
      </c>
      <c r="B51" s="9" t="s">
        <v>2569</v>
      </c>
      <c r="C51" s="7" t="s">
        <v>122</v>
      </c>
      <c r="D51" s="7" t="s">
        <v>1325</v>
      </c>
      <c r="E51" s="8" t="s">
        <v>2401</v>
      </c>
      <c r="F51" s="163">
        <v>1.6203703703703703E-4</v>
      </c>
      <c r="G51" s="7"/>
    </row>
    <row r="52" spans="1:7" hidden="1" x14ac:dyDescent="0.25">
      <c r="A52" s="7" t="s">
        <v>75</v>
      </c>
      <c r="B52" s="9" t="s">
        <v>1063</v>
      </c>
      <c r="C52" s="7" t="s">
        <v>122</v>
      </c>
      <c r="D52" s="7" t="s">
        <v>1325</v>
      </c>
      <c r="E52" s="8" t="s">
        <v>2540</v>
      </c>
      <c r="F52" s="163">
        <v>4.6296296296296294E-5</v>
      </c>
      <c r="G52" s="7"/>
    </row>
    <row r="53" spans="1:7" hidden="1" x14ac:dyDescent="0.25">
      <c r="A53" s="7" t="s">
        <v>75</v>
      </c>
      <c r="B53" s="9" t="s">
        <v>1064</v>
      </c>
      <c r="C53" s="7" t="s">
        <v>122</v>
      </c>
      <c r="D53" s="7" t="s">
        <v>7</v>
      </c>
      <c r="E53" s="8" t="s">
        <v>2570</v>
      </c>
      <c r="F53" s="163">
        <v>4.7453703703703704E-4</v>
      </c>
      <c r="G53" s="7"/>
    </row>
    <row r="54" spans="1:7" hidden="1" x14ac:dyDescent="0.25">
      <c r="A54" s="7" t="s">
        <v>75</v>
      </c>
      <c r="B54" s="9" t="s">
        <v>2571</v>
      </c>
      <c r="C54" s="7" t="s">
        <v>122</v>
      </c>
      <c r="D54" s="7" t="s">
        <v>1325</v>
      </c>
      <c r="E54" s="8" t="s">
        <v>2572</v>
      </c>
      <c r="F54" s="163">
        <v>3.1250000000000001E-4</v>
      </c>
      <c r="G54" s="7"/>
    </row>
    <row r="55" spans="1:7" hidden="1" x14ac:dyDescent="0.25">
      <c r="A55" s="7" t="s">
        <v>75</v>
      </c>
      <c r="B55" s="9" t="s">
        <v>2573</v>
      </c>
      <c r="C55" s="7" t="s">
        <v>122</v>
      </c>
      <c r="D55" s="7" t="s">
        <v>1325</v>
      </c>
      <c r="E55" s="8" t="s">
        <v>2540</v>
      </c>
      <c r="F55" s="163">
        <v>3.8275462962962963E-2</v>
      </c>
      <c r="G55" s="7"/>
    </row>
    <row r="56" spans="1:7" hidden="1" x14ac:dyDescent="0.25">
      <c r="A56" s="7" t="s">
        <v>75</v>
      </c>
      <c r="B56" s="9" t="s">
        <v>2574</v>
      </c>
      <c r="C56" s="7" t="s">
        <v>122</v>
      </c>
      <c r="D56" s="7" t="s">
        <v>1325</v>
      </c>
      <c r="E56" s="8" t="s">
        <v>2401</v>
      </c>
      <c r="F56" s="163">
        <v>3.4722222222222222E-5</v>
      </c>
      <c r="G56" s="7"/>
    </row>
    <row r="57" spans="1:7" hidden="1" x14ac:dyDescent="0.25">
      <c r="A57" s="7" t="s">
        <v>75</v>
      </c>
      <c r="B57" s="9" t="s">
        <v>1067</v>
      </c>
      <c r="C57" s="7" t="s">
        <v>122</v>
      </c>
      <c r="D57" s="7" t="s">
        <v>1325</v>
      </c>
      <c r="E57" s="8" t="s">
        <v>2540</v>
      </c>
      <c r="F57" s="163">
        <v>4.1666666666666669E-4</v>
      </c>
      <c r="G57" s="7"/>
    </row>
    <row r="58" spans="1:7" hidden="1" x14ac:dyDescent="0.25">
      <c r="A58" s="7" t="s">
        <v>75</v>
      </c>
      <c r="B58" s="9" t="s">
        <v>2332</v>
      </c>
      <c r="C58" s="7" t="s">
        <v>122</v>
      </c>
      <c r="D58" s="7" t="s">
        <v>1325</v>
      </c>
      <c r="E58" s="8" t="s">
        <v>2401</v>
      </c>
      <c r="F58" s="163">
        <v>3.3263888888888891E-2</v>
      </c>
      <c r="G58" s="7"/>
    </row>
    <row r="59" spans="1:7" hidden="1" x14ac:dyDescent="0.25">
      <c r="A59" s="7" t="s">
        <v>75</v>
      </c>
      <c r="B59" s="9" t="s">
        <v>2575</v>
      </c>
      <c r="C59" s="7" t="s">
        <v>122</v>
      </c>
      <c r="D59" s="7" t="s">
        <v>1325</v>
      </c>
      <c r="E59" s="8" t="s">
        <v>2540</v>
      </c>
      <c r="F59" s="163">
        <v>1.6203703703703703E-4</v>
      </c>
      <c r="G59" s="7"/>
    </row>
    <row r="60" spans="1:7" hidden="1" x14ac:dyDescent="0.25">
      <c r="A60" s="7" t="s">
        <v>75</v>
      </c>
      <c r="B60" s="9" t="s">
        <v>2576</v>
      </c>
      <c r="C60" s="7" t="s">
        <v>122</v>
      </c>
      <c r="D60" s="7" t="s">
        <v>7</v>
      </c>
      <c r="E60" s="8" t="s">
        <v>2577</v>
      </c>
      <c r="F60" s="163">
        <v>2.2106481481481478E-3</v>
      </c>
      <c r="G60" s="7"/>
    </row>
    <row r="61" spans="1:7" hidden="1" x14ac:dyDescent="0.25">
      <c r="A61" s="7" t="s">
        <v>75</v>
      </c>
      <c r="B61" s="16" t="s">
        <v>2213</v>
      </c>
      <c r="C61" s="7" t="s">
        <v>122</v>
      </c>
      <c r="D61" s="7" t="s">
        <v>1325</v>
      </c>
      <c r="E61" s="8" t="s">
        <v>2578</v>
      </c>
      <c r="F61" s="163">
        <v>6.9444444444444444E-5</v>
      </c>
      <c r="G61" s="7"/>
    </row>
    <row r="62" spans="1:7" hidden="1" x14ac:dyDescent="0.25">
      <c r="A62" s="7" t="s">
        <v>75</v>
      </c>
      <c r="B62" s="16" t="s">
        <v>2215</v>
      </c>
      <c r="C62" s="7" t="s">
        <v>122</v>
      </c>
      <c r="D62" s="7" t="s">
        <v>1325</v>
      </c>
      <c r="E62" s="8" t="s">
        <v>2540</v>
      </c>
      <c r="F62" s="163">
        <v>7.2685185185185188E-3</v>
      </c>
      <c r="G62" s="7"/>
    </row>
    <row r="63" spans="1:7" hidden="1" x14ac:dyDescent="0.25">
      <c r="A63" s="7" t="s">
        <v>75</v>
      </c>
      <c r="B63" s="16" t="s">
        <v>2216</v>
      </c>
      <c r="C63" s="7" t="s">
        <v>122</v>
      </c>
      <c r="D63" s="7" t="s">
        <v>1325</v>
      </c>
      <c r="E63" s="8" t="s">
        <v>2401</v>
      </c>
      <c r="F63" s="163">
        <v>5.3240740740740744E-4</v>
      </c>
      <c r="G63" s="7"/>
    </row>
    <row r="64" spans="1:7" hidden="1" x14ac:dyDescent="0.25">
      <c r="A64" s="7" t="s">
        <v>75</v>
      </c>
      <c r="B64" s="16" t="s">
        <v>2217</v>
      </c>
      <c r="C64" s="7" t="s">
        <v>122</v>
      </c>
      <c r="D64" s="7" t="s">
        <v>1325</v>
      </c>
      <c r="E64" s="8" t="s">
        <v>2540</v>
      </c>
      <c r="F64" s="163">
        <v>2.3148148148148147E-5</v>
      </c>
      <c r="G64" s="7"/>
    </row>
    <row r="65" spans="1:7" hidden="1" x14ac:dyDescent="0.25">
      <c r="A65" s="7" t="s">
        <v>75</v>
      </c>
      <c r="B65" s="9" t="s">
        <v>2579</v>
      </c>
      <c r="C65" s="7" t="s">
        <v>122</v>
      </c>
      <c r="D65" s="7" t="s">
        <v>1325</v>
      </c>
      <c r="E65" s="8" t="s">
        <v>2580</v>
      </c>
      <c r="F65" s="163">
        <v>3.1250000000000001E-4</v>
      </c>
      <c r="G65" s="7"/>
    </row>
    <row r="66" spans="1:7" hidden="1" x14ac:dyDescent="0.25">
      <c r="A66" s="7" t="s">
        <v>75</v>
      </c>
      <c r="B66" s="9" t="s">
        <v>2581</v>
      </c>
      <c r="C66" s="7" t="s">
        <v>122</v>
      </c>
      <c r="D66" s="7" t="s">
        <v>1325</v>
      </c>
      <c r="E66" s="8" t="s">
        <v>2401</v>
      </c>
      <c r="F66" s="163">
        <v>2.3148148148148151E-3</v>
      </c>
      <c r="G66" s="7"/>
    </row>
    <row r="67" spans="1:7" hidden="1" x14ac:dyDescent="0.25">
      <c r="A67" s="7" t="s">
        <v>75</v>
      </c>
      <c r="B67" s="9" t="s">
        <v>2582</v>
      </c>
      <c r="C67" s="7" t="s">
        <v>122</v>
      </c>
      <c r="D67" s="7" t="s">
        <v>1325</v>
      </c>
      <c r="E67" s="8" t="s">
        <v>2401</v>
      </c>
      <c r="F67" s="163">
        <v>7.0601851851851847E-4</v>
      </c>
      <c r="G67" s="7"/>
    </row>
    <row r="68" spans="1:7" hidden="1" x14ac:dyDescent="0.25">
      <c r="A68" s="7" t="s">
        <v>75</v>
      </c>
      <c r="B68" s="9" t="s">
        <v>2583</v>
      </c>
      <c r="C68" s="7" t="s">
        <v>122</v>
      </c>
      <c r="D68" s="7" t="s">
        <v>7</v>
      </c>
      <c r="E68" s="8" t="s">
        <v>1252</v>
      </c>
      <c r="F68" s="163">
        <v>5.3240740740740744E-4</v>
      </c>
      <c r="G68" s="7"/>
    </row>
    <row r="69" spans="1:7" hidden="1" x14ac:dyDescent="0.25">
      <c r="A69" s="7" t="s">
        <v>75</v>
      </c>
      <c r="B69" s="9" t="s">
        <v>2584</v>
      </c>
      <c r="C69" s="7" t="s">
        <v>122</v>
      </c>
      <c r="D69" s="7" t="s">
        <v>7</v>
      </c>
      <c r="E69" s="8" t="s">
        <v>2401</v>
      </c>
      <c r="F69" s="163">
        <v>5.3240740740740744E-4</v>
      </c>
      <c r="G69" s="7"/>
    </row>
    <row r="70" spans="1:7" hidden="1" x14ac:dyDescent="0.25">
      <c r="A70" s="7" t="s">
        <v>75</v>
      </c>
      <c r="B70" s="9" t="s">
        <v>2585</v>
      </c>
      <c r="C70" s="7" t="s">
        <v>122</v>
      </c>
      <c r="D70" s="7" t="s">
        <v>7</v>
      </c>
      <c r="E70" s="8" t="s">
        <v>2586</v>
      </c>
      <c r="F70" s="163">
        <v>5.3240740740740744E-4</v>
      </c>
      <c r="G70" s="7"/>
    </row>
    <row r="71" spans="1:7" hidden="1" x14ac:dyDescent="0.25">
      <c r="A71" s="7" t="s">
        <v>75</v>
      </c>
      <c r="B71" s="9" t="s">
        <v>2587</v>
      </c>
      <c r="C71" s="7" t="s">
        <v>122</v>
      </c>
      <c r="D71" s="7" t="s">
        <v>7</v>
      </c>
      <c r="E71" s="8" t="s">
        <v>2401</v>
      </c>
      <c r="F71" s="163">
        <v>4.1666666666666669E-4</v>
      </c>
      <c r="G71" s="7"/>
    </row>
    <row r="72" spans="1:7" hidden="1" x14ac:dyDescent="0.25">
      <c r="A72" s="7" t="s">
        <v>75</v>
      </c>
      <c r="B72" s="9" t="s">
        <v>2588</v>
      </c>
      <c r="C72" s="7" t="s">
        <v>122</v>
      </c>
      <c r="D72" s="7" t="s">
        <v>7</v>
      </c>
      <c r="E72" s="8" t="s">
        <v>2589</v>
      </c>
      <c r="F72" s="163">
        <v>5.3240740740740744E-4</v>
      </c>
      <c r="G72" s="7"/>
    </row>
    <row r="73" spans="1:7" hidden="1" x14ac:dyDescent="0.25">
      <c r="A73" s="7" t="s">
        <v>75</v>
      </c>
      <c r="B73" s="9" t="s">
        <v>2590</v>
      </c>
      <c r="C73" s="7" t="s">
        <v>122</v>
      </c>
      <c r="D73" s="7" t="s">
        <v>7</v>
      </c>
      <c r="E73" s="8" t="s">
        <v>1239</v>
      </c>
      <c r="F73" s="163">
        <v>5.3240740740740744E-4</v>
      </c>
      <c r="G73" s="7"/>
    </row>
    <row r="74" spans="1:7" hidden="1" x14ac:dyDescent="0.25">
      <c r="A74" s="7" t="s">
        <v>75</v>
      </c>
      <c r="B74" s="9" t="s">
        <v>2591</v>
      </c>
      <c r="C74" s="7" t="s">
        <v>122</v>
      </c>
      <c r="D74" s="7" t="s">
        <v>7</v>
      </c>
      <c r="E74" s="8" t="s">
        <v>2592</v>
      </c>
      <c r="F74" s="8"/>
      <c r="G74" s="7"/>
    </row>
    <row r="75" spans="1:7" hidden="1" x14ac:dyDescent="0.25">
      <c r="A75" s="7" t="s">
        <v>75</v>
      </c>
      <c r="B75" s="9" t="s">
        <v>2229</v>
      </c>
      <c r="C75" s="7" t="s">
        <v>122</v>
      </c>
      <c r="D75" s="7" t="s">
        <v>1325</v>
      </c>
      <c r="E75" s="8" t="s">
        <v>1239</v>
      </c>
      <c r="F75" s="163">
        <v>2.5462962962962961E-4</v>
      </c>
      <c r="G75" s="7"/>
    </row>
    <row r="76" spans="1:7" ht="36" hidden="1" x14ac:dyDescent="0.25">
      <c r="A76" s="7" t="s">
        <v>75</v>
      </c>
      <c r="B76" s="9" t="s">
        <v>2232</v>
      </c>
      <c r="C76" s="7" t="s">
        <v>122</v>
      </c>
      <c r="D76" s="7" t="s">
        <v>7</v>
      </c>
      <c r="E76" s="8" t="s">
        <v>2593</v>
      </c>
      <c r="F76" s="163">
        <v>4.3981481481481481E-4</v>
      </c>
      <c r="G76" s="7"/>
    </row>
    <row r="77" spans="1:7" hidden="1" x14ac:dyDescent="0.25">
      <c r="A77" s="7" t="s">
        <v>75</v>
      </c>
      <c r="B77" s="9" t="s">
        <v>2594</v>
      </c>
      <c r="C77" s="7" t="s">
        <v>122</v>
      </c>
      <c r="D77" s="7" t="s">
        <v>7</v>
      </c>
      <c r="E77" s="8" t="s">
        <v>2540</v>
      </c>
      <c r="F77" s="163">
        <v>2.5462962962962961E-4</v>
      </c>
      <c r="G77" s="7"/>
    </row>
    <row r="78" spans="1:7" hidden="1" x14ac:dyDescent="0.25">
      <c r="A78" s="7" t="s">
        <v>75</v>
      </c>
      <c r="B78" s="9" t="s">
        <v>2595</v>
      </c>
      <c r="C78" s="7" t="s">
        <v>122</v>
      </c>
      <c r="D78" s="7" t="s">
        <v>7</v>
      </c>
      <c r="E78" s="8" t="s">
        <v>2540</v>
      </c>
      <c r="F78" s="163">
        <v>2.5462962962962961E-4</v>
      </c>
      <c r="G78" s="7"/>
    </row>
    <row r="79" spans="1:7" hidden="1" x14ac:dyDescent="0.25">
      <c r="A79" s="7" t="s">
        <v>75</v>
      </c>
      <c r="B79" s="9" t="s">
        <v>2596</v>
      </c>
      <c r="C79" s="7" t="s">
        <v>122</v>
      </c>
      <c r="D79" s="7" t="s">
        <v>7</v>
      </c>
      <c r="E79" s="8" t="s">
        <v>2401</v>
      </c>
      <c r="F79" s="163">
        <v>4.3981481481481481E-4</v>
      </c>
      <c r="G79" s="7"/>
    </row>
    <row r="80" spans="1:7" hidden="1" x14ac:dyDescent="0.25">
      <c r="A80" s="7" t="s">
        <v>75</v>
      </c>
      <c r="B80" s="9" t="s">
        <v>2234</v>
      </c>
      <c r="C80" s="7" t="s">
        <v>122</v>
      </c>
      <c r="D80" s="7" t="s">
        <v>7</v>
      </c>
      <c r="E80" s="8" t="s">
        <v>2597</v>
      </c>
      <c r="F80" s="163">
        <v>5.5555555555555556E-4</v>
      </c>
      <c r="G80" s="7"/>
    </row>
    <row r="81" spans="1:7" hidden="1" x14ac:dyDescent="0.25">
      <c r="A81" s="7" t="s">
        <v>75</v>
      </c>
      <c r="B81" s="9" t="s">
        <v>2598</v>
      </c>
      <c r="C81" s="7" t="s">
        <v>122</v>
      </c>
      <c r="D81" s="7" t="s">
        <v>7</v>
      </c>
      <c r="E81" s="8" t="s">
        <v>2401</v>
      </c>
      <c r="F81" s="163">
        <v>4.3981481481481481E-4</v>
      </c>
      <c r="G81" s="7"/>
    </row>
    <row r="82" spans="1:7" hidden="1" x14ac:dyDescent="0.25">
      <c r="A82" s="7" t="s">
        <v>437</v>
      </c>
      <c r="B82" s="7" t="s">
        <v>2599</v>
      </c>
      <c r="C82" s="7" t="s">
        <v>142</v>
      </c>
      <c r="D82" s="7" t="s">
        <v>439</v>
      </c>
      <c r="E82" s="7"/>
      <c r="F82" s="7"/>
      <c r="G82" s="7" t="s">
        <v>2600</v>
      </c>
    </row>
    <row r="83" spans="1:7" hidden="1" x14ac:dyDescent="0.25">
      <c r="A83" s="7" t="s">
        <v>437</v>
      </c>
      <c r="B83" s="7" t="s">
        <v>2601</v>
      </c>
      <c r="C83" s="7" t="s">
        <v>142</v>
      </c>
      <c r="D83" s="7" t="s">
        <v>439</v>
      </c>
      <c r="E83" s="7"/>
      <c r="F83" s="7"/>
      <c r="G83" s="7" t="s">
        <v>2600</v>
      </c>
    </row>
    <row r="84" spans="1:7" hidden="1" x14ac:dyDescent="0.25">
      <c r="A84" s="7" t="s">
        <v>437</v>
      </c>
      <c r="B84" s="7" t="s">
        <v>2602</v>
      </c>
      <c r="C84" s="7" t="s">
        <v>142</v>
      </c>
      <c r="D84" s="7" t="s">
        <v>439</v>
      </c>
      <c r="E84" s="7"/>
      <c r="F84" s="7"/>
      <c r="G84" s="7" t="s">
        <v>2600</v>
      </c>
    </row>
  </sheetData>
  <autoFilter ref="A1:G84">
    <filterColumn colId="3">
      <filters>
        <filter val="failed"/>
      </filters>
    </filterColumn>
  </autoFilter>
  <customSheetViews>
    <customSheetView guid="{FBE4CBE9-E43F-475B-89D3-443753E9B033}" showAutoFilter="1" topLeftCell="E1">
      <selection activeCell="F1" sqref="F1"/>
      <pageMargins left="0" right="0" top="0" bottom="0" header="0" footer="0"/>
      <pageSetup orientation="portrait" r:id="rId2"/>
      <autoFilter ref="A1:G84"/>
    </customSheetView>
  </customSheetViews>
  <dataValidations count="2">
    <dataValidation type="list" allowBlank="1" showInputMessage="1" showErrorMessage="1" sqref="D2:D48 D50:D81">
      <formula1>"Not Started,Passed,Failed,Blocked"</formula1>
    </dataValidation>
    <dataValidation type="list" allowBlank="1" showInputMessage="1" showErrorMessage="1" sqref="C2:C81 C83:C84">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BS64"/>
  <sheetViews>
    <sheetView workbookViewId="0">
      <selection activeCell="F9" sqref="F9"/>
    </sheetView>
  </sheetViews>
  <sheetFormatPr defaultColWidth="8.7109375" defaultRowHeight="12" x14ac:dyDescent="0.2"/>
  <cols>
    <col min="1" max="1" width="3.140625" style="64" customWidth="1"/>
    <col min="2" max="2" width="10.28515625" style="64" bestFit="1" customWidth="1"/>
    <col min="3" max="3" width="9.5703125" style="64" bestFit="1" customWidth="1"/>
    <col min="4" max="4" width="5.7109375" style="64" bestFit="1" customWidth="1"/>
    <col min="5" max="5" width="7.42578125" style="64" bestFit="1" customWidth="1"/>
    <col min="6" max="6" width="7.5703125" style="64" bestFit="1" customWidth="1"/>
    <col min="7" max="7" width="9.42578125" style="64" customWidth="1"/>
    <col min="8" max="12" width="9.42578125" style="65" customWidth="1"/>
    <col min="13" max="13" width="9.28515625" style="65" customWidth="1"/>
    <col min="14" max="14" width="7.7109375" style="65" customWidth="1"/>
    <col min="15" max="15" width="11.28515625" style="64" bestFit="1" customWidth="1"/>
    <col min="16" max="16" width="10.140625" style="64" bestFit="1" customWidth="1"/>
    <col min="17" max="20" width="8.7109375" style="64"/>
    <col min="21" max="21" width="9.5703125" style="64" bestFit="1" customWidth="1"/>
    <col min="22" max="22" width="10.140625" style="64" bestFit="1" customWidth="1"/>
    <col min="23" max="23" width="9.28515625" style="64" bestFit="1" customWidth="1"/>
    <col min="24" max="26" width="8.7109375" style="64"/>
    <col min="27" max="27" width="14.140625" style="64" bestFit="1" customWidth="1"/>
    <col min="28" max="28" width="10.140625" style="64" bestFit="1" customWidth="1"/>
    <col min="29" max="29" width="11.28515625" style="64" customWidth="1"/>
    <col min="30" max="30" width="2" style="64" customWidth="1"/>
    <col min="31" max="69" width="3" style="64" customWidth="1"/>
    <col min="70" max="70" width="7.28515625" style="64" customWidth="1"/>
    <col min="71" max="71" width="11.28515625" style="64" bestFit="1" customWidth="1"/>
    <col min="72" max="16384" width="8.7109375" style="64"/>
  </cols>
  <sheetData>
    <row r="1" spans="2:39" ht="15" x14ac:dyDescent="0.2">
      <c r="B1" s="229" t="s">
        <v>63</v>
      </c>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c r="AK1" s="229"/>
      <c r="AL1" s="229"/>
      <c r="AM1" s="229"/>
    </row>
    <row r="3" spans="2:39" ht="15" x14ac:dyDescent="0.25">
      <c r="B3" s="199" t="s">
        <v>64</v>
      </c>
      <c r="C3" s="199" t="s">
        <v>65</v>
      </c>
      <c r="D3" s="200"/>
      <c r="E3" s="200"/>
      <c r="F3" s="200"/>
      <c r="G3" s="200"/>
      <c r="H3"/>
      <c r="I3"/>
      <c r="J3"/>
      <c r="K3"/>
      <c r="L3"/>
      <c r="M3"/>
      <c r="N3" s="64"/>
      <c r="O3" s="66" t="s">
        <v>66</v>
      </c>
      <c r="P3" s="64" t="s">
        <v>64</v>
      </c>
      <c r="U3" s="66" t="s">
        <v>67</v>
      </c>
      <c r="V3" s="64" t="s">
        <v>64</v>
      </c>
      <c r="W3"/>
      <c r="AA3" s="66" t="s">
        <v>68</v>
      </c>
      <c r="AB3" s="64" t="s">
        <v>64</v>
      </c>
      <c r="AC3"/>
    </row>
    <row r="4" spans="2:39" ht="15" x14ac:dyDescent="0.25">
      <c r="B4" s="199" t="s">
        <v>69</v>
      </c>
      <c r="C4" s="200" t="s">
        <v>70</v>
      </c>
      <c r="D4" s="200" t="s">
        <v>71</v>
      </c>
      <c r="E4" s="200" t="s">
        <v>72</v>
      </c>
      <c r="F4" s="200" t="s">
        <v>73</v>
      </c>
      <c r="G4" s="200" t="s">
        <v>74</v>
      </c>
      <c r="H4"/>
      <c r="I4"/>
      <c r="J4"/>
      <c r="K4"/>
      <c r="L4"/>
      <c r="M4"/>
      <c r="N4" s="64"/>
      <c r="O4" s="72" t="s">
        <v>75</v>
      </c>
      <c r="P4" s="191">
        <v>4</v>
      </c>
      <c r="U4" s="72" t="s">
        <v>10</v>
      </c>
      <c r="V4" s="191">
        <v>1</v>
      </c>
      <c r="W4"/>
      <c r="AA4" s="95">
        <v>43501</v>
      </c>
      <c r="AB4" s="191">
        <v>3</v>
      </c>
      <c r="AC4"/>
    </row>
    <row r="5" spans="2:39" ht="15" x14ac:dyDescent="0.25">
      <c r="B5" s="201" t="s">
        <v>76</v>
      </c>
      <c r="C5" s="202">
        <v>0</v>
      </c>
      <c r="D5" s="202">
        <v>13</v>
      </c>
      <c r="E5" s="202">
        <v>2</v>
      </c>
      <c r="F5" s="202">
        <v>0</v>
      </c>
      <c r="G5" s="202">
        <v>15</v>
      </c>
      <c r="H5"/>
      <c r="I5"/>
      <c r="J5"/>
      <c r="K5"/>
      <c r="L5"/>
      <c r="M5"/>
      <c r="N5" s="64"/>
      <c r="O5" s="72" t="s">
        <v>77</v>
      </c>
      <c r="P5" s="191">
        <v>2</v>
      </c>
      <c r="U5" s="72" t="s">
        <v>78</v>
      </c>
      <c r="V5" s="191">
        <v>1</v>
      </c>
      <c r="W5"/>
      <c r="AA5" s="95">
        <v>43500</v>
      </c>
      <c r="AB5" s="191">
        <v>1</v>
      </c>
      <c r="AC5"/>
    </row>
    <row r="6" spans="2:39" ht="15" x14ac:dyDescent="0.25">
      <c r="B6" s="201" t="s">
        <v>79</v>
      </c>
      <c r="C6" s="202">
        <v>1</v>
      </c>
      <c r="D6" s="202">
        <v>11</v>
      </c>
      <c r="E6" s="202">
        <v>0</v>
      </c>
      <c r="F6" s="202">
        <v>0</v>
      </c>
      <c r="G6" s="202">
        <v>12</v>
      </c>
      <c r="H6"/>
      <c r="I6"/>
      <c r="J6"/>
      <c r="K6"/>
      <c r="L6"/>
      <c r="M6"/>
      <c r="N6" s="64"/>
      <c r="O6" s="72" t="s">
        <v>80</v>
      </c>
      <c r="P6" s="191">
        <v>5</v>
      </c>
      <c r="U6" s="72" t="s">
        <v>81</v>
      </c>
      <c r="V6" s="191">
        <v>1</v>
      </c>
      <c r="AA6" s="95">
        <v>43499</v>
      </c>
      <c r="AB6" s="191">
        <v>3</v>
      </c>
      <c r="AC6"/>
    </row>
    <row r="7" spans="2:39" ht="15" x14ac:dyDescent="0.25">
      <c r="B7" s="201" t="s">
        <v>82</v>
      </c>
      <c r="C7" s="202">
        <v>0</v>
      </c>
      <c r="D7" s="202">
        <v>10</v>
      </c>
      <c r="E7" s="202">
        <v>0</v>
      </c>
      <c r="F7" s="202">
        <v>1</v>
      </c>
      <c r="G7" s="202">
        <v>11</v>
      </c>
      <c r="H7"/>
      <c r="I7"/>
      <c r="J7"/>
      <c r="K7"/>
      <c r="L7"/>
      <c r="M7"/>
      <c r="N7" s="64"/>
      <c r="O7" s="72" t="s">
        <v>83</v>
      </c>
      <c r="P7" s="191">
        <v>1</v>
      </c>
      <c r="U7" s="72" t="s">
        <v>15</v>
      </c>
      <c r="V7" s="191">
        <v>1</v>
      </c>
      <c r="AA7" s="95">
        <v>43498</v>
      </c>
      <c r="AB7" s="191">
        <v>4</v>
      </c>
      <c r="AC7"/>
    </row>
    <row r="8" spans="2:39" ht="15" x14ac:dyDescent="0.25">
      <c r="B8" s="201" t="s">
        <v>84</v>
      </c>
      <c r="C8" s="202">
        <v>1</v>
      </c>
      <c r="D8" s="202">
        <v>12</v>
      </c>
      <c r="E8" s="202">
        <v>3</v>
      </c>
      <c r="F8" s="202">
        <v>1</v>
      </c>
      <c r="G8" s="202">
        <v>17</v>
      </c>
      <c r="H8"/>
      <c r="I8"/>
      <c r="J8"/>
      <c r="K8"/>
      <c r="L8"/>
      <c r="M8"/>
      <c r="N8" s="64"/>
      <c r="O8" s="72" t="s">
        <v>74</v>
      </c>
      <c r="P8" s="191">
        <v>12</v>
      </c>
      <c r="U8" s="72" t="s">
        <v>17</v>
      </c>
      <c r="V8" s="191">
        <v>2</v>
      </c>
      <c r="AA8" s="95">
        <v>43497</v>
      </c>
      <c r="AB8" s="191">
        <v>1</v>
      </c>
      <c r="AC8"/>
    </row>
    <row r="9" spans="2:39" ht="15" x14ac:dyDescent="0.25">
      <c r="B9" s="201" t="s">
        <v>74</v>
      </c>
      <c r="C9" s="202">
        <v>2</v>
      </c>
      <c r="D9" s="202">
        <v>46</v>
      </c>
      <c r="E9" s="202">
        <v>5</v>
      </c>
      <c r="F9" s="202">
        <v>2</v>
      </c>
      <c r="G9" s="202">
        <v>55</v>
      </c>
      <c r="H9"/>
      <c r="I9"/>
      <c r="J9"/>
      <c r="K9"/>
      <c r="L9"/>
      <c r="M9"/>
      <c r="N9" s="64"/>
      <c r="O9"/>
      <c r="P9"/>
      <c r="U9" s="72" t="s">
        <v>20</v>
      </c>
      <c r="V9" s="191">
        <v>1</v>
      </c>
      <c r="AA9" s="193" t="s">
        <v>74</v>
      </c>
      <c r="AB9" s="192">
        <v>12</v>
      </c>
      <c r="AC9"/>
    </row>
    <row r="10" spans="2:39" ht="15" x14ac:dyDescent="0.25">
      <c r="B10"/>
      <c r="C10"/>
      <c r="D10"/>
      <c r="E10"/>
      <c r="F10"/>
      <c r="G10"/>
      <c r="H10"/>
      <c r="I10"/>
      <c r="J10"/>
      <c r="K10"/>
      <c r="L10"/>
      <c r="O10"/>
      <c r="P10"/>
      <c r="U10" s="72" t="s">
        <v>85</v>
      </c>
      <c r="V10" s="191">
        <v>1</v>
      </c>
      <c r="AA10"/>
      <c r="AB10"/>
      <c r="AC10"/>
    </row>
    <row r="11" spans="2:39" ht="15" x14ac:dyDescent="0.25">
      <c r="B11"/>
      <c r="C11"/>
      <c r="D11"/>
      <c r="E11"/>
      <c r="F11"/>
      <c r="G11"/>
      <c r="H11"/>
      <c r="I11"/>
      <c r="J11"/>
      <c r="K11"/>
      <c r="O11"/>
      <c r="P11"/>
      <c r="U11" s="72" t="s">
        <v>22</v>
      </c>
      <c r="V11" s="191">
        <v>1</v>
      </c>
      <c r="AA11"/>
      <c r="AB11"/>
      <c r="AC11"/>
    </row>
    <row r="12" spans="2:39" ht="15" x14ac:dyDescent="0.25">
      <c r="O12"/>
      <c r="P12"/>
      <c r="U12" s="72" t="s">
        <v>27</v>
      </c>
      <c r="V12" s="191">
        <v>1</v>
      </c>
      <c r="AA12"/>
      <c r="AB12"/>
      <c r="AC12"/>
    </row>
    <row r="13" spans="2:39" ht="15" x14ac:dyDescent="0.25">
      <c r="O13"/>
      <c r="P13"/>
      <c r="U13" s="72" t="s">
        <v>33</v>
      </c>
      <c r="V13" s="191">
        <v>1</v>
      </c>
      <c r="AA13"/>
      <c r="AB13"/>
      <c r="AC13"/>
    </row>
    <row r="14" spans="2:39" ht="15" x14ac:dyDescent="0.25">
      <c r="O14"/>
      <c r="P14"/>
      <c r="U14" s="72" t="s">
        <v>34</v>
      </c>
      <c r="V14" s="191">
        <v>1</v>
      </c>
      <c r="AA14"/>
      <c r="AB14"/>
      <c r="AC14"/>
    </row>
    <row r="15" spans="2:39" ht="15" x14ac:dyDescent="0.25">
      <c r="O15"/>
      <c r="P15"/>
      <c r="U15" s="72" t="s">
        <v>74</v>
      </c>
      <c r="V15" s="191">
        <v>12</v>
      </c>
      <c r="AA15"/>
      <c r="AB15"/>
      <c r="AC15"/>
    </row>
    <row r="16" spans="2:39" ht="15" x14ac:dyDescent="0.25">
      <c r="O16"/>
      <c r="P16"/>
      <c r="U16"/>
      <c r="V16"/>
      <c r="AA16"/>
      <c r="AB16"/>
      <c r="AC16"/>
    </row>
    <row r="17" spans="15:71" ht="15" x14ac:dyDescent="0.25">
      <c r="O17"/>
      <c r="P17"/>
      <c r="U17"/>
      <c r="V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row>
    <row r="18" spans="15:71" ht="15" x14ac:dyDescent="0.25">
      <c r="U18"/>
      <c r="V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row>
    <row r="19" spans="15:71" ht="15" x14ac:dyDescent="0.25">
      <c r="U19"/>
      <c r="V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row>
    <row r="20" spans="15:71" ht="15" x14ac:dyDescent="0.25">
      <c r="U20"/>
      <c r="V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5:71" ht="15" x14ac:dyDescent="0.25">
      <c r="U21"/>
      <c r="V21"/>
      <c r="AA21"/>
      <c r="AB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row>
    <row r="22" spans="15:71" ht="15" x14ac:dyDescent="0.25">
      <c r="U22"/>
      <c r="V22"/>
      <c r="AA22"/>
      <c r="AB22"/>
    </row>
    <row r="23" spans="15:71" ht="15" x14ac:dyDescent="0.25">
      <c r="AA23"/>
      <c r="AB23"/>
    </row>
    <row r="24" spans="15:71" ht="15" x14ac:dyDescent="0.25">
      <c r="AA24"/>
      <c r="AB24"/>
    </row>
    <row r="25" spans="15:71" ht="15" x14ac:dyDescent="0.25">
      <c r="AA25"/>
      <c r="AB25"/>
    </row>
    <row r="26" spans="15:71" ht="15" x14ac:dyDescent="0.25">
      <c r="AA26"/>
      <c r="AB26"/>
    </row>
    <row r="27" spans="15:71" ht="15" x14ac:dyDescent="0.25">
      <c r="AA27"/>
      <c r="AB27"/>
    </row>
    <row r="28" spans="15:71" ht="15" x14ac:dyDescent="0.25">
      <c r="AA28"/>
      <c r="AB28"/>
    </row>
    <row r="29" spans="15:71" ht="15" x14ac:dyDescent="0.25">
      <c r="AA29"/>
      <c r="AB29"/>
    </row>
    <row r="30" spans="15:71" ht="15" x14ac:dyDescent="0.25">
      <c r="AA30"/>
      <c r="AB30"/>
    </row>
    <row r="31" spans="15:71" ht="15" x14ac:dyDescent="0.25">
      <c r="AA31"/>
      <c r="AB31"/>
    </row>
    <row r="32" spans="15:71" ht="15" x14ac:dyDescent="0.25">
      <c r="AA32"/>
      <c r="AB32"/>
    </row>
    <row r="33" spans="27:28" ht="15" x14ac:dyDescent="0.25">
      <c r="AA33"/>
      <c r="AB33"/>
    </row>
    <row r="34" spans="27:28" ht="15" x14ac:dyDescent="0.25">
      <c r="AA34"/>
      <c r="AB34"/>
    </row>
    <row r="35" spans="27:28" ht="15" x14ac:dyDescent="0.25">
      <c r="AA35"/>
      <c r="AB35"/>
    </row>
    <row r="36" spans="27:28" ht="15" x14ac:dyDescent="0.25">
      <c r="AA36"/>
      <c r="AB36"/>
    </row>
    <row r="37" spans="27:28" ht="15" x14ac:dyDescent="0.25">
      <c r="AA37"/>
      <c r="AB37"/>
    </row>
    <row r="38" spans="27:28" ht="15" x14ac:dyDescent="0.25">
      <c r="AA38"/>
      <c r="AB38"/>
    </row>
    <row r="39" spans="27:28" ht="15" x14ac:dyDescent="0.25">
      <c r="AA39"/>
      <c r="AB39"/>
    </row>
    <row r="40" spans="27:28" ht="15" x14ac:dyDescent="0.25">
      <c r="AA40"/>
      <c r="AB40"/>
    </row>
    <row r="41" spans="27:28" ht="15" x14ac:dyDescent="0.25">
      <c r="AA41"/>
      <c r="AB41"/>
    </row>
    <row r="42" spans="27:28" ht="15" x14ac:dyDescent="0.25">
      <c r="AA42"/>
      <c r="AB42"/>
    </row>
    <row r="43" spans="27:28" ht="15" x14ac:dyDescent="0.25">
      <c r="AA43"/>
      <c r="AB43"/>
    </row>
    <row r="44" spans="27:28" ht="15" x14ac:dyDescent="0.25">
      <c r="AA44"/>
      <c r="AB44"/>
    </row>
    <row r="45" spans="27:28" ht="15" x14ac:dyDescent="0.25">
      <c r="AA45"/>
      <c r="AB45"/>
    </row>
    <row r="46" spans="27:28" ht="15" x14ac:dyDescent="0.25">
      <c r="AA46"/>
      <c r="AB46"/>
    </row>
    <row r="47" spans="27:28" ht="15" x14ac:dyDescent="0.25">
      <c r="AA47"/>
      <c r="AB47"/>
    </row>
    <row r="48" spans="27:28" ht="15" x14ac:dyDescent="0.25">
      <c r="AA48"/>
      <c r="AB48"/>
    </row>
    <row r="49" spans="27:28" ht="15" x14ac:dyDescent="0.25">
      <c r="AA49"/>
      <c r="AB49"/>
    </row>
    <row r="50" spans="27:28" ht="15" x14ac:dyDescent="0.25">
      <c r="AA50"/>
      <c r="AB50"/>
    </row>
    <row r="51" spans="27:28" ht="15" x14ac:dyDescent="0.25">
      <c r="AA51"/>
      <c r="AB51"/>
    </row>
    <row r="52" spans="27:28" ht="15" x14ac:dyDescent="0.25">
      <c r="AA52"/>
      <c r="AB52"/>
    </row>
    <row r="53" spans="27:28" ht="15" x14ac:dyDescent="0.25">
      <c r="AA53"/>
      <c r="AB53"/>
    </row>
    <row r="54" spans="27:28" ht="15" x14ac:dyDescent="0.25">
      <c r="AA54"/>
      <c r="AB54"/>
    </row>
    <row r="55" spans="27:28" ht="15" x14ac:dyDescent="0.25">
      <c r="AA55"/>
      <c r="AB55"/>
    </row>
    <row r="56" spans="27:28" ht="15" x14ac:dyDescent="0.25">
      <c r="AA56"/>
      <c r="AB56"/>
    </row>
    <row r="57" spans="27:28" ht="15" x14ac:dyDescent="0.25">
      <c r="AA57"/>
      <c r="AB57"/>
    </row>
    <row r="58" spans="27:28" ht="15" x14ac:dyDescent="0.25">
      <c r="AA58"/>
      <c r="AB58"/>
    </row>
    <row r="59" spans="27:28" ht="15" x14ac:dyDescent="0.25">
      <c r="AA59"/>
      <c r="AB59"/>
    </row>
    <row r="60" spans="27:28" ht="15" x14ac:dyDescent="0.25">
      <c r="AA60"/>
      <c r="AB60"/>
    </row>
    <row r="61" spans="27:28" ht="15" x14ac:dyDescent="0.25">
      <c r="AA61"/>
      <c r="AB61"/>
    </row>
    <row r="62" spans="27:28" ht="15" x14ac:dyDescent="0.25">
      <c r="AA62"/>
      <c r="AB62"/>
    </row>
    <row r="63" spans="27:28" ht="15" x14ac:dyDescent="0.25">
      <c r="AA63"/>
      <c r="AB63"/>
    </row>
    <row r="64" spans="27:28" ht="15" x14ac:dyDescent="0.25">
      <c r="AA64"/>
      <c r="AB64"/>
    </row>
  </sheetData>
  <customSheetViews>
    <customSheetView guid="{FBE4CBE9-E43F-475B-89D3-443753E9B033}">
      <selection activeCell="K7" sqref="K7"/>
      <pageMargins left="0" right="0" top="0" bottom="0" header="0" footer="0"/>
      <pageSetup paperSize="9" orientation="portrait" r:id="rId5"/>
    </customSheetView>
  </customSheetViews>
  <mergeCells count="1">
    <mergeCell ref="B1:AM1"/>
  </mergeCells>
  <pageMargins left="0.7" right="0.7" top="0.75" bottom="0.75" header="0.3" footer="0.3"/>
  <pageSetup paperSize="9" orientation="portrait" r:id="rId6"/>
  <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9"/>
  <sheetViews>
    <sheetView workbookViewId="0"/>
  </sheetViews>
  <sheetFormatPr defaultColWidth="9.140625" defaultRowHeight="12" x14ac:dyDescent="0.25"/>
  <cols>
    <col min="1" max="1" width="6.5703125" style="30" bestFit="1" customWidth="1"/>
    <col min="2" max="2" width="39" style="30" customWidth="1"/>
    <col min="3" max="3" width="16.140625" style="30" bestFit="1" customWidth="1"/>
    <col min="4" max="4" width="15" style="30" bestFit="1" customWidth="1"/>
    <col min="5" max="5" width="30.7109375" style="30" customWidth="1"/>
    <col min="6" max="6" width="16.85546875" style="30" bestFit="1"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25" t="s">
        <v>218</v>
      </c>
      <c r="G1" s="5" t="s">
        <v>219</v>
      </c>
      <c r="I1" s="38" t="s">
        <v>220</v>
      </c>
    </row>
    <row r="2" spans="1:10" s="6" customFormat="1" ht="15" x14ac:dyDescent="0.25">
      <c r="A2" s="7" t="s">
        <v>225</v>
      </c>
      <c r="B2" s="7" t="s">
        <v>2603</v>
      </c>
      <c r="C2" s="7" t="s">
        <v>292</v>
      </c>
      <c r="D2" s="7" t="s">
        <v>7</v>
      </c>
      <c r="E2" s="7" t="s">
        <v>2604</v>
      </c>
      <c r="F2" s="171">
        <v>1.7361111111111112E-4</v>
      </c>
      <c r="G2" s="7"/>
      <c r="I2" s="38" t="s">
        <v>224</v>
      </c>
    </row>
    <row r="3" spans="1:10" s="6" customFormat="1" x14ac:dyDescent="0.25">
      <c r="A3" s="7" t="s">
        <v>225</v>
      </c>
      <c r="B3" s="7" t="s">
        <v>2605</v>
      </c>
      <c r="C3" s="7" t="s">
        <v>292</v>
      </c>
      <c r="D3" s="7" t="s">
        <v>7</v>
      </c>
      <c r="E3" s="7" t="s">
        <v>2606</v>
      </c>
      <c r="F3" s="171">
        <v>1.7361111111111112E-4</v>
      </c>
      <c r="G3" s="7"/>
    </row>
    <row r="4" spans="1:10" ht="11.25" customHeight="1" x14ac:dyDescent="0.25">
      <c r="A4" s="32" t="s">
        <v>225</v>
      </c>
      <c r="B4" s="32" t="s">
        <v>2607</v>
      </c>
      <c r="C4" s="7" t="s">
        <v>292</v>
      </c>
      <c r="D4" s="7" t="s">
        <v>7</v>
      </c>
      <c r="E4" s="7" t="s">
        <v>2606</v>
      </c>
      <c r="F4" s="171">
        <v>1.7361111111111112E-4</v>
      </c>
      <c r="G4" s="32"/>
    </row>
    <row r="5" spans="1:10" x14ac:dyDescent="0.25">
      <c r="C5" s="6"/>
      <c r="D5" s="69"/>
      <c r="E5" s="10"/>
      <c r="F5" s="10"/>
    </row>
    <row r="6" spans="1:10" x14ac:dyDescent="0.25">
      <c r="C6" s="6"/>
      <c r="D6" s="69"/>
      <c r="E6" s="10"/>
      <c r="F6" s="10"/>
      <c r="I6" s="136" t="s">
        <v>216</v>
      </c>
      <c r="J6" s="30" t="s">
        <v>229</v>
      </c>
    </row>
    <row r="7" spans="1:10" x14ac:dyDescent="0.25">
      <c r="C7" s="6"/>
      <c r="D7" s="69"/>
      <c r="E7" s="10"/>
      <c r="F7" s="10"/>
      <c r="I7" s="6" t="s">
        <v>7</v>
      </c>
      <c r="J7" s="137">
        <v>3</v>
      </c>
    </row>
    <row r="8" spans="1:10" x14ac:dyDescent="0.25">
      <c r="C8" s="6"/>
      <c r="D8" s="69"/>
      <c r="E8" s="10"/>
      <c r="F8" s="10"/>
      <c r="I8" s="6" t="s">
        <v>74</v>
      </c>
      <c r="J8" s="137">
        <v>3</v>
      </c>
    </row>
    <row r="9" spans="1:10" ht="15" x14ac:dyDescent="0.25">
      <c r="C9" s="6"/>
      <c r="D9" s="69"/>
      <c r="E9" s="10"/>
      <c r="F9" s="10"/>
      <c r="I9"/>
      <c r="J9"/>
    </row>
  </sheetData>
  <autoFilter ref="A1:G9"/>
  <customSheetViews>
    <customSheetView guid="{FBE4CBE9-E43F-475B-89D3-443753E9B033}" showAutoFilter="1">
      <selection activeCell="F1" sqref="F1"/>
      <pageMargins left="0" right="0" top="0" bottom="0" header="0" footer="0"/>
      <pageSetup paperSize="9" orientation="portrait" r:id="rId2"/>
      <autoFilter ref="A1:G9"/>
    </customSheetView>
  </customSheetViews>
  <dataValidations count="2">
    <dataValidation type="list" allowBlank="1" showInputMessage="1" showErrorMessage="1" sqref="C5:C9">
      <formula1>"Yes,No"</formula1>
    </dataValidation>
    <dataValidation type="list" allowBlank="1" showInputMessage="1" showErrorMessage="1" sqref="D2:D9">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filterMode="1"/>
  <dimension ref="A1:L34"/>
  <sheetViews>
    <sheetView topLeftCell="A30" zoomScaleNormal="100" workbookViewId="0">
      <selection activeCell="F9" sqref="F9"/>
    </sheetView>
  </sheetViews>
  <sheetFormatPr defaultColWidth="9.140625" defaultRowHeight="12" x14ac:dyDescent="0.25"/>
  <cols>
    <col min="1" max="1" width="21" style="6" customWidth="1"/>
    <col min="2" max="2" width="39.28515625" style="6" customWidth="1"/>
    <col min="3" max="3" width="13.42578125" style="6" hidden="1" customWidth="1"/>
    <col min="4" max="4" width="15" style="6" bestFit="1" customWidth="1"/>
    <col min="5" max="5" width="30.7109375" style="6" customWidth="1"/>
    <col min="6" max="6" width="17" style="6" bestFit="1" customWidth="1"/>
    <col min="7" max="7" width="14.5703125" style="6" customWidth="1"/>
    <col min="8" max="8" width="9.140625" style="6"/>
    <col min="9" max="9" width="15" style="6" bestFit="1" customWidth="1"/>
    <col min="10" max="10" width="14.85546875" style="6" bestFit="1" customWidth="1"/>
    <col min="11" max="11" width="9.140625" style="6"/>
    <col min="12" max="12" width="13.42578125" style="6" customWidth="1"/>
    <col min="13" max="16384" width="9.140625" style="6"/>
  </cols>
  <sheetData>
    <row r="1" spans="1:12" ht="15" x14ac:dyDescent="0.25">
      <c r="A1" s="21" t="s">
        <v>66</v>
      </c>
      <c r="B1" s="21" t="s">
        <v>214</v>
      </c>
      <c r="C1" s="17" t="s">
        <v>215</v>
      </c>
      <c r="D1" s="19" t="s">
        <v>216</v>
      </c>
      <c r="E1" s="5" t="s">
        <v>217</v>
      </c>
      <c r="F1" s="25" t="s">
        <v>218</v>
      </c>
      <c r="G1" s="5" t="s">
        <v>219</v>
      </c>
      <c r="I1" s="38" t="s">
        <v>220</v>
      </c>
    </row>
    <row r="2" spans="1:12" ht="24" x14ac:dyDescent="0.25">
      <c r="A2" s="29" t="s">
        <v>2608</v>
      </c>
      <c r="B2" s="29" t="s">
        <v>2609</v>
      </c>
      <c r="C2" s="29" t="s">
        <v>122</v>
      </c>
      <c r="D2" s="29" t="s">
        <v>7</v>
      </c>
      <c r="E2" s="8" t="s">
        <v>2610</v>
      </c>
      <c r="F2" s="8"/>
      <c r="G2" s="7"/>
      <c r="I2" s="38" t="s">
        <v>224</v>
      </c>
      <c r="J2" s="30"/>
    </row>
    <row r="3" spans="1:12" ht="36" x14ac:dyDescent="0.25">
      <c r="A3" s="29" t="s">
        <v>2611</v>
      </c>
      <c r="B3" s="29" t="s">
        <v>2612</v>
      </c>
      <c r="C3" s="29" t="s">
        <v>122</v>
      </c>
      <c r="D3" s="29" t="s">
        <v>7</v>
      </c>
      <c r="E3" s="8" t="s">
        <v>2613</v>
      </c>
      <c r="F3" s="8"/>
      <c r="G3" s="7"/>
      <c r="I3" s="136" t="s">
        <v>216</v>
      </c>
      <c r="J3" s="30" t="s">
        <v>229</v>
      </c>
    </row>
    <row r="4" spans="1:12" ht="36" hidden="1" x14ac:dyDescent="0.25">
      <c r="A4" s="29" t="s">
        <v>2611</v>
      </c>
      <c r="B4" s="29" t="s">
        <v>2614</v>
      </c>
      <c r="C4" s="29" t="s">
        <v>122</v>
      </c>
      <c r="D4" s="8" t="s">
        <v>439</v>
      </c>
      <c r="E4" s="8" t="s">
        <v>2615</v>
      </c>
      <c r="F4" s="8"/>
      <c r="G4" s="7"/>
      <c r="I4" s="6" t="s">
        <v>7</v>
      </c>
      <c r="J4" s="137">
        <v>26</v>
      </c>
    </row>
    <row r="5" spans="1:12" x14ac:dyDescent="0.25">
      <c r="A5" s="29" t="s">
        <v>2616</v>
      </c>
      <c r="B5" s="29" t="s">
        <v>2617</v>
      </c>
      <c r="C5" s="29" t="s">
        <v>122</v>
      </c>
      <c r="D5" s="29" t="s">
        <v>7</v>
      </c>
      <c r="E5" s="8"/>
      <c r="F5" s="8"/>
      <c r="G5" s="7"/>
      <c r="I5" s="6" t="s">
        <v>6</v>
      </c>
      <c r="J5" s="137">
        <v>2</v>
      </c>
    </row>
    <row r="6" spans="1:12" ht="24" x14ac:dyDescent="0.25">
      <c r="A6" s="29" t="s">
        <v>2611</v>
      </c>
      <c r="B6" s="29" t="s">
        <v>2618</v>
      </c>
      <c r="C6" s="29" t="s">
        <v>122</v>
      </c>
      <c r="D6" s="29" t="s">
        <v>7</v>
      </c>
      <c r="E6" s="8" t="s">
        <v>2619</v>
      </c>
      <c r="F6" s="8"/>
      <c r="G6" s="7"/>
      <c r="I6" s="6" t="s">
        <v>74</v>
      </c>
      <c r="J6" s="137">
        <v>28</v>
      </c>
    </row>
    <row r="7" spans="1:12" ht="36" x14ac:dyDescent="0.25">
      <c r="A7" s="29" t="s">
        <v>2620</v>
      </c>
      <c r="B7" s="29" t="s">
        <v>2621</v>
      </c>
      <c r="C7" s="29" t="s">
        <v>122</v>
      </c>
      <c r="D7" s="29" t="s">
        <v>7</v>
      </c>
      <c r="E7" s="8" t="s">
        <v>2622</v>
      </c>
      <c r="F7" s="8"/>
      <c r="G7" s="7"/>
      <c r="I7"/>
      <c r="J7"/>
    </row>
    <row r="8" spans="1:12" ht="144" x14ac:dyDescent="0.25">
      <c r="A8" s="29" t="s">
        <v>2623</v>
      </c>
      <c r="B8" s="29" t="s">
        <v>2624</v>
      </c>
      <c r="C8" s="29" t="s">
        <v>122</v>
      </c>
      <c r="D8" s="29" t="s">
        <v>7</v>
      </c>
      <c r="E8" s="8" t="s">
        <v>2625</v>
      </c>
      <c r="F8" s="163"/>
      <c r="G8" s="7" t="s">
        <v>2626</v>
      </c>
      <c r="I8"/>
      <c r="J8"/>
    </row>
    <row r="9" spans="1:12" ht="132" x14ac:dyDescent="0.25">
      <c r="A9" s="29" t="s">
        <v>2623</v>
      </c>
      <c r="B9" s="29" t="s">
        <v>2627</v>
      </c>
      <c r="C9" s="29" t="s">
        <v>122</v>
      </c>
      <c r="D9" s="29" t="s">
        <v>7</v>
      </c>
      <c r="E9" s="8" t="s">
        <v>2628</v>
      </c>
      <c r="F9" s="163"/>
      <c r="G9" s="6" t="s">
        <v>2626</v>
      </c>
      <c r="I9" s="212"/>
      <c r="J9" s="212"/>
      <c r="K9" s="212"/>
      <c r="L9" s="212"/>
    </row>
    <row r="10" spans="1:12" x14ac:dyDescent="0.25">
      <c r="A10" s="29" t="s">
        <v>2629</v>
      </c>
      <c r="B10" s="29" t="s">
        <v>2630</v>
      </c>
      <c r="C10" s="29" t="s">
        <v>122</v>
      </c>
      <c r="D10" s="29" t="s">
        <v>7</v>
      </c>
      <c r="E10" s="8"/>
      <c r="F10" s="8"/>
      <c r="G10" s="7"/>
      <c r="I10" s="212"/>
    </row>
    <row r="11" spans="1:12" x14ac:dyDescent="0.25">
      <c r="A11" s="29" t="s">
        <v>2631</v>
      </c>
      <c r="B11" s="29" t="s">
        <v>2632</v>
      </c>
      <c r="C11" s="29" t="s">
        <v>122</v>
      </c>
      <c r="D11" s="29" t="s">
        <v>7</v>
      </c>
      <c r="E11" s="8" t="s">
        <v>2633</v>
      </c>
      <c r="F11" s="8"/>
      <c r="G11" s="7"/>
    </row>
    <row r="12" spans="1:12" ht="24" x14ac:dyDescent="0.25">
      <c r="A12" s="29" t="s">
        <v>2631</v>
      </c>
      <c r="B12" s="29" t="s">
        <v>2634</v>
      </c>
      <c r="C12" s="29" t="s">
        <v>122</v>
      </c>
      <c r="D12" s="29" t="s">
        <v>7</v>
      </c>
      <c r="E12" s="8" t="s">
        <v>2635</v>
      </c>
      <c r="F12" s="8"/>
      <c r="G12" s="7"/>
    </row>
    <row r="13" spans="1:12" x14ac:dyDescent="0.25">
      <c r="A13" s="29" t="s">
        <v>2616</v>
      </c>
      <c r="B13" s="29" t="s">
        <v>2636</v>
      </c>
      <c r="C13" s="29" t="s">
        <v>122</v>
      </c>
      <c r="D13" s="29" t="s">
        <v>7</v>
      </c>
      <c r="E13" s="8"/>
      <c r="F13" s="8"/>
      <c r="G13" s="7"/>
    </row>
    <row r="14" spans="1:12" ht="24" x14ac:dyDescent="0.25">
      <c r="A14" s="29" t="s">
        <v>2629</v>
      </c>
      <c r="B14" s="29" t="s">
        <v>2637</v>
      </c>
      <c r="C14" s="29" t="s">
        <v>122</v>
      </c>
      <c r="D14" s="29" t="s">
        <v>7</v>
      </c>
      <c r="E14" s="8" t="s">
        <v>2638</v>
      </c>
      <c r="F14" s="8"/>
      <c r="G14" s="7"/>
    </row>
    <row r="15" spans="1:12" x14ac:dyDescent="0.25">
      <c r="A15" s="29" t="s">
        <v>2608</v>
      </c>
      <c r="B15" s="29" t="s">
        <v>2639</v>
      </c>
      <c r="C15" s="29" t="s">
        <v>122</v>
      </c>
      <c r="D15" s="29" t="s">
        <v>7</v>
      </c>
      <c r="E15" s="8"/>
      <c r="F15" s="8"/>
      <c r="G15" s="7"/>
    </row>
    <row r="16" spans="1:12" ht="24" x14ac:dyDescent="0.25">
      <c r="A16" s="29" t="s">
        <v>2608</v>
      </c>
      <c r="B16" s="29" t="s">
        <v>2640</v>
      </c>
      <c r="C16" s="29" t="s">
        <v>122</v>
      </c>
      <c r="D16" s="29" t="s">
        <v>7</v>
      </c>
      <c r="E16" s="8" t="s">
        <v>2641</v>
      </c>
      <c r="F16" s="8"/>
      <c r="G16" s="7" t="s">
        <v>2642</v>
      </c>
    </row>
    <row r="17" spans="1:12" ht="36" x14ac:dyDescent="0.25">
      <c r="A17" s="29" t="s">
        <v>2608</v>
      </c>
      <c r="B17" s="29" t="s">
        <v>2643</v>
      </c>
      <c r="C17" s="29" t="s">
        <v>122</v>
      </c>
      <c r="D17" s="29" t="s">
        <v>7</v>
      </c>
      <c r="E17" s="8" t="s">
        <v>2644</v>
      </c>
      <c r="F17" s="8"/>
      <c r="G17" s="7" t="s">
        <v>2645</v>
      </c>
      <c r="I17" s="230"/>
      <c r="J17" s="230"/>
      <c r="K17" s="230"/>
      <c r="L17" s="230"/>
    </row>
    <row r="18" spans="1:12" x14ac:dyDescent="0.25">
      <c r="A18" s="29" t="s">
        <v>2608</v>
      </c>
      <c r="B18" s="29" t="s">
        <v>2646</v>
      </c>
      <c r="C18" s="29" t="s">
        <v>122</v>
      </c>
      <c r="D18" s="29" t="s">
        <v>7</v>
      </c>
      <c r="E18" s="8" t="s">
        <v>2647</v>
      </c>
      <c r="F18" s="8"/>
      <c r="G18" s="7"/>
    </row>
    <row r="19" spans="1:12" x14ac:dyDescent="0.25">
      <c r="A19" s="29" t="s">
        <v>2629</v>
      </c>
      <c r="B19" s="29" t="s">
        <v>2648</v>
      </c>
      <c r="C19" s="29" t="s">
        <v>122</v>
      </c>
      <c r="D19" s="29" t="s">
        <v>7</v>
      </c>
      <c r="E19" s="8"/>
      <c r="F19" s="8"/>
      <c r="G19" s="7"/>
    </row>
    <row r="20" spans="1:12" ht="24" x14ac:dyDescent="0.25">
      <c r="A20" s="29" t="s">
        <v>2631</v>
      </c>
      <c r="B20" s="29" t="s">
        <v>2649</v>
      </c>
      <c r="C20" s="29" t="s">
        <v>122</v>
      </c>
      <c r="D20" s="29" t="s">
        <v>7</v>
      </c>
      <c r="E20" s="8" t="s">
        <v>2650</v>
      </c>
      <c r="F20" s="8"/>
      <c r="G20" s="7"/>
    </row>
    <row r="21" spans="1:12" ht="24" x14ac:dyDescent="0.25">
      <c r="A21" s="29" t="s">
        <v>2631</v>
      </c>
      <c r="B21" s="29" t="s">
        <v>2651</v>
      </c>
      <c r="C21" s="29" t="s">
        <v>122</v>
      </c>
      <c r="D21" s="29" t="s">
        <v>7</v>
      </c>
      <c r="E21" s="8" t="s">
        <v>2652</v>
      </c>
      <c r="F21" s="8"/>
      <c r="G21" s="7"/>
    </row>
    <row r="22" spans="1:12" x14ac:dyDescent="0.25">
      <c r="A22" s="29" t="s">
        <v>2631</v>
      </c>
      <c r="B22" s="29" t="s">
        <v>2653</v>
      </c>
      <c r="C22" s="29" t="s">
        <v>122</v>
      </c>
      <c r="D22" s="29" t="s">
        <v>7</v>
      </c>
      <c r="E22" s="8"/>
      <c r="F22" s="8"/>
      <c r="G22" s="7"/>
    </row>
    <row r="23" spans="1:12" x14ac:dyDescent="0.25">
      <c r="A23" s="29" t="s">
        <v>2631</v>
      </c>
      <c r="B23" s="29" t="s">
        <v>2654</v>
      </c>
      <c r="C23" s="29" t="s">
        <v>122</v>
      </c>
      <c r="D23" s="29" t="s">
        <v>7</v>
      </c>
      <c r="E23" s="8"/>
      <c r="F23" s="8"/>
      <c r="G23" s="7"/>
    </row>
    <row r="24" spans="1:12" ht="24" x14ac:dyDescent="0.25">
      <c r="A24" s="29" t="s">
        <v>2611</v>
      </c>
      <c r="B24" s="29" t="s">
        <v>2655</v>
      </c>
      <c r="C24" s="29" t="s">
        <v>122</v>
      </c>
      <c r="D24" s="29" t="s">
        <v>7</v>
      </c>
      <c r="E24" s="8" t="s">
        <v>2656</v>
      </c>
      <c r="F24" s="8"/>
      <c r="G24" s="7"/>
    </row>
    <row r="25" spans="1:12" ht="24" x14ac:dyDescent="0.25">
      <c r="A25" s="29" t="s">
        <v>2611</v>
      </c>
      <c r="B25" s="29" t="s">
        <v>2657</v>
      </c>
      <c r="C25" s="29" t="s">
        <v>122</v>
      </c>
      <c r="D25" s="29" t="s">
        <v>7</v>
      </c>
      <c r="E25" s="8" t="s">
        <v>2658</v>
      </c>
      <c r="F25" s="8"/>
      <c r="G25" s="7"/>
    </row>
    <row r="26" spans="1:12" ht="132" x14ac:dyDescent="0.25">
      <c r="A26" s="29" t="s">
        <v>2659</v>
      </c>
      <c r="B26" s="29" t="s">
        <v>2660</v>
      </c>
      <c r="C26" s="29" t="s">
        <v>122</v>
      </c>
      <c r="D26" s="29" t="s">
        <v>7</v>
      </c>
      <c r="E26" s="8" t="s">
        <v>2661</v>
      </c>
      <c r="F26" s="8"/>
      <c r="G26" s="7"/>
    </row>
    <row r="27" spans="1:12" ht="72" x14ac:dyDescent="0.25">
      <c r="A27" s="29" t="s">
        <v>2623</v>
      </c>
      <c r="B27" s="29" t="s">
        <v>2662</v>
      </c>
      <c r="C27" s="29" t="s">
        <v>122</v>
      </c>
      <c r="D27" s="29" t="s">
        <v>7</v>
      </c>
      <c r="E27" s="8" t="s">
        <v>2663</v>
      </c>
      <c r="F27" s="8"/>
      <c r="G27" s="7"/>
    </row>
    <row r="28" spans="1:12" ht="72" x14ac:dyDescent="0.25">
      <c r="A28" s="29" t="s">
        <v>2623</v>
      </c>
      <c r="B28" s="29" t="s">
        <v>2664</v>
      </c>
      <c r="C28" s="29" t="s">
        <v>122</v>
      </c>
      <c r="D28" s="29" t="s">
        <v>7</v>
      </c>
      <c r="E28" s="8" t="s">
        <v>2665</v>
      </c>
      <c r="F28" s="8"/>
      <c r="G28" s="7"/>
    </row>
    <row r="29" spans="1:12" ht="48" x14ac:dyDescent="0.25">
      <c r="A29" s="29" t="s">
        <v>2611</v>
      </c>
      <c r="B29" s="29" t="s">
        <v>2666</v>
      </c>
      <c r="C29" s="29" t="s">
        <v>122</v>
      </c>
      <c r="D29" s="29" t="s">
        <v>7</v>
      </c>
      <c r="E29" s="8" t="s">
        <v>2667</v>
      </c>
      <c r="F29" s="8"/>
      <c r="G29" s="7"/>
    </row>
    <row r="30" spans="1:12" ht="48" x14ac:dyDescent="0.25">
      <c r="A30" s="29" t="s">
        <v>2623</v>
      </c>
      <c r="B30" s="29" t="s">
        <v>2668</v>
      </c>
      <c r="C30" s="29" t="s">
        <v>122</v>
      </c>
      <c r="D30" s="29" t="s">
        <v>7</v>
      </c>
      <c r="E30" s="8" t="s">
        <v>2669</v>
      </c>
      <c r="F30" s="8"/>
      <c r="G30" s="7"/>
    </row>
    <row r="34" spans="3:3" x14ac:dyDescent="0.25">
      <c r="C34" s="6" t="s">
        <v>2670</v>
      </c>
    </row>
  </sheetData>
  <autoFilter ref="A1:G30">
    <filterColumn colId="3">
      <filters>
        <filter val="Passed"/>
      </filters>
    </filterColumn>
  </autoFilter>
  <customSheetViews>
    <customSheetView guid="{FBE4CBE9-E43F-475B-89D3-443753E9B033}" showAutoFilter="1" topLeftCell="B1">
      <selection activeCell="F1" sqref="F1"/>
      <pageMargins left="0" right="0" top="0" bottom="0" header="0" footer="0"/>
      <pageSetup paperSize="9" orientation="portrait" r:id="rId2"/>
      <autoFilter ref="A1:G30"/>
    </customSheetView>
  </customSheetViews>
  <mergeCells count="1">
    <mergeCell ref="I17:L17"/>
  </mergeCells>
  <dataValidations count="2">
    <dataValidation type="list" allowBlank="1" showInputMessage="1" showErrorMessage="1" sqref="C2:C30">
      <formula1>"Yes,No"</formula1>
    </dataValidation>
    <dataValidation type="list" allowBlank="1" showInputMessage="1" showErrorMessage="1" sqref="D2:D3 D5:D30">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9"/>
  <sheetViews>
    <sheetView workbookViewId="0"/>
  </sheetViews>
  <sheetFormatPr defaultColWidth="9.140625" defaultRowHeight="12" x14ac:dyDescent="0.25"/>
  <cols>
    <col min="1" max="1" width="12.42578125" style="30" bestFit="1" customWidth="1"/>
    <col min="2" max="2" width="39" style="30" customWidth="1"/>
    <col min="3" max="3" width="17.7109375" style="30" bestFit="1" customWidth="1"/>
    <col min="4" max="4" width="17.7109375" style="30" customWidth="1"/>
    <col min="5" max="6" width="30.7109375" style="30" customWidth="1"/>
    <col min="7" max="7" width="21" style="30" customWidth="1"/>
    <col min="8" max="8" width="9.140625" style="30"/>
    <col min="9" max="9" width="15" style="30" bestFit="1" customWidth="1"/>
    <col min="10" max="10" width="14.85546875" style="30" bestFit="1" customWidth="1"/>
    <col min="11" max="11" width="11.28515625" style="30" bestFit="1" customWidth="1"/>
    <col min="12" max="16384" width="9.140625" style="30"/>
  </cols>
  <sheetData>
    <row r="1" spans="1:10" ht="15" x14ac:dyDescent="0.25">
      <c r="A1" s="21" t="s">
        <v>66</v>
      </c>
      <c r="B1" s="21" t="s">
        <v>214</v>
      </c>
      <c r="C1" s="17" t="s">
        <v>215</v>
      </c>
      <c r="D1" s="19" t="s">
        <v>216</v>
      </c>
      <c r="E1" s="5" t="s">
        <v>217</v>
      </c>
      <c r="F1" s="25" t="s">
        <v>218</v>
      </c>
      <c r="G1" s="5" t="s">
        <v>219</v>
      </c>
      <c r="I1" s="38" t="s">
        <v>220</v>
      </c>
    </row>
    <row r="2" spans="1:10" s="6" customFormat="1" ht="15" x14ac:dyDescent="0.25">
      <c r="A2" s="7" t="s">
        <v>2671</v>
      </c>
      <c r="B2" s="7" t="s">
        <v>2672</v>
      </c>
      <c r="C2" s="7" t="s">
        <v>292</v>
      </c>
      <c r="D2" s="7" t="s">
        <v>7</v>
      </c>
      <c r="E2" s="6" t="s">
        <v>2673</v>
      </c>
      <c r="F2" s="163">
        <v>3.1249999999999997E-3</v>
      </c>
      <c r="I2" s="38" t="s">
        <v>224</v>
      </c>
    </row>
    <row r="3" spans="1:10" s="6" customFormat="1" x14ac:dyDescent="0.25">
      <c r="A3" s="7" t="s">
        <v>2671</v>
      </c>
      <c r="B3" s="7" t="s">
        <v>2674</v>
      </c>
      <c r="C3" s="7" t="s">
        <v>292</v>
      </c>
      <c r="D3" s="7" t="s">
        <v>7</v>
      </c>
      <c r="E3" s="8" t="s">
        <v>2675</v>
      </c>
      <c r="F3" s="163">
        <v>2.3148148148148151E-3</v>
      </c>
      <c r="G3" s="7"/>
      <c r="I3" s="136" t="s">
        <v>216</v>
      </c>
      <c r="J3" s="30" t="s">
        <v>229</v>
      </c>
    </row>
    <row r="4" spans="1:10" x14ac:dyDescent="0.25">
      <c r="C4" s="6"/>
      <c r="D4" s="69"/>
      <c r="E4" s="10"/>
      <c r="F4" s="10"/>
      <c r="I4" s="6" t="s">
        <v>7</v>
      </c>
      <c r="J4" s="137">
        <v>3</v>
      </c>
    </row>
    <row r="5" spans="1:10" x14ac:dyDescent="0.25">
      <c r="C5" s="6"/>
      <c r="D5" s="69"/>
      <c r="E5" s="10"/>
      <c r="F5" s="10"/>
      <c r="I5" s="6" t="s">
        <v>74</v>
      </c>
      <c r="J5" s="137">
        <v>3</v>
      </c>
    </row>
    <row r="6" spans="1:10" ht="15" x14ac:dyDescent="0.25">
      <c r="C6" s="6"/>
      <c r="D6" s="69"/>
      <c r="E6" s="10"/>
      <c r="F6" s="10"/>
      <c r="I6"/>
      <c r="J6"/>
    </row>
    <row r="7" spans="1:10" x14ac:dyDescent="0.25">
      <c r="C7" s="6"/>
      <c r="D7" s="69"/>
      <c r="E7" s="10"/>
      <c r="F7" s="10"/>
    </row>
    <row r="8" spans="1:10" x14ac:dyDescent="0.25">
      <c r="C8" s="6"/>
      <c r="D8" s="69"/>
      <c r="E8" s="10"/>
      <c r="F8" s="10"/>
    </row>
    <row r="9" spans="1:10" x14ac:dyDescent="0.25">
      <c r="C9" s="6"/>
      <c r="D9" s="69"/>
      <c r="E9" s="10"/>
      <c r="F9" s="10"/>
    </row>
  </sheetData>
  <autoFilter ref="A1:G9"/>
  <customSheetViews>
    <customSheetView guid="{FBE4CBE9-E43F-475B-89D3-443753E9B033}" showAutoFilter="1" topLeftCell="C1">
      <selection activeCell="F1" sqref="F1"/>
      <pageMargins left="0" right="0" top="0" bottom="0" header="0" footer="0"/>
      <pageSetup paperSize="9" orientation="portrait" r:id="rId2"/>
      <autoFilter ref="A1:G9"/>
    </customSheetView>
  </customSheetViews>
  <dataValidations count="2">
    <dataValidation type="list" allowBlank="1" showInputMessage="1" showErrorMessage="1" sqref="D2:D9">
      <formula1>"Not Started,Passed,Failed,Blocked"</formula1>
    </dataValidation>
    <dataValidation type="list" allowBlank="1" showInputMessage="1" showErrorMessage="1" sqref="C4:C9">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O149"/>
  <sheetViews>
    <sheetView workbookViewId="0">
      <selection sqref="A1:XFD1"/>
    </sheetView>
  </sheetViews>
  <sheetFormatPr defaultRowHeight="20.25" customHeight="1" x14ac:dyDescent="0.2"/>
  <cols>
    <col min="1" max="1" width="4.140625" style="184" customWidth="1"/>
    <col min="2" max="2" width="66.5703125" style="184" customWidth="1"/>
    <col min="3" max="3" width="8.7109375" style="184" bestFit="1" customWidth="1"/>
    <col min="4" max="4" width="10.5703125" style="184" bestFit="1" customWidth="1"/>
    <col min="5" max="5" width="9.85546875" style="184" bestFit="1" customWidth="1"/>
    <col min="6" max="6" width="8.5703125" style="184" bestFit="1" customWidth="1"/>
    <col min="7" max="7" width="8.7109375" style="184" customWidth="1"/>
    <col min="8" max="8" width="10.42578125" style="184" bestFit="1" customWidth="1"/>
    <col min="9" max="9" width="10.85546875" style="184" bestFit="1" customWidth="1"/>
    <col min="10" max="10" width="15.140625" style="184" bestFit="1" customWidth="1"/>
    <col min="11" max="11" width="16.42578125" style="184" customWidth="1"/>
    <col min="12" max="12" width="16.5703125" style="186" bestFit="1" customWidth="1"/>
    <col min="13" max="13" width="14" style="183" bestFit="1" customWidth="1"/>
    <col min="14" max="16384" width="9.140625" style="183"/>
  </cols>
  <sheetData>
    <row r="1" spans="1:15" ht="20.25" customHeight="1" x14ac:dyDescent="0.2">
      <c r="A1" s="182" t="s">
        <v>86</v>
      </c>
      <c r="B1" s="182" t="s">
        <v>87</v>
      </c>
      <c r="C1" s="182" t="s">
        <v>69</v>
      </c>
      <c r="D1" s="182" t="s">
        <v>65</v>
      </c>
      <c r="E1" s="182" t="s">
        <v>88</v>
      </c>
      <c r="F1" s="182" t="s">
        <v>66</v>
      </c>
      <c r="G1" s="182" t="s">
        <v>89</v>
      </c>
      <c r="H1" s="182" t="s">
        <v>90</v>
      </c>
      <c r="I1" s="182" t="s">
        <v>91</v>
      </c>
      <c r="J1" s="182" t="s">
        <v>68</v>
      </c>
      <c r="K1" s="182" t="s">
        <v>92</v>
      </c>
      <c r="L1" s="182" t="s">
        <v>93</v>
      </c>
    </row>
    <row r="2" spans="1:15" ht="20.25" customHeight="1" x14ac:dyDescent="0.2">
      <c r="A2" s="183">
        <v>169</v>
      </c>
      <c r="B2" s="183" t="s">
        <v>94</v>
      </c>
      <c r="C2" s="183" t="s">
        <v>71</v>
      </c>
      <c r="D2" s="183" t="s">
        <v>82</v>
      </c>
      <c r="E2" s="183" t="s">
        <v>95</v>
      </c>
      <c r="F2" s="183" t="s">
        <v>80</v>
      </c>
      <c r="G2" s="183" t="s">
        <v>96</v>
      </c>
      <c r="H2" s="183" t="s">
        <v>97</v>
      </c>
      <c r="I2" s="183" t="s">
        <v>98</v>
      </c>
      <c r="J2" s="207">
        <v>43504</v>
      </c>
      <c r="K2" s="183" t="s">
        <v>99</v>
      </c>
      <c r="L2" s="189" t="s">
        <v>100</v>
      </c>
      <c r="M2" s="183" t="s">
        <v>101</v>
      </c>
    </row>
    <row r="3" spans="1:15" ht="20.25" customHeight="1" x14ac:dyDescent="0.2">
      <c r="A3" s="183">
        <v>168</v>
      </c>
      <c r="B3" s="183" t="s">
        <v>102</v>
      </c>
      <c r="C3" s="183" t="s">
        <v>71</v>
      </c>
      <c r="D3" s="183" t="s">
        <v>76</v>
      </c>
      <c r="E3" s="183" t="s">
        <v>95</v>
      </c>
      <c r="F3" s="183" t="s">
        <v>103</v>
      </c>
      <c r="G3" s="183" t="s">
        <v>104</v>
      </c>
      <c r="H3" s="183" t="s">
        <v>17</v>
      </c>
      <c r="I3" s="183" t="s">
        <v>98</v>
      </c>
      <c r="J3" s="207">
        <v>43504</v>
      </c>
      <c r="K3" s="183" t="s">
        <v>105</v>
      </c>
      <c r="L3" s="183" t="s">
        <v>106</v>
      </c>
      <c r="M3" s="183" t="s">
        <v>101</v>
      </c>
    </row>
    <row r="4" spans="1:15" ht="20.25" customHeight="1" x14ac:dyDescent="0.2">
      <c r="A4" s="183">
        <v>167</v>
      </c>
      <c r="B4" s="183" t="s">
        <v>107</v>
      </c>
      <c r="C4" s="183" t="s">
        <v>71</v>
      </c>
      <c r="D4" s="183" t="s">
        <v>76</v>
      </c>
      <c r="E4" s="183" t="s">
        <v>95</v>
      </c>
      <c r="F4" s="183" t="s">
        <v>75</v>
      </c>
      <c r="G4" s="183" t="s">
        <v>96</v>
      </c>
      <c r="H4" s="183" t="s">
        <v>17</v>
      </c>
      <c r="I4" s="183" t="s">
        <v>98</v>
      </c>
      <c r="J4" s="207">
        <v>43504</v>
      </c>
      <c r="K4" s="207" t="s">
        <v>105</v>
      </c>
      <c r="L4" s="183" t="s">
        <v>108</v>
      </c>
      <c r="M4" s="183" t="s">
        <v>101</v>
      </c>
    </row>
    <row r="5" spans="1:15" ht="20.25" customHeight="1" x14ac:dyDescent="0.2">
      <c r="A5" s="184">
        <v>166</v>
      </c>
      <c r="B5" s="184" t="s">
        <v>109</v>
      </c>
      <c r="C5" s="184" t="s">
        <v>71</v>
      </c>
      <c r="D5" s="184" t="s">
        <v>76</v>
      </c>
      <c r="E5" s="184" t="s">
        <v>95</v>
      </c>
      <c r="F5" s="184" t="s">
        <v>103</v>
      </c>
      <c r="G5" s="184" t="s">
        <v>110</v>
      </c>
      <c r="H5" s="184" t="s">
        <v>17</v>
      </c>
      <c r="I5" s="184" t="s">
        <v>98</v>
      </c>
      <c r="J5" s="185">
        <v>43504</v>
      </c>
      <c r="K5" s="208" t="s">
        <v>105</v>
      </c>
      <c r="L5" s="186" t="s">
        <v>111</v>
      </c>
      <c r="M5" s="187" t="s">
        <v>101</v>
      </c>
      <c r="N5" s="187"/>
      <c r="O5" s="187"/>
    </row>
    <row r="6" spans="1:15" ht="20.25" customHeight="1" x14ac:dyDescent="0.2">
      <c r="A6" s="188">
        <v>165</v>
      </c>
      <c r="B6" s="189" t="s">
        <v>112</v>
      </c>
      <c r="C6" s="189" t="s">
        <v>71</v>
      </c>
      <c r="D6" s="189" t="s">
        <v>76</v>
      </c>
      <c r="E6" s="189" t="s">
        <v>95</v>
      </c>
      <c r="F6" s="189" t="s">
        <v>103</v>
      </c>
      <c r="G6" s="189" t="s">
        <v>110</v>
      </c>
      <c r="H6" s="189" t="s">
        <v>17</v>
      </c>
      <c r="I6" s="189" t="s">
        <v>98</v>
      </c>
      <c r="J6" s="185">
        <v>43504</v>
      </c>
      <c r="K6" s="189" t="s">
        <v>105</v>
      </c>
      <c r="L6" s="189" t="s">
        <v>108</v>
      </c>
      <c r="M6" s="187" t="s">
        <v>101</v>
      </c>
      <c r="N6" s="187"/>
      <c r="O6" s="187"/>
    </row>
    <row r="7" spans="1:15" ht="20.25" customHeight="1" x14ac:dyDescent="0.2">
      <c r="A7" s="188">
        <v>164</v>
      </c>
      <c r="B7" s="189" t="s">
        <v>113</v>
      </c>
      <c r="C7" s="189" t="s">
        <v>71</v>
      </c>
      <c r="D7" s="189" t="s">
        <v>76</v>
      </c>
      <c r="E7" s="189" t="s">
        <v>95</v>
      </c>
      <c r="F7" s="189" t="s">
        <v>103</v>
      </c>
      <c r="G7" s="189" t="s">
        <v>110</v>
      </c>
      <c r="H7" s="189" t="s">
        <v>17</v>
      </c>
      <c r="I7" s="189" t="s">
        <v>98</v>
      </c>
      <c r="J7" s="185">
        <v>43504</v>
      </c>
      <c r="K7" s="189" t="s">
        <v>105</v>
      </c>
      <c r="L7" s="189" t="s">
        <v>108</v>
      </c>
      <c r="M7" s="187" t="s">
        <v>101</v>
      </c>
      <c r="N7" s="187"/>
      <c r="O7" s="187"/>
    </row>
    <row r="8" spans="1:15" ht="20.25" customHeight="1" x14ac:dyDescent="0.2">
      <c r="A8" s="188">
        <v>163</v>
      </c>
      <c r="B8" s="189" t="s">
        <v>114</v>
      </c>
      <c r="C8" s="189" t="s">
        <v>71</v>
      </c>
      <c r="D8" s="189" t="s">
        <v>84</v>
      </c>
      <c r="E8" s="189" t="s">
        <v>95</v>
      </c>
      <c r="F8" s="189" t="s">
        <v>75</v>
      </c>
      <c r="G8" s="189" t="s">
        <v>115</v>
      </c>
      <c r="H8" s="189" t="s">
        <v>116</v>
      </c>
      <c r="I8" s="189" t="s">
        <v>98</v>
      </c>
      <c r="J8" s="185">
        <v>43504</v>
      </c>
      <c r="K8" s="189" t="s">
        <v>117</v>
      </c>
      <c r="L8" s="189" t="s">
        <v>108</v>
      </c>
      <c r="M8" s="187" t="s">
        <v>101</v>
      </c>
      <c r="N8" s="187"/>
      <c r="O8" s="187"/>
    </row>
    <row r="9" spans="1:15" ht="20.25" customHeight="1" x14ac:dyDescent="0.2">
      <c r="A9" s="188">
        <v>162</v>
      </c>
      <c r="B9" s="189" t="s">
        <v>118</v>
      </c>
      <c r="C9" s="189" t="s">
        <v>71</v>
      </c>
      <c r="D9" s="189" t="s">
        <v>84</v>
      </c>
      <c r="E9" s="189" t="s">
        <v>95</v>
      </c>
      <c r="F9" s="189" t="s">
        <v>75</v>
      </c>
      <c r="G9" s="189" t="s">
        <v>119</v>
      </c>
      <c r="H9" s="189" t="s">
        <v>116</v>
      </c>
      <c r="I9" s="189" t="s">
        <v>98</v>
      </c>
      <c r="J9" s="185">
        <v>43504</v>
      </c>
      <c r="K9" s="189" t="s">
        <v>117</v>
      </c>
      <c r="L9" s="189" t="s">
        <v>108</v>
      </c>
      <c r="M9" s="187" t="s">
        <v>101</v>
      </c>
      <c r="N9" s="187"/>
      <c r="O9" s="187"/>
    </row>
    <row r="10" spans="1:15" ht="20.25" customHeight="1" x14ac:dyDescent="0.2">
      <c r="A10" s="188">
        <v>161</v>
      </c>
      <c r="B10" s="189" t="s">
        <v>120</v>
      </c>
      <c r="C10" s="189" t="s">
        <v>71</v>
      </c>
      <c r="D10" s="189" t="s">
        <v>84</v>
      </c>
      <c r="E10" s="189" t="s">
        <v>95</v>
      </c>
      <c r="F10" s="189" t="s">
        <v>80</v>
      </c>
      <c r="G10" s="189" t="s">
        <v>96</v>
      </c>
      <c r="H10" s="189" t="s">
        <v>121</v>
      </c>
      <c r="I10" s="189" t="s">
        <v>122</v>
      </c>
      <c r="J10" s="185">
        <v>43503</v>
      </c>
      <c r="K10" s="189" t="s">
        <v>123</v>
      </c>
      <c r="L10" s="189" t="s">
        <v>124</v>
      </c>
      <c r="M10" s="187" t="s">
        <v>101</v>
      </c>
      <c r="N10" s="187"/>
      <c r="O10" s="187"/>
    </row>
    <row r="11" spans="1:15" ht="20.25" customHeight="1" x14ac:dyDescent="0.2">
      <c r="A11" s="188">
        <v>160</v>
      </c>
      <c r="B11" s="189" t="s">
        <v>125</v>
      </c>
      <c r="C11" s="189" t="s">
        <v>71</v>
      </c>
      <c r="D11" s="189" t="s">
        <v>76</v>
      </c>
      <c r="E11" s="189" t="s">
        <v>95</v>
      </c>
      <c r="F11" s="189" t="s">
        <v>80</v>
      </c>
      <c r="G11" s="189" t="s">
        <v>126</v>
      </c>
      <c r="H11" s="189" t="s">
        <v>121</v>
      </c>
      <c r="I11" s="189" t="s">
        <v>98</v>
      </c>
      <c r="J11" s="185">
        <v>43503</v>
      </c>
      <c r="K11" s="189" t="s">
        <v>123</v>
      </c>
      <c r="L11" s="189" t="s">
        <v>100</v>
      </c>
      <c r="M11" s="187" t="s">
        <v>101</v>
      </c>
      <c r="N11" s="187"/>
      <c r="O11" s="187"/>
    </row>
    <row r="12" spans="1:15" ht="20.25" customHeight="1" x14ac:dyDescent="0.2">
      <c r="A12" s="188">
        <v>159</v>
      </c>
      <c r="B12" s="189" t="s">
        <v>127</v>
      </c>
      <c r="C12" s="189" t="s">
        <v>71</v>
      </c>
      <c r="D12" s="189" t="s">
        <v>82</v>
      </c>
      <c r="E12" s="189" t="s">
        <v>95</v>
      </c>
      <c r="F12" s="189" t="s">
        <v>80</v>
      </c>
      <c r="G12" s="189" t="s">
        <v>128</v>
      </c>
      <c r="H12" s="189" t="s">
        <v>129</v>
      </c>
      <c r="I12" s="189" t="s">
        <v>98</v>
      </c>
      <c r="J12" s="185">
        <v>43503</v>
      </c>
      <c r="K12" s="189" t="s">
        <v>117</v>
      </c>
      <c r="L12" s="189" t="s">
        <v>100</v>
      </c>
      <c r="M12" s="187" t="s">
        <v>101</v>
      </c>
      <c r="N12" s="187"/>
      <c r="O12" s="187"/>
    </row>
    <row r="13" spans="1:15" ht="20.25" customHeight="1" x14ac:dyDescent="0.2">
      <c r="A13" s="188">
        <v>158</v>
      </c>
      <c r="B13" s="189" t="s">
        <v>130</v>
      </c>
      <c r="C13" s="189" t="s">
        <v>71</v>
      </c>
      <c r="D13" s="189" t="s">
        <v>82</v>
      </c>
      <c r="E13" s="189" t="s">
        <v>95</v>
      </c>
      <c r="F13" s="189" t="s">
        <v>80</v>
      </c>
      <c r="G13" s="189"/>
      <c r="H13" s="189" t="s">
        <v>129</v>
      </c>
      <c r="I13" s="189" t="s">
        <v>98</v>
      </c>
      <c r="J13" s="185">
        <v>43503</v>
      </c>
      <c r="K13" s="189" t="s">
        <v>117</v>
      </c>
      <c r="L13" s="189" t="s">
        <v>100</v>
      </c>
      <c r="M13" s="187" t="s">
        <v>101</v>
      </c>
      <c r="N13" s="187"/>
      <c r="O13" s="187"/>
    </row>
    <row r="14" spans="1:15" ht="20.25" customHeight="1" x14ac:dyDescent="0.2">
      <c r="A14" s="188">
        <v>157</v>
      </c>
      <c r="B14" s="189" t="s">
        <v>131</v>
      </c>
      <c r="C14" s="189" t="s">
        <v>73</v>
      </c>
      <c r="D14" s="189" t="s">
        <v>84</v>
      </c>
      <c r="E14" s="189" t="s">
        <v>95</v>
      </c>
      <c r="F14" s="189" t="s">
        <v>80</v>
      </c>
      <c r="G14" s="189" t="s">
        <v>132</v>
      </c>
      <c r="H14" s="189" t="s">
        <v>129</v>
      </c>
      <c r="I14" s="189" t="s">
        <v>98</v>
      </c>
      <c r="J14" s="190">
        <v>43503</v>
      </c>
      <c r="K14" s="189" t="s">
        <v>117</v>
      </c>
      <c r="L14" s="189" t="s">
        <v>133</v>
      </c>
      <c r="M14" s="187" t="s">
        <v>101</v>
      </c>
      <c r="N14" s="187"/>
      <c r="O14" s="187"/>
    </row>
    <row r="15" spans="1:15" ht="20.25" customHeight="1" x14ac:dyDescent="0.2">
      <c r="A15" s="188">
        <v>156</v>
      </c>
      <c r="B15" s="189" t="s">
        <v>134</v>
      </c>
      <c r="C15" s="189" t="s">
        <v>73</v>
      </c>
      <c r="D15" s="189" t="s">
        <v>82</v>
      </c>
      <c r="E15" s="189" t="s">
        <v>95</v>
      </c>
      <c r="F15" s="189" t="s">
        <v>80</v>
      </c>
      <c r="G15" s="189" t="s">
        <v>96</v>
      </c>
      <c r="H15" s="189" t="s">
        <v>129</v>
      </c>
      <c r="I15" s="189" t="s">
        <v>98</v>
      </c>
      <c r="J15" s="190">
        <v>43503</v>
      </c>
      <c r="K15" s="189" t="s">
        <v>117</v>
      </c>
      <c r="L15" s="189" t="s">
        <v>135</v>
      </c>
      <c r="M15" s="187" t="s">
        <v>101</v>
      </c>
      <c r="N15" s="187"/>
      <c r="O15" s="187"/>
    </row>
    <row r="16" spans="1:15" ht="20.25" customHeight="1" x14ac:dyDescent="0.2">
      <c r="A16" s="188">
        <v>155</v>
      </c>
      <c r="B16" s="189" t="s">
        <v>136</v>
      </c>
      <c r="C16" s="189" t="s">
        <v>71</v>
      </c>
      <c r="D16" s="189" t="s">
        <v>76</v>
      </c>
      <c r="E16" s="189" t="s">
        <v>95</v>
      </c>
      <c r="F16" s="189" t="s">
        <v>80</v>
      </c>
      <c r="G16" s="189" t="s">
        <v>96</v>
      </c>
      <c r="H16" s="189" t="s">
        <v>17</v>
      </c>
      <c r="I16" s="189" t="s">
        <v>98</v>
      </c>
      <c r="J16" s="190">
        <v>43503</v>
      </c>
      <c r="K16" s="189" t="s">
        <v>105</v>
      </c>
      <c r="L16" s="189" t="s">
        <v>100</v>
      </c>
      <c r="M16" s="187" t="s">
        <v>101</v>
      </c>
      <c r="N16" s="187"/>
      <c r="O16" s="187"/>
    </row>
    <row r="17" spans="1:15" ht="20.25" customHeight="1" x14ac:dyDescent="0.2">
      <c r="A17" s="188">
        <v>154</v>
      </c>
      <c r="B17" s="189" t="s">
        <v>137</v>
      </c>
      <c r="C17" s="189" t="s">
        <v>71</v>
      </c>
      <c r="D17" s="189" t="s">
        <v>76</v>
      </c>
      <c r="E17" s="189" t="s">
        <v>95</v>
      </c>
      <c r="F17" s="189" t="s">
        <v>80</v>
      </c>
      <c r="G17" s="189" t="s">
        <v>96</v>
      </c>
      <c r="H17" s="189" t="s">
        <v>17</v>
      </c>
      <c r="I17" s="189" t="s">
        <v>98</v>
      </c>
      <c r="J17" s="190">
        <v>43503</v>
      </c>
      <c r="K17" s="189" t="s">
        <v>105</v>
      </c>
      <c r="L17" s="189" t="s">
        <v>135</v>
      </c>
      <c r="M17" s="187" t="s">
        <v>101</v>
      </c>
      <c r="N17" s="187"/>
      <c r="O17" s="187"/>
    </row>
    <row r="18" spans="1:15" ht="20.25" customHeight="1" x14ac:dyDescent="0.2">
      <c r="A18" s="188">
        <v>153</v>
      </c>
      <c r="B18" s="189" t="s">
        <v>138</v>
      </c>
      <c r="C18" s="189" t="s">
        <v>71</v>
      </c>
      <c r="D18" s="189" t="s">
        <v>76</v>
      </c>
      <c r="E18" s="189" t="s">
        <v>95</v>
      </c>
      <c r="F18" s="189" t="s">
        <v>75</v>
      </c>
      <c r="G18" s="189" t="s">
        <v>139</v>
      </c>
      <c r="H18" s="189" t="s">
        <v>121</v>
      </c>
      <c r="I18" s="189" t="s">
        <v>98</v>
      </c>
      <c r="J18" s="190">
        <v>43503</v>
      </c>
      <c r="K18" s="189" t="s">
        <v>123</v>
      </c>
      <c r="L18" s="189" t="s">
        <v>135</v>
      </c>
      <c r="M18" s="187" t="s">
        <v>101</v>
      </c>
      <c r="N18" s="187"/>
      <c r="O18" s="187"/>
    </row>
    <row r="19" spans="1:15" ht="20.25" hidden="1" customHeight="1" x14ac:dyDescent="0.2">
      <c r="A19" s="188">
        <v>152</v>
      </c>
      <c r="B19" s="189" t="s">
        <v>140</v>
      </c>
      <c r="C19" s="189" t="s">
        <v>71</v>
      </c>
      <c r="D19" s="189" t="s">
        <v>79</v>
      </c>
      <c r="E19" s="189" t="s">
        <v>95</v>
      </c>
      <c r="F19" s="189" t="s">
        <v>75</v>
      </c>
      <c r="G19" s="189" t="s">
        <v>141</v>
      </c>
      <c r="H19" s="189" t="s">
        <v>17</v>
      </c>
      <c r="I19" s="189" t="s">
        <v>142</v>
      </c>
      <c r="J19" s="190">
        <v>43502</v>
      </c>
      <c r="K19" s="189" t="s">
        <v>143</v>
      </c>
      <c r="L19" s="189" t="s">
        <v>144</v>
      </c>
      <c r="M19" s="187" t="s">
        <v>101</v>
      </c>
      <c r="N19" s="187"/>
      <c r="O19" s="187"/>
    </row>
    <row r="20" spans="1:15" ht="20.25" hidden="1" customHeight="1" x14ac:dyDescent="0.2">
      <c r="A20" s="188">
        <v>151</v>
      </c>
      <c r="B20" s="189" t="s">
        <v>145</v>
      </c>
      <c r="C20" s="189" t="s">
        <v>71</v>
      </c>
      <c r="D20" s="189" t="s">
        <v>82</v>
      </c>
      <c r="E20" s="189" t="s">
        <v>95</v>
      </c>
      <c r="F20" s="189" t="s">
        <v>75</v>
      </c>
      <c r="G20" s="189"/>
      <c r="H20" s="189" t="s">
        <v>17</v>
      </c>
      <c r="I20" s="189" t="s">
        <v>142</v>
      </c>
      <c r="J20" s="190">
        <v>43502</v>
      </c>
      <c r="K20" s="189" t="s">
        <v>143</v>
      </c>
      <c r="L20" s="189" t="s">
        <v>108</v>
      </c>
      <c r="M20" s="187" t="s">
        <v>101</v>
      </c>
      <c r="N20" s="187"/>
      <c r="O20" s="187"/>
    </row>
    <row r="21" spans="1:15" ht="20.25" hidden="1" customHeight="1" x14ac:dyDescent="0.2">
      <c r="A21" s="188">
        <v>150</v>
      </c>
      <c r="B21" s="189" t="s">
        <v>146</v>
      </c>
      <c r="C21" s="189" t="s">
        <v>71</v>
      </c>
      <c r="D21" s="189" t="s">
        <v>84</v>
      </c>
      <c r="E21" s="189" t="s">
        <v>95</v>
      </c>
      <c r="F21" s="189" t="s">
        <v>75</v>
      </c>
      <c r="G21" s="189" t="s">
        <v>147</v>
      </c>
      <c r="H21" s="189" t="s">
        <v>22</v>
      </c>
      <c r="I21" s="189" t="s">
        <v>98</v>
      </c>
      <c r="J21" s="190">
        <v>43502</v>
      </c>
      <c r="K21" s="189" t="s">
        <v>148</v>
      </c>
      <c r="L21" s="189" t="s">
        <v>149</v>
      </c>
      <c r="M21" s="187" t="s">
        <v>101</v>
      </c>
      <c r="N21" s="187"/>
      <c r="O21" s="187"/>
    </row>
    <row r="22" spans="1:15" ht="20.25" hidden="1" customHeight="1" x14ac:dyDescent="0.2">
      <c r="A22" s="188">
        <v>149</v>
      </c>
      <c r="B22" s="189" t="s">
        <v>150</v>
      </c>
      <c r="C22" s="189" t="s">
        <v>71</v>
      </c>
      <c r="D22" s="189" t="s">
        <v>84</v>
      </c>
      <c r="E22" s="189" t="s">
        <v>95</v>
      </c>
      <c r="F22" s="189" t="s">
        <v>83</v>
      </c>
      <c r="G22" s="189" t="s">
        <v>151</v>
      </c>
      <c r="H22" s="189" t="s">
        <v>16</v>
      </c>
      <c r="I22" s="189" t="s">
        <v>98</v>
      </c>
      <c r="J22" s="190">
        <v>43502</v>
      </c>
      <c r="K22" s="189" t="s">
        <v>148</v>
      </c>
      <c r="L22" s="189" t="s">
        <v>144</v>
      </c>
      <c r="M22" s="187" t="s">
        <v>101</v>
      </c>
      <c r="N22" s="187"/>
      <c r="O22" s="187"/>
    </row>
    <row r="23" spans="1:15" ht="20.25" hidden="1" customHeight="1" x14ac:dyDescent="0.2">
      <c r="A23" s="188">
        <v>148</v>
      </c>
      <c r="B23" s="189" t="s">
        <v>152</v>
      </c>
      <c r="C23" s="189" t="s">
        <v>71</v>
      </c>
      <c r="D23" s="189" t="s">
        <v>84</v>
      </c>
      <c r="E23" s="189" t="s">
        <v>95</v>
      </c>
      <c r="F23" s="189" t="s">
        <v>75</v>
      </c>
      <c r="G23" s="189" t="s">
        <v>153</v>
      </c>
      <c r="H23" s="189" t="s">
        <v>16</v>
      </c>
      <c r="I23" s="189" t="s">
        <v>98</v>
      </c>
      <c r="J23" s="190">
        <v>43502</v>
      </c>
      <c r="K23" s="189" t="s">
        <v>148</v>
      </c>
      <c r="L23" s="189" t="s">
        <v>108</v>
      </c>
      <c r="M23" s="187" t="s">
        <v>101</v>
      </c>
      <c r="N23" s="187"/>
      <c r="O23" s="187"/>
    </row>
    <row r="24" spans="1:15" ht="20.25" hidden="1" customHeight="1" x14ac:dyDescent="0.2">
      <c r="A24" s="188">
        <v>147</v>
      </c>
      <c r="B24" s="189" t="s">
        <v>154</v>
      </c>
      <c r="C24" s="189" t="s">
        <v>71</v>
      </c>
      <c r="D24" s="189" t="s">
        <v>84</v>
      </c>
      <c r="E24" s="189" t="s">
        <v>95</v>
      </c>
      <c r="F24" s="189" t="s">
        <v>83</v>
      </c>
      <c r="G24" s="189" t="s">
        <v>155</v>
      </c>
      <c r="H24" s="189" t="s">
        <v>16</v>
      </c>
      <c r="I24" s="189" t="s">
        <v>98</v>
      </c>
      <c r="J24" s="190">
        <v>43502</v>
      </c>
      <c r="K24" s="189" t="s">
        <v>148</v>
      </c>
      <c r="L24" s="189" t="s">
        <v>156</v>
      </c>
      <c r="M24" s="187" t="s">
        <v>101</v>
      </c>
      <c r="N24" s="187"/>
      <c r="O24" s="187"/>
    </row>
    <row r="25" spans="1:15" ht="20.25" hidden="1" customHeight="1" x14ac:dyDescent="0.2">
      <c r="A25" s="188">
        <v>146</v>
      </c>
      <c r="B25" s="189" t="s">
        <v>157</v>
      </c>
      <c r="C25" s="189" t="s">
        <v>72</v>
      </c>
      <c r="D25" s="189" t="s">
        <v>84</v>
      </c>
      <c r="E25" s="189" t="s">
        <v>95</v>
      </c>
      <c r="F25" s="189" t="s">
        <v>83</v>
      </c>
      <c r="G25" s="189" t="s">
        <v>151</v>
      </c>
      <c r="H25" s="189" t="s">
        <v>16</v>
      </c>
      <c r="I25" s="189" t="s">
        <v>98</v>
      </c>
      <c r="J25" s="190">
        <v>43502</v>
      </c>
      <c r="K25" s="189" t="s">
        <v>148</v>
      </c>
      <c r="L25" s="189" t="s">
        <v>149</v>
      </c>
      <c r="M25" s="187" t="s">
        <v>101</v>
      </c>
      <c r="N25" s="187"/>
      <c r="O25" s="187"/>
    </row>
    <row r="26" spans="1:15" ht="20.25" hidden="1" customHeight="1" x14ac:dyDescent="0.2">
      <c r="A26" s="188">
        <v>145</v>
      </c>
      <c r="B26" s="189" t="s">
        <v>158</v>
      </c>
      <c r="C26" s="189" t="s">
        <v>71</v>
      </c>
      <c r="D26" s="189" t="s">
        <v>84</v>
      </c>
      <c r="E26" s="189" t="s">
        <v>95</v>
      </c>
      <c r="F26" s="189" t="s">
        <v>75</v>
      </c>
      <c r="G26" s="189" t="s">
        <v>159</v>
      </c>
      <c r="H26" s="189" t="s">
        <v>26</v>
      </c>
      <c r="I26" s="189" t="s">
        <v>98</v>
      </c>
      <c r="J26" s="190">
        <v>43502</v>
      </c>
      <c r="K26" s="189" t="s">
        <v>148</v>
      </c>
      <c r="L26" s="189" t="s">
        <v>149</v>
      </c>
      <c r="M26" s="187" t="s">
        <v>101</v>
      </c>
      <c r="N26" s="187"/>
      <c r="O26" s="187"/>
    </row>
    <row r="27" spans="1:15" ht="20.25" hidden="1" customHeight="1" x14ac:dyDescent="0.2">
      <c r="A27" s="188">
        <v>144</v>
      </c>
      <c r="B27" s="189" t="s">
        <v>160</v>
      </c>
      <c r="C27" s="189" t="s">
        <v>70</v>
      </c>
      <c r="D27" s="189" t="s">
        <v>84</v>
      </c>
      <c r="E27" s="189" t="s">
        <v>95</v>
      </c>
      <c r="F27" s="189" t="s">
        <v>77</v>
      </c>
      <c r="G27" s="189" t="s">
        <v>161</v>
      </c>
      <c r="H27" s="189" t="s">
        <v>10</v>
      </c>
      <c r="I27" s="189" t="s">
        <v>98</v>
      </c>
      <c r="J27" s="190">
        <v>43502</v>
      </c>
      <c r="K27" s="189" t="s">
        <v>148</v>
      </c>
      <c r="L27" s="189" t="s">
        <v>100</v>
      </c>
      <c r="M27" s="187" t="s">
        <v>101</v>
      </c>
      <c r="N27" s="187"/>
      <c r="O27" s="187"/>
    </row>
    <row r="28" spans="1:15" ht="20.25" hidden="1" customHeight="1" x14ac:dyDescent="0.2">
      <c r="A28" s="188">
        <v>143</v>
      </c>
      <c r="B28" s="189" t="s">
        <v>162</v>
      </c>
      <c r="C28" s="189" t="s">
        <v>71</v>
      </c>
      <c r="D28" s="189" t="s">
        <v>82</v>
      </c>
      <c r="E28" s="189" t="s">
        <v>95</v>
      </c>
      <c r="F28" s="189" t="s">
        <v>77</v>
      </c>
      <c r="G28" s="189"/>
      <c r="H28" s="189" t="s">
        <v>31</v>
      </c>
      <c r="I28" s="189" t="s">
        <v>142</v>
      </c>
      <c r="J28" s="190">
        <v>43502</v>
      </c>
      <c r="K28" s="189" t="s">
        <v>143</v>
      </c>
      <c r="L28" s="189" t="s">
        <v>163</v>
      </c>
      <c r="M28" s="187" t="s">
        <v>101</v>
      </c>
      <c r="N28" s="187"/>
      <c r="O28" s="187"/>
    </row>
    <row r="29" spans="1:15" ht="20.25" hidden="1" customHeight="1" x14ac:dyDescent="0.2">
      <c r="A29" s="188">
        <v>142</v>
      </c>
      <c r="B29" s="189" t="s">
        <v>164</v>
      </c>
      <c r="C29" s="189" t="s">
        <v>71</v>
      </c>
      <c r="D29" s="189" t="s">
        <v>82</v>
      </c>
      <c r="E29" s="189" t="s">
        <v>95</v>
      </c>
      <c r="F29" s="189" t="s">
        <v>77</v>
      </c>
      <c r="G29" s="189"/>
      <c r="H29" s="189" t="s">
        <v>31</v>
      </c>
      <c r="I29" s="189" t="s">
        <v>142</v>
      </c>
      <c r="J29" s="190">
        <v>43502</v>
      </c>
      <c r="K29" s="189" t="s">
        <v>143</v>
      </c>
      <c r="L29" s="189" t="s">
        <v>163</v>
      </c>
      <c r="M29" s="187" t="s">
        <v>101</v>
      </c>
      <c r="N29" s="187"/>
      <c r="O29" s="187"/>
    </row>
    <row r="30" spans="1:15" ht="20.25" hidden="1" customHeight="1" x14ac:dyDescent="0.2">
      <c r="A30" s="188">
        <v>141</v>
      </c>
      <c r="B30" s="189" t="s">
        <v>165</v>
      </c>
      <c r="C30" s="189" t="s">
        <v>71</v>
      </c>
      <c r="D30" s="189" t="s">
        <v>79</v>
      </c>
      <c r="E30" s="189" t="s">
        <v>95</v>
      </c>
      <c r="F30" s="189" t="s">
        <v>75</v>
      </c>
      <c r="G30" s="189"/>
      <c r="H30" s="189" t="s">
        <v>31</v>
      </c>
      <c r="I30" s="189" t="s">
        <v>142</v>
      </c>
      <c r="J30" s="190">
        <v>43502</v>
      </c>
      <c r="K30" s="189" t="s">
        <v>143</v>
      </c>
      <c r="L30" s="189" t="s">
        <v>108</v>
      </c>
      <c r="M30" s="187" t="s">
        <v>101</v>
      </c>
      <c r="N30" s="187"/>
      <c r="O30" s="187"/>
    </row>
    <row r="31" spans="1:15" ht="20.25" hidden="1" customHeight="1" x14ac:dyDescent="0.2">
      <c r="A31" s="188">
        <v>140</v>
      </c>
      <c r="B31" s="189" t="s">
        <v>166</v>
      </c>
      <c r="C31" s="189" t="s">
        <v>71</v>
      </c>
      <c r="D31" s="189" t="s">
        <v>79</v>
      </c>
      <c r="E31" s="189" t="s">
        <v>95</v>
      </c>
      <c r="F31" s="189" t="s">
        <v>75</v>
      </c>
      <c r="G31" s="189"/>
      <c r="H31" s="189" t="s">
        <v>31</v>
      </c>
      <c r="I31" s="189" t="s">
        <v>142</v>
      </c>
      <c r="J31" s="190">
        <v>43502</v>
      </c>
      <c r="K31" s="189" t="s">
        <v>143</v>
      </c>
      <c r="L31" s="189" t="s">
        <v>108</v>
      </c>
      <c r="M31" s="187" t="s">
        <v>101</v>
      </c>
      <c r="N31" s="187"/>
      <c r="O31" s="187"/>
    </row>
    <row r="32" spans="1:15" ht="20.25" hidden="1" customHeight="1" x14ac:dyDescent="0.2">
      <c r="A32" s="188">
        <v>139</v>
      </c>
      <c r="B32" s="189" t="s">
        <v>167</v>
      </c>
      <c r="C32" s="189" t="s">
        <v>71</v>
      </c>
      <c r="D32" s="189" t="s">
        <v>79</v>
      </c>
      <c r="E32" s="189" t="s">
        <v>95</v>
      </c>
      <c r="F32" s="189" t="s">
        <v>75</v>
      </c>
      <c r="G32" s="189"/>
      <c r="H32" s="189" t="s">
        <v>31</v>
      </c>
      <c r="I32" s="189" t="s">
        <v>142</v>
      </c>
      <c r="J32" s="190">
        <v>43502</v>
      </c>
      <c r="K32" s="189" t="s">
        <v>143</v>
      </c>
      <c r="L32" s="189" t="s">
        <v>108</v>
      </c>
      <c r="M32" s="187" t="s">
        <v>101</v>
      </c>
      <c r="N32" s="187"/>
      <c r="O32" s="187"/>
    </row>
    <row r="33" spans="1:15" ht="20.25" hidden="1" customHeight="1" x14ac:dyDescent="0.2">
      <c r="A33" s="188">
        <v>138</v>
      </c>
      <c r="B33" s="189" t="s">
        <v>168</v>
      </c>
      <c r="C33" s="189" t="s">
        <v>71</v>
      </c>
      <c r="D33" s="189" t="s">
        <v>79</v>
      </c>
      <c r="E33" s="189" t="s">
        <v>95</v>
      </c>
      <c r="F33" s="189" t="s">
        <v>75</v>
      </c>
      <c r="G33" s="189"/>
      <c r="H33" s="189" t="s">
        <v>169</v>
      </c>
      <c r="I33" s="189" t="s">
        <v>142</v>
      </c>
      <c r="J33" s="190">
        <v>43502</v>
      </c>
      <c r="K33" s="189" t="s">
        <v>143</v>
      </c>
      <c r="L33" s="189" t="s">
        <v>144</v>
      </c>
      <c r="M33" s="187" t="s">
        <v>101</v>
      </c>
      <c r="N33" s="187"/>
      <c r="O33" s="187"/>
    </row>
    <row r="34" spans="1:15" ht="20.25" hidden="1" customHeight="1" x14ac:dyDescent="0.2">
      <c r="A34" s="188">
        <v>137</v>
      </c>
      <c r="B34" s="189" t="s">
        <v>170</v>
      </c>
      <c r="C34" s="189" t="s">
        <v>71</v>
      </c>
      <c r="D34" s="189" t="s">
        <v>79</v>
      </c>
      <c r="E34" s="189" t="s">
        <v>95</v>
      </c>
      <c r="F34" s="189" t="s">
        <v>75</v>
      </c>
      <c r="G34" s="189"/>
      <c r="H34" s="189" t="s">
        <v>169</v>
      </c>
      <c r="I34" s="189" t="s">
        <v>142</v>
      </c>
      <c r="J34" s="190">
        <v>43502</v>
      </c>
      <c r="K34" s="189" t="s">
        <v>143</v>
      </c>
      <c r="L34" s="189" t="s">
        <v>149</v>
      </c>
      <c r="M34" s="187" t="s">
        <v>101</v>
      </c>
      <c r="N34" s="187"/>
      <c r="O34" s="187"/>
    </row>
    <row r="35" spans="1:15" ht="20.25" hidden="1" customHeight="1" x14ac:dyDescent="0.2">
      <c r="A35" s="188">
        <v>136</v>
      </c>
      <c r="B35" s="189" t="s">
        <v>171</v>
      </c>
      <c r="C35" s="189" t="s">
        <v>71</v>
      </c>
      <c r="D35" s="189" t="s">
        <v>79</v>
      </c>
      <c r="E35" s="189" t="s">
        <v>95</v>
      </c>
      <c r="F35" s="189" t="s">
        <v>75</v>
      </c>
      <c r="G35" s="189"/>
      <c r="H35" s="189" t="s">
        <v>23</v>
      </c>
      <c r="I35" s="189" t="s">
        <v>142</v>
      </c>
      <c r="J35" s="190">
        <v>43502</v>
      </c>
      <c r="K35" s="189" t="s">
        <v>143</v>
      </c>
      <c r="L35" s="189" t="s">
        <v>149</v>
      </c>
      <c r="M35" s="187" t="s">
        <v>101</v>
      </c>
      <c r="N35" s="187"/>
      <c r="O35" s="187"/>
    </row>
    <row r="36" spans="1:15" ht="20.25" hidden="1" customHeight="1" x14ac:dyDescent="0.2">
      <c r="A36" s="188">
        <v>135</v>
      </c>
      <c r="B36" s="189" t="s">
        <v>172</v>
      </c>
      <c r="C36" s="189" t="s">
        <v>71</v>
      </c>
      <c r="D36" s="189" t="s">
        <v>84</v>
      </c>
      <c r="E36" s="189" t="s">
        <v>95</v>
      </c>
      <c r="F36" s="189" t="s">
        <v>77</v>
      </c>
      <c r="G36" s="189"/>
      <c r="H36" s="189" t="s">
        <v>33</v>
      </c>
      <c r="I36" s="189" t="s">
        <v>142</v>
      </c>
      <c r="J36" s="190">
        <v>43502</v>
      </c>
      <c r="K36" s="189" t="s">
        <v>143</v>
      </c>
      <c r="L36" s="189" t="s">
        <v>135</v>
      </c>
      <c r="M36" s="187" t="s">
        <v>101</v>
      </c>
      <c r="N36" s="187"/>
      <c r="O36" s="187"/>
    </row>
    <row r="37" spans="1:15" ht="20.25" hidden="1" customHeight="1" x14ac:dyDescent="0.2">
      <c r="A37" s="188">
        <v>134</v>
      </c>
      <c r="B37" s="189" t="s">
        <v>173</v>
      </c>
      <c r="C37" s="189" t="s">
        <v>71</v>
      </c>
      <c r="D37" s="189" t="s">
        <v>79</v>
      </c>
      <c r="E37" s="189" t="s">
        <v>95</v>
      </c>
      <c r="F37" s="189" t="s">
        <v>75</v>
      </c>
      <c r="G37" s="189"/>
      <c r="H37" s="189" t="s">
        <v>33</v>
      </c>
      <c r="I37" s="189" t="s">
        <v>142</v>
      </c>
      <c r="J37" s="190">
        <v>43502</v>
      </c>
      <c r="K37" s="189" t="s">
        <v>143</v>
      </c>
      <c r="L37" s="189" t="s">
        <v>108</v>
      </c>
      <c r="M37" s="187" t="s">
        <v>101</v>
      </c>
      <c r="N37" s="187"/>
      <c r="O37" s="187"/>
    </row>
    <row r="38" spans="1:15" ht="20.25" hidden="1" customHeight="1" x14ac:dyDescent="0.2">
      <c r="A38" s="188">
        <v>133</v>
      </c>
      <c r="B38" s="189" t="s">
        <v>174</v>
      </c>
      <c r="C38" s="189" t="s">
        <v>71</v>
      </c>
      <c r="D38" s="189" t="s">
        <v>79</v>
      </c>
      <c r="E38" s="189" t="s">
        <v>95</v>
      </c>
      <c r="F38" s="189" t="s">
        <v>75</v>
      </c>
      <c r="G38" s="189" t="s">
        <v>175</v>
      </c>
      <c r="H38" s="189" t="s">
        <v>31</v>
      </c>
      <c r="I38" s="189" t="s">
        <v>142</v>
      </c>
      <c r="J38" s="190">
        <v>43502</v>
      </c>
      <c r="K38" s="189" t="s">
        <v>143</v>
      </c>
      <c r="L38" s="189" t="s">
        <v>108</v>
      </c>
      <c r="M38" s="187" t="s">
        <v>101</v>
      </c>
      <c r="N38" s="187"/>
      <c r="O38" s="187"/>
    </row>
    <row r="39" spans="1:15" ht="20.25" hidden="1" customHeight="1" x14ac:dyDescent="0.2">
      <c r="A39" s="188">
        <v>132</v>
      </c>
      <c r="B39" s="189" t="s">
        <v>176</v>
      </c>
      <c r="C39" s="189" t="s">
        <v>71</v>
      </c>
      <c r="D39" s="189" t="s">
        <v>84</v>
      </c>
      <c r="E39" s="189" t="s">
        <v>95</v>
      </c>
      <c r="F39" s="189" t="s">
        <v>77</v>
      </c>
      <c r="G39" s="189" t="s">
        <v>177</v>
      </c>
      <c r="H39" s="189" t="s">
        <v>178</v>
      </c>
      <c r="I39" s="189" t="s">
        <v>98</v>
      </c>
      <c r="J39" s="190">
        <v>43502</v>
      </c>
      <c r="K39" s="189" t="s">
        <v>148</v>
      </c>
      <c r="L39" s="189" t="s">
        <v>156</v>
      </c>
      <c r="M39" s="187" t="s">
        <v>101</v>
      </c>
      <c r="N39" s="187"/>
      <c r="O39" s="187"/>
    </row>
    <row r="40" spans="1:15" ht="20.25" hidden="1" customHeight="1" x14ac:dyDescent="0.2">
      <c r="A40" s="188">
        <v>131</v>
      </c>
      <c r="B40" s="189" t="s">
        <v>179</v>
      </c>
      <c r="C40" s="189" t="s">
        <v>71</v>
      </c>
      <c r="D40" s="189" t="s">
        <v>84</v>
      </c>
      <c r="E40" s="189" t="s">
        <v>95</v>
      </c>
      <c r="F40" s="189" t="s">
        <v>80</v>
      </c>
      <c r="G40" s="189" t="s">
        <v>132</v>
      </c>
      <c r="H40" s="189" t="s">
        <v>20</v>
      </c>
      <c r="I40" s="189" t="s">
        <v>98</v>
      </c>
      <c r="J40" s="190">
        <v>43502</v>
      </c>
      <c r="K40" s="189" t="s">
        <v>53</v>
      </c>
      <c r="L40" s="189" t="s">
        <v>124</v>
      </c>
      <c r="M40" s="187" t="s">
        <v>101</v>
      </c>
      <c r="N40" s="187"/>
      <c r="O40" s="187"/>
    </row>
    <row r="41" spans="1:15" ht="20.25" hidden="1" customHeight="1" x14ac:dyDescent="0.2">
      <c r="A41" s="188">
        <v>130</v>
      </c>
      <c r="B41" s="189" t="s">
        <v>180</v>
      </c>
      <c r="C41" s="189" t="s">
        <v>71</v>
      </c>
      <c r="D41" s="189" t="s">
        <v>84</v>
      </c>
      <c r="E41" s="189" t="s">
        <v>95</v>
      </c>
      <c r="F41" s="189" t="s">
        <v>75</v>
      </c>
      <c r="G41" s="189" t="s">
        <v>151</v>
      </c>
      <c r="H41" s="189" t="s">
        <v>36</v>
      </c>
      <c r="I41" s="189" t="s">
        <v>98</v>
      </c>
      <c r="J41" s="190">
        <v>43502</v>
      </c>
      <c r="K41" s="189" t="s">
        <v>148</v>
      </c>
      <c r="L41" s="189" t="s">
        <v>108</v>
      </c>
      <c r="M41" s="187" t="s">
        <v>101</v>
      </c>
      <c r="N41" s="187"/>
      <c r="O41" s="187"/>
    </row>
    <row r="42" spans="1:15" ht="20.25" hidden="1" customHeight="1" x14ac:dyDescent="0.2">
      <c r="A42" s="188">
        <v>129</v>
      </c>
      <c r="B42" s="189" t="s">
        <v>181</v>
      </c>
      <c r="C42" s="189" t="s">
        <v>71</v>
      </c>
      <c r="D42" s="189" t="s">
        <v>82</v>
      </c>
      <c r="E42" s="189" t="s">
        <v>95</v>
      </c>
      <c r="F42" s="189" t="s">
        <v>80</v>
      </c>
      <c r="G42" s="189"/>
      <c r="H42" s="189" t="s">
        <v>33</v>
      </c>
      <c r="I42" s="189" t="s">
        <v>142</v>
      </c>
      <c r="J42" s="190">
        <v>43502</v>
      </c>
      <c r="K42" s="189" t="s">
        <v>143</v>
      </c>
      <c r="L42" s="189" t="s">
        <v>135</v>
      </c>
      <c r="M42" s="187" t="s">
        <v>101</v>
      </c>
      <c r="N42" s="187"/>
      <c r="O42" s="187"/>
    </row>
    <row r="43" spans="1:15" ht="20.25" hidden="1" customHeight="1" x14ac:dyDescent="0.2">
      <c r="A43" s="188">
        <v>128</v>
      </c>
      <c r="B43" s="189" t="s">
        <v>182</v>
      </c>
      <c r="C43" s="189" t="s">
        <v>71</v>
      </c>
      <c r="D43" s="189" t="s">
        <v>79</v>
      </c>
      <c r="E43" s="189" t="s">
        <v>95</v>
      </c>
      <c r="F43" s="189" t="s">
        <v>75</v>
      </c>
      <c r="G43" s="189" t="s">
        <v>183</v>
      </c>
      <c r="H43" s="189" t="s">
        <v>20</v>
      </c>
      <c r="I43" s="189" t="s">
        <v>98</v>
      </c>
      <c r="J43" s="190">
        <v>43501</v>
      </c>
      <c r="K43" s="189" t="s">
        <v>53</v>
      </c>
      <c r="L43" s="189" t="s">
        <v>108</v>
      </c>
      <c r="M43" s="187" t="s">
        <v>101</v>
      </c>
      <c r="N43" s="187"/>
      <c r="O43" s="187"/>
    </row>
    <row r="44" spans="1:15" ht="20.25" hidden="1" customHeight="1" x14ac:dyDescent="0.2">
      <c r="A44" s="188">
        <v>127</v>
      </c>
      <c r="B44" s="189" t="s">
        <v>184</v>
      </c>
      <c r="C44" s="189" t="s">
        <v>71</v>
      </c>
      <c r="D44" s="189" t="s">
        <v>79</v>
      </c>
      <c r="E44" s="189" t="s">
        <v>95</v>
      </c>
      <c r="F44" s="189" t="s">
        <v>80</v>
      </c>
      <c r="G44" s="189" t="s">
        <v>185</v>
      </c>
      <c r="H44" s="189" t="s">
        <v>20</v>
      </c>
      <c r="I44" s="189" t="s">
        <v>98</v>
      </c>
      <c r="J44" s="190">
        <v>43501</v>
      </c>
      <c r="K44" s="189" t="s">
        <v>53</v>
      </c>
      <c r="L44" s="189" t="s">
        <v>133</v>
      </c>
      <c r="M44" s="187" t="s">
        <v>101</v>
      </c>
      <c r="N44" s="187"/>
      <c r="O44" s="187"/>
    </row>
    <row r="45" spans="1:15" ht="20.25" hidden="1" customHeight="1" x14ac:dyDescent="0.2">
      <c r="A45" s="188">
        <v>126</v>
      </c>
      <c r="B45" s="189" t="s">
        <v>186</v>
      </c>
      <c r="C45" s="189" t="s">
        <v>71</v>
      </c>
      <c r="D45" s="189" t="s">
        <v>84</v>
      </c>
      <c r="E45" s="189" t="s">
        <v>95</v>
      </c>
      <c r="F45" s="189" t="s">
        <v>83</v>
      </c>
      <c r="G45" s="189" t="s">
        <v>187</v>
      </c>
      <c r="H45" s="189" t="s">
        <v>188</v>
      </c>
      <c r="I45" s="189" t="s">
        <v>98</v>
      </c>
      <c r="J45" s="190">
        <v>43501</v>
      </c>
      <c r="K45" s="189" t="s">
        <v>148</v>
      </c>
      <c r="L45" s="189" t="s">
        <v>144</v>
      </c>
      <c r="M45" s="187" t="s">
        <v>101</v>
      </c>
      <c r="N45" s="187"/>
      <c r="O45" s="187"/>
    </row>
    <row r="46" spans="1:15" ht="20.25" hidden="1" customHeight="1" x14ac:dyDescent="0.2">
      <c r="A46" s="188">
        <v>125</v>
      </c>
      <c r="B46" s="189" t="s">
        <v>189</v>
      </c>
      <c r="C46" s="189" t="s">
        <v>71</v>
      </c>
      <c r="D46" s="189" t="s">
        <v>76</v>
      </c>
      <c r="E46" s="189" t="s">
        <v>95</v>
      </c>
      <c r="F46" s="189" t="s">
        <v>77</v>
      </c>
      <c r="G46" s="189" t="s">
        <v>190</v>
      </c>
      <c r="H46" s="189" t="s">
        <v>10</v>
      </c>
      <c r="I46" s="189" t="s">
        <v>98</v>
      </c>
      <c r="J46" s="190">
        <v>43501</v>
      </c>
      <c r="K46" s="189" t="s">
        <v>148</v>
      </c>
      <c r="L46" s="189" t="s">
        <v>191</v>
      </c>
      <c r="M46" s="187" t="s">
        <v>101</v>
      </c>
      <c r="N46" s="187"/>
      <c r="O46" s="187"/>
    </row>
    <row r="47" spans="1:15" ht="20.25" hidden="1" customHeight="1" x14ac:dyDescent="0.2">
      <c r="A47" s="188">
        <v>124</v>
      </c>
      <c r="B47" s="189" t="s">
        <v>192</v>
      </c>
      <c r="C47" s="189" t="s">
        <v>71</v>
      </c>
      <c r="D47" s="189" t="s">
        <v>76</v>
      </c>
      <c r="E47" s="189" t="s">
        <v>95</v>
      </c>
      <c r="F47" s="189" t="s">
        <v>77</v>
      </c>
      <c r="G47" s="189" t="s">
        <v>193</v>
      </c>
      <c r="H47" s="189" t="s">
        <v>34</v>
      </c>
      <c r="I47" s="189" t="s">
        <v>98</v>
      </c>
      <c r="J47" s="190">
        <v>43500</v>
      </c>
      <c r="K47" s="189" t="s">
        <v>143</v>
      </c>
      <c r="L47" s="189" t="s">
        <v>156</v>
      </c>
      <c r="M47" s="187" t="s">
        <v>101</v>
      </c>
      <c r="N47" s="187"/>
      <c r="O47" s="187"/>
    </row>
    <row r="48" spans="1:15" ht="20.25" hidden="1" customHeight="1" x14ac:dyDescent="0.2">
      <c r="A48" s="188">
        <v>123</v>
      </c>
      <c r="B48" s="189" t="s">
        <v>194</v>
      </c>
      <c r="C48" s="189" t="s">
        <v>71</v>
      </c>
      <c r="D48" s="189" t="s">
        <v>82</v>
      </c>
      <c r="E48" s="189" t="s">
        <v>95</v>
      </c>
      <c r="F48" s="189" t="s">
        <v>75</v>
      </c>
      <c r="G48" s="189" t="s">
        <v>195</v>
      </c>
      <c r="H48" s="189" t="s">
        <v>17</v>
      </c>
      <c r="I48" s="189" t="s">
        <v>98</v>
      </c>
      <c r="J48" s="190">
        <v>43499</v>
      </c>
      <c r="K48" s="189" t="s">
        <v>196</v>
      </c>
      <c r="L48" s="189" t="s">
        <v>135</v>
      </c>
      <c r="M48" s="187" t="s">
        <v>101</v>
      </c>
      <c r="N48" s="187"/>
      <c r="O48" s="187"/>
    </row>
    <row r="49" spans="1:15" ht="20.25" hidden="1" customHeight="1" x14ac:dyDescent="0.2">
      <c r="A49" s="188">
        <v>122</v>
      </c>
      <c r="B49" s="189" t="s">
        <v>197</v>
      </c>
      <c r="C49" s="189" t="s">
        <v>71</v>
      </c>
      <c r="D49" s="189" t="s">
        <v>82</v>
      </c>
      <c r="E49" s="189" t="s">
        <v>95</v>
      </c>
      <c r="F49" s="189" t="s">
        <v>75</v>
      </c>
      <c r="G49" s="189"/>
      <c r="H49" s="189" t="s">
        <v>17</v>
      </c>
      <c r="I49" s="189" t="s">
        <v>98</v>
      </c>
      <c r="J49" s="190">
        <v>43499</v>
      </c>
      <c r="K49" s="189" t="s">
        <v>196</v>
      </c>
      <c r="L49" s="189" t="s">
        <v>108</v>
      </c>
      <c r="M49" s="187" t="s">
        <v>101</v>
      </c>
      <c r="N49" s="187"/>
      <c r="O49" s="187"/>
    </row>
    <row r="50" spans="1:15" ht="20.25" hidden="1" customHeight="1" x14ac:dyDescent="0.2">
      <c r="A50" s="188">
        <v>121</v>
      </c>
      <c r="B50" s="189" t="s">
        <v>198</v>
      </c>
      <c r="C50" s="189" t="s">
        <v>71</v>
      </c>
      <c r="D50" s="189" t="s">
        <v>82</v>
      </c>
      <c r="E50" s="189" t="s">
        <v>95</v>
      </c>
      <c r="F50" s="189" t="s">
        <v>75</v>
      </c>
      <c r="G50" s="189" t="s">
        <v>199</v>
      </c>
      <c r="H50" s="189" t="s">
        <v>27</v>
      </c>
      <c r="I50" s="189" t="s">
        <v>98</v>
      </c>
      <c r="J50" s="190">
        <v>43499</v>
      </c>
      <c r="K50" s="189" t="s">
        <v>196</v>
      </c>
      <c r="L50" s="189" t="s">
        <v>108</v>
      </c>
      <c r="M50" s="187" t="s">
        <v>101</v>
      </c>
      <c r="N50" s="187"/>
      <c r="O50" s="187"/>
    </row>
    <row r="51" spans="1:15" ht="20.25" hidden="1" customHeight="1" x14ac:dyDescent="0.2">
      <c r="A51" s="188">
        <v>120</v>
      </c>
      <c r="B51" s="189" t="s">
        <v>200</v>
      </c>
      <c r="C51" s="189" t="s">
        <v>71</v>
      </c>
      <c r="D51" s="189" t="s">
        <v>84</v>
      </c>
      <c r="E51" s="189" t="s">
        <v>95</v>
      </c>
      <c r="F51" s="189" t="s">
        <v>75</v>
      </c>
      <c r="G51" s="189" t="s">
        <v>201</v>
      </c>
      <c r="H51" s="189" t="s">
        <v>15</v>
      </c>
      <c r="I51" s="189" t="s">
        <v>98</v>
      </c>
      <c r="J51" s="190">
        <v>43498</v>
      </c>
      <c r="K51" s="189" t="s">
        <v>53</v>
      </c>
      <c r="L51" s="189" t="s">
        <v>191</v>
      </c>
      <c r="M51" s="187" t="s">
        <v>101</v>
      </c>
      <c r="N51" s="187"/>
      <c r="O51" s="187"/>
    </row>
    <row r="52" spans="1:15" ht="20.25" hidden="1" customHeight="1" x14ac:dyDescent="0.2">
      <c r="A52" s="188">
        <v>119</v>
      </c>
      <c r="B52" s="189" t="s">
        <v>202</v>
      </c>
      <c r="C52" s="189" t="s">
        <v>72</v>
      </c>
      <c r="D52" s="189" t="s">
        <v>76</v>
      </c>
      <c r="E52" s="189" t="s">
        <v>95</v>
      </c>
      <c r="F52" s="189" t="s">
        <v>80</v>
      </c>
      <c r="G52" s="189" t="s">
        <v>203</v>
      </c>
      <c r="H52" s="189" t="s">
        <v>85</v>
      </c>
      <c r="I52" s="189" t="s">
        <v>98</v>
      </c>
      <c r="J52" s="190">
        <v>43498</v>
      </c>
      <c r="K52" s="189" t="s">
        <v>196</v>
      </c>
      <c r="L52" s="189" t="s">
        <v>133</v>
      </c>
      <c r="M52" s="187" t="s">
        <v>101</v>
      </c>
      <c r="N52" s="187"/>
      <c r="O52" s="187"/>
    </row>
    <row r="53" spans="1:15" ht="20.25" hidden="1" customHeight="1" x14ac:dyDescent="0.2">
      <c r="A53" s="188">
        <v>118</v>
      </c>
      <c r="B53" s="189" t="s">
        <v>204</v>
      </c>
      <c r="C53" s="189" t="s">
        <v>71</v>
      </c>
      <c r="D53" s="189" t="s">
        <v>76</v>
      </c>
      <c r="E53" s="189" t="s">
        <v>95</v>
      </c>
      <c r="F53" s="189" t="s">
        <v>80</v>
      </c>
      <c r="G53" s="189" t="s">
        <v>203</v>
      </c>
      <c r="H53" s="189" t="s">
        <v>33</v>
      </c>
      <c r="I53" s="189" t="s">
        <v>98</v>
      </c>
      <c r="J53" s="190">
        <v>43498</v>
      </c>
      <c r="K53" s="189" t="s">
        <v>196</v>
      </c>
      <c r="L53" s="189" t="s">
        <v>133</v>
      </c>
      <c r="M53" s="187" t="s">
        <v>101</v>
      </c>
      <c r="N53" s="187"/>
      <c r="O53" s="187"/>
    </row>
    <row r="54" spans="1:15" ht="20.25" hidden="1" customHeight="1" x14ac:dyDescent="0.2">
      <c r="A54" s="188">
        <v>117</v>
      </c>
      <c r="B54" s="189" t="s">
        <v>205</v>
      </c>
      <c r="C54" s="189" t="s">
        <v>72</v>
      </c>
      <c r="D54" s="189" t="s">
        <v>76</v>
      </c>
      <c r="E54" s="189" t="s">
        <v>95</v>
      </c>
      <c r="F54" s="189" t="s">
        <v>80</v>
      </c>
      <c r="G54" s="189" t="s">
        <v>206</v>
      </c>
      <c r="H54" s="189" t="s">
        <v>78</v>
      </c>
      <c r="I54" s="189" t="s">
        <v>98</v>
      </c>
      <c r="J54" s="190">
        <v>43498</v>
      </c>
      <c r="K54" s="189" t="s">
        <v>196</v>
      </c>
      <c r="L54" s="189" t="s">
        <v>133</v>
      </c>
      <c r="M54" s="187" t="s">
        <v>101</v>
      </c>
      <c r="N54" s="187"/>
      <c r="O54" s="187"/>
    </row>
    <row r="55" spans="1:15" ht="20.25" hidden="1" customHeight="1" x14ac:dyDescent="0.2">
      <c r="A55" s="188">
        <v>116</v>
      </c>
      <c r="B55" s="189" t="s">
        <v>207</v>
      </c>
      <c r="C55" s="189" t="s">
        <v>71</v>
      </c>
      <c r="D55" s="189" t="s">
        <v>76</v>
      </c>
      <c r="E55" s="189" t="s">
        <v>95</v>
      </c>
      <c r="F55" s="189" t="s">
        <v>80</v>
      </c>
      <c r="G55" s="189" t="s">
        <v>208</v>
      </c>
      <c r="H55" s="189" t="s">
        <v>81</v>
      </c>
      <c r="I55" s="189" t="s">
        <v>98</v>
      </c>
      <c r="J55" s="190">
        <v>43497</v>
      </c>
      <c r="K55" s="189" t="s">
        <v>196</v>
      </c>
      <c r="L55" s="189" t="s">
        <v>209</v>
      </c>
      <c r="M55" s="187" t="s">
        <v>101</v>
      </c>
      <c r="N55" s="187"/>
      <c r="O55" s="187"/>
    </row>
    <row r="56" spans="1:15" ht="20.25" hidden="1" customHeight="1" x14ac:dyDescent="0.2">
      <c r="A56" s="188">
        <v>97</v>
      </c>
      <c r="B56" s="189" t="s">
        <v>210</v>
      </c>
      <c r="C56" s="189" t="s">
        <v>70</v>
      </c>
      <c r="D56" s="189" t="s">
        <v>79</v>
      </c>
      <c r="E56" s="189" t="s">
        <v>95</v>
      </c>
      <c r="F56" s="189" t="s">
        <v>83</v>
      </c>
      <c r="G56" s="189" t="s">
        <v>211</v>
      </c>
      <c r="H56" s="189" t="s">
        <v>23</v>
      </c>
      <c r="I56" s="189" t="s">
        <v>98</v>
      </c>
      <c r="J56" s="190">
        <v>43383</v>
      </c>
      <c r="K56" s="189" t="s">
        <v>212</v>
      </c>
      <c r="L56" s="189" t="s">
        <v>213</v>
      </c>
      <c r="M56" s="187" t="s">
        <v>101</v>
      </c>
      <c r="N56" s="187"/>
      <c r="O56" s="187"/>
    </row>
    <row r="57" spans="1:15" ht="20.25" customHeight="1" x14ac:dyDescent="0.2">
      <c r="A57" s="188"/>
      <c r="B57" s="189"/>
      <c r="C57" s="189"/>
      <c r="D57" s="189"/>
      <c r="E57" s="189"/>
      <c r="F57" s="189"/>
      <c r="G57" s="189"/>
      <c r="H57" s="189"/>
      <c r="I57" s="189"/>
      <c r="J57" s="190"/>
      <c r="K57" s="189"/>
      <c r="L57" s="189"/>
      <c r="M57" s="187"/>
      <c r="N57" s="187"/>
      <c r="O57" s="187"/>
    </row>
    <row r="58" spans="1:15" ht="20.25" customHeight="1" x14ac:dyDescent="0.2">
      <c r="A58" s="188"/>
      <c r="B58" s="189"/>
      <c r="C58" s="189"/>
      <c r="D58" s="189"/>
      <c r="E58" s="189"/>
      <c r="F58" s="189"/>
      <c r="G58" s="189"/>
      <c r="H58" s="189"/>
      <c r="I58" s="189"/>
      <c r="J58" s="190"/>
      <c r="K58" s="189"/>
      <c r="L58" s="189"/>
      <c r="M58" s="187"/>
      <c r="N58" s="187"/>
      <c r="O58" s="187"/>
    </row>
    <row r="59" spans="1:15" ht="20.25" customHeight="1" x14ac:dyDescent="0.2">
      <c r="A59" s="188"/>
      <c r="B59" s="189"/>
      <c r="C59" s="189"/>
      <c r="D59" s="189"/>
      <c r="E59" s="189"/>
      <c r="F59" s="189"/>
      <c r="G59" s="189"/>
      <c r="H59" s="189"/>
      <c r="I59" s="189"/>
      <c r="J59" s="190"/>
      <c r="K59" s="189"/>
      <c r="L59" s="189"/>
      <c r="M59" s="187"/>
      <c r="N59" s="187"/>
      <c r="O59" s="187"/>
    </row>
    <row r="60" spans="1:15" ht="20.25" customHeight="1" x14ac:dyDescent="0.2">
      <c r="A60" s="188"/>
      <c r="B60" s="189"/>
      <c r="C60" s="189"/>
      <c r="D60" s="189"/>
      <c r="E60" s="189"/>
      <c r="F60" s="189"/>
      <c r="G60" s="189"/>
      <c r="H60" s="189"/>
      <c r="I60" s="189"/>
      <c r="J60" s="190"/>
      <c r="K60" s="189"/>
      <c r="L60" s="189"/>
      <c r="M60" s="187"/>
      <c r="N60" s="187"/>
      <c r="O60" s="187"/>
    </row>
    <row r="61" spans="1:15" ht="20.25" customHeight="1" x14ac:dyDescent="0.2">
      <c r="A61" s="188"/>
      <c r="B61" s="189"/>
      <c r="C61" s="189"/>
      <c r="D61" s="189"/>
      <c r="E61" s="189"/>
      <c r="F61" s="189"/>
      <c r="G61" s="189"/>
      <c r="H61" s="189"/>
      <c r="I61" s="189"/>
      <c r="J61" s="190"/>
      <c r="K61" s="189"/>
      <c r="L61" s="189"/>
      <c r="M61" s="187"/>
      <c r="N61" s="187"/>
      <c r="O61" s="187"/>
    </row>
    <row r="62" spans="1:15" ht="20.25" customHeight="1" x14ac:dyDescent="0.2">
      <c r="A62" s="188"/>
      <c r="B62" s="189"/>
      <c r="C62" s="189"/>
      <c r="D62" s="189"/>
      <c r="E62" s="189"/>
      <c r="F62" s="189"/>
      <c r="G62" s="189"/>
      <c r="H62" s="189"/>
      <c r="I62" s="189"/>
      <c r="J62" s="190"/>
      <c r="K62" s="189"/>
      <c r="L62" s="189"/>
      <c r="M62" s="187"/>
      <c r="N62" s="187"/>
      <c r="O62" s="187"/>
    </row>
    <row r="63" spans="1:15" ht="20.25" customHeight="1" x14ac:dyDescent="0.2">
      <c r="A63" s="188"/>
      <c r="B63" s="189"/>
      <c r="C63" s="189"/>
      <c r="D63" s="189"/>
      <c r="E63" s="189"/>
      <c r="F63" s="189"/>
      <c r="G63" s="189"/>
      <c r="H63" s="189"/>
      <c r="I63" s="189"/>
      <c r="J63" s="190"/>
      <c r="K63" s="189"/>
      <c r="L63" s="189"/>
      <c r="M63" s="187"/>
      <c r="N63" s="187"/>
      <c r="O63" s="187"/>
    </row>
    <row r="64" spans="1:15" ht="20.25" customHeight="1" x14ac:dyDescent="0.2">
      <c r="A64" s="188"/>
      <c r="B64" s="189"/>
      <c r="C64" s="189"/>
      <c r="D64" s="189"/>
      <c r="E64" s="189"/>
      <c r="F64" s="189"/>
      <c r="G64" s="189"/>
      <c r="H64" s="189"/>
      <c r="I64" s="189"/>
      <c r="J64" s="190"/>
      <c r="K64" s="189"/>
      <c r="L64" s="189"/>
      <c r="M64" s="187"/>
      <c r="N64" s="187"/>
      <c r="O64" s="187"/>
    </row>
    <row r="65" spans="1:15" ht="20.25" customHeight="1" x14ac:dyDescent="0.2">
      <c r="A65" s="188"/>
      <c r="B65" s="189"/>
      <c r="C65" s="189"/>
      <c r="D65" s="189"/>
      <c r="E65" s="189"/>
      <c r="F65" s="189"/>
      <c r="G65" s="189"/>
      <c r="H65" s="189"/>
      <c r="I65" s="189"/>
      <c r="J65" s="190"/>
      <c r="K65" s="189"/>
      <c r="L65" s="189"/>
      <c r="M65" s="187"/>
      <c r="N65" s="187"/>
      <c r="O65" s="187"/>
    </row>
    <row r="66" spans="1:15" ht="20.25" customHeight="1" x14ac:dyDescent="0.2">
      <c r="A66" s="188"/>
      <c r="B66" s="189"/>
      <c r="C66" s="189"/>
      <c r="D66" s="189"/>
      <c r="E66" s="189"/>
      <c r="F66" s="189"/>
      <c r="G66" s="189"/>
      <c r="H66" s="189"/>
      <c r="I66" s="189"/>
      <c r="J66" s="190"/>
      <c r="K66" s="189"/>
      <c r="L66" s="189"/>
      <c r="M66" s="187"/>
      <c r="N66" s="187"/>
      <c r="O66" s="187"/>
    </row>
    <row r="67" spans="1:15" ht="20.25" customHeight="1" x14ac:dyDescent="0.2">
      <c r="A67" s="188"/>
      <c r="B67" s="189"/>
      <c r="C67" s="189"/>
      <c r="D67" s="189"/>
      <c r="E67" s="189"/>
      <c r="F67" s="189"/>
      <c r="G67" s="189"/>
      <c r="H67" s="189"/>
      <c r="I67" s="189"/>
      <c r="J67" s="190"/>
      <c r="K67" s="189"/>
      <c r="L67" s="189"/>
      <c r="M67" s="187"/>
      <c r="N67" s="187"/>
      <c r="O67" s="187"/>
    </row>
    <row r="68" spans="1:15" ht="20.25" customHeight="1" x14ac:dyDescent="0.2">
      <c r="A68" s="188"/>
      <c r="B68" s="189"/>
      <c r="C68" s="189"/>
      <c r="D68" s="189"/>
      <c r="E68" s="189"/>
      <c r="F68" s="189"/>
      <c r="G68" s="189"/>
      <c r="H68" s="189"/>
      <c r="I68" s="189"/>
      <c r="J68" s="190"/>
      <c r="K68" s="189"/>
      <c r="L68" s="189"/>
      <c r="M68" s="187"/>
      <c r="N68" s="187"/>
      <c r="O68" s="187"/>
    </row>
    <row r="69" spans="1:15" ht="20.25" customHeight="1" x14ac:dyDescent="0.2">
      <c r="A69" s="188"/>
      <c r="B69" s="189"/>
      <c r="C69" s="189"/>
      <c r="D69" s="189"/>
      <c r="E69" s="189"/>
      <c r="F69" s="189"/>
      <c r="G69" s="189"/>
      <c r="H69" s="189"/>
      <c r="I69" s="189"/>
      <c r="J69" s="190"/>
      <c r="K69" s="189"/>
      <c r="L69" s="189"/>
      <c r="M69" s="187"/>
      <c r="N69" s="187"/>
      <c r="O69" s="187"/>
    </row>
    <row r="70" spans="1:15" ht="20.25" customHeight="1" x14ac:dyDescent="0.2">
      <c r="A70" s="188"/>
      <c r="B70" s="189"/>
      <c r="C70" s="189"/>
      <c r="D70" s="189"/>
      <c r="E70" s="189"/>
      <c r="F70" s="189"/>
      <c r="G70" s="189"/>
      <c r="H70" s="189"/>
      <c r="I70" s="189"/>
      <c r="J70" s="190"/>
      <c r="K70" s="189"/>
      <c r="L70" s="189"/>
      <c r="M70" s="187"/>
      <c r="N70" s="187"/>
      <c r="O70" s="187"/>
    </row>
    <row r="71" spans="1:15" ht="20.25" customHeight="1" x14ac:dyDescent="0.2">
      <c r="A71" s="188"/>
      <c r="B71" s="189"/>
      <c r="C71" s="189"/>
      <c r="D71" s="189"/>
      <c r="E71" s="189"/>
      <c r="F71" s="189"/>
      <c r="G71" s="189"/>
      <c r="H71" s="189"/>
      <c r="I71" s="189"/>
      <c r="J71" s="190"/>
      <c r="K71" s="189"/>
      <c r="L71" s="189"/>
      <c r="M71" s="187"/>
      <c r="N71" s="187"/>
      <c r="O71" s="187"/>
    </row>
    <row r="72" spans="1:15" ht="20.25" customHeight="1" x14ac:dyDescent="0.2">
      <c r="A72" s="188"/>
      <c r="B72" s="189"/>
      <c r="C72" s="189"/>
      <c r="D72" s="189"/>
      <c r="E72" s="189"/>
      <c r="F72" s="189"/>
      <c r="G72" s="189"/>
      <c r="H72" s="189"/>
      <c r="I72" s="189"/>
      <c r="J72" s="190"/>
      <c r="K72" s="189"/>
      <c r="L72" s="189"/>
      <c r="M72" s="187"/>
      <c r="N72" s="187"/>
      <c r="O72" s="187"/>
    </row>
    <row r="73" spans="1:15" ht="20.25" customHeight="1" x14ac:dyDescent="0.2">
      <c r="A73" s="188"/>
      <c r="B73" s="189"/>
      <c r="C73" s="189"/>
      <c r="D73" s="189"/>
      <c r="E73" s="189"/>
      <c r="F73" s="189"/>
      <c r="G73" s="189"/>
      <c r="H73" s="189"/>
      <c r="I73" s="189"/>
      <c r="J73" s="190"/>
      <c r="K73" s="189"/>
      <c r="L73" s="189"/>
      <c r="M73" s="187"/>
      <c r="N73" s="187"/>
      <c r="O73" s="187"/>
    </row>
    <row r="74" spans="1:15" ht="20.25" customHeight="1" x14ac:dyDescent="0.2">
      <c r="A74" s="188"/>
      <c r="B74" s="189"/>
      <c r="C74" s="189"/>
      <c r="D74" s="189"/>
      <c r="E74" s="189"/>
      <c r="F74" s="189"/>
      <c r="G74" s="189"/>
      <c r="H74" s="189"/>
      <c r="I74" s="189"/>
      <c r="J74" s="190"/>
      <c r="K74" s="189"/>
      <c r="L74" s="189"/>
      <c r="M74" s="187"/>
      <c r="N74" s="187"/>
      <c r="O74" s="187"/>
    </row>
    <row r="75" spans="1:15" ht="20.25" customHeight="1" x14ac:dyDescent="0.2">
      <c r="A75" s="188"/>
      <c r="B75" s="189"/>
      <c r="C75" s="189"/>
      <c r="D75" s="189"/>
      <c r="E75" s="189"/>
      <c r="F75" s="189"/>
      <c r="G75" s="189"/>
      <c r="H75" s="189"/>
      <c r="I75" s="189"/>
      <c r="J75" s="190"/>
      <c r="K75" s="189"/>
      <c r="L75" s="189"/>
      <c r="M75" s="187"/>
      <c r="N75" s="187"/>
      <c r="O75" s="187"/>
    </row>
    <row r="76" spans="1:15" ht="20.25" customHeight="1" x14ac:dyDescent="0.2">
      <c r="A76" s="188"/>
      <c r="B76" s="189"/>
      <c r="C76" s="189"/>
      <c r="D76" s="189"/>
      <c r="E76" s="189"/>
      <c r="F76" s="189"/>
      <c r="G76" s="189"/>
      <c r="H76" s="189"/>
      <c r="I76" s="189"/>
      <c r="J76" s="190"/>
      <c r="K76" s="189"/>
      <c r="L76" s="189"/>
      <c r="M76" s="187"/>
      <c r="N76" s="187"/>
      <c r="O76" s="187"/>
    </row>
    <row r="77" spans="1:15" ht="20.25" customHeight="1" x14ac:dyDescent="0.2">
      <c r="A77" s="188"/>
      <c r="B77" s="189"/>
      <c r="C77" s="189"/>
      <c r="D77" s="189"/>
      <c r="E77" s="189"/>
      <c r="F77" s="189"/>
      <c r="G77" s="189"/>
      <c r="H77" s="189"/>
      <c r="I77" s="189"/>
      <c r="J77" s="190"/>
      <c r="K77" s="189"/>
      <c r="L77" s="189"/>
      <c r="M77" s="187"/>
      <c r="N77" s="187"/>
      <c r="O77" s="187"/>
    </row>
    <row r="78" spans="1:15" ht="20.25" customHeight="1" x14ac:dyDescent="0.2">
      <c r="A78" s="188"/>
      <c r="B78" s="189"/>
      <c r="C78" s="189"/>
      <c r="D78" s="189"/>
      <c r="E78" s="189"/>
      <c r="F78" s="189"/>
      <c r="G78" s="189"/>
      <c r="H78" s="189"/>
      <c r="I78" s="189"/>
      <c r="J78" s="190"/>
      <c r="K78" s="189"/>
      <c r="L78" s="189"/>
      <c r="M78" s="187"/>
      <c r="N78" s="187"/>
      <c r="O78" s="187"/>
    </row>
    <row r="79" spans="1:15" ht="20.25" customHeight="1" x14ac:dyDescent="0.2">
      <c r="A79" s="188"/>
      <c r="B79" s="189"/>
      <c r="C79" s="189"/>
      <c r="D79" s="189"/>
      <c r="E79" s="189"/>
      <c r="F79" s="189"/>
      <c r="G79" s="189"/>
      <c r="H79" s="189"/>
      <c r="I79" s="189"/>
      <c r="J79" s="190"/>
      <c r="K79" s="189"/>
      <c r="L79" s="189"/>
      <c r="M79" s="187"/>
      <c r="N79" s="187"/>
      <c r="O79" s="187"/>
    </row>
    <row r="80" spans="1:15" ht="20.25" customHeight="1" x14ac:dyDescent="0.2">
      <c r="A80" s="188"/>
      <c r="B80" s="189"/>
      <c r="C80" s="189"/>
      <c r="D80" s="189"/>
      <c r="E80" s="189"/>
      <c r="F80" s="189"/>
      <c r="G80" s="189"/>
      <c r="H80" s="189"/>
      <c r="I80" s="189"/>
      <c r="J80" s="190"/>
      <c r="K80" s="189"/>
      <c r="L80" s="189"/>
      <c r="M80" s="187"/>
      <c r="N80" s="187"/>
      <c r="O80" s="187"/>
    </row>
    <row r="81" spans="1:15" ht="20.25" customHeight="1" x14ac:dyDescent="0.2">
      <c r="A81" s="188"/>
      <c r="B81" s="189"/>
      <c r="C81" s="189"/>
      <c r="D81" s="189"/>
      <c r="E81" s="189"/>
      <c r="F81" s="189"/>
      <c r="G81" s="189"/>
      <c r="H81" s="189"/>
      <c r="I81" s="189"/>
      <c r="J81" s="190"/>
      <c r="K81" s="189"/>
      <c r="L81" s="189"/>
      <c r="M81" s="187"/>
      <c r="N81" s="187"/>
      <c r="O81" s="187"/>
    </row>
    <row r="82" spans="1:15" ht="20.25" customHeight="1" x14ac:dyDescent="0.2">
      <c r="A82" s="188"/>
      <c r="B82" s="189"/>
      <c r="C82" s="189"/>
      <c r="D82" s="189"/>
      <c r="E82" s="189"/>
      <c r="F82" s="189"/>
      <c r="G82" s="189"/>
      <c r="H82" s="189"/>
      <c r="I82" s="189"/>
      <c r="J82" s="190"/>
      <c r="K82" s="189"/>
      <c r="L82" s="189"/>
      <c r="M82" s="187"/>
      <c r="N82" s="187"/>
      <c r="O82" s="187"/>
    </row>
    <row r="83" spans="1:15" ht="20.25" customHeight="1" x14ac:dyDescent="0.2">
      <c r="A83" s="188"/>
      <c r="B83" s="189"/>
      <c r="C83" s="189"/>
      <c r="D83" s="189"/>
      <c r="E83" s="189"/>
      <c r="F83" s="189"/>
      <c r="G83" s="189"/>
      <c r="H83" s="189"/>
      <c r="I83" s="189"/>
      <c r="J83" s="190"/>
      <c r="K83" s="189"/>
      <c r="L83" s="189"/>
      <c r="M83" s="187"/>
      <c r="N83" s="187"/>
      <c r="O83" s="187"/>
    </row>
    <row r="84" spans="1:15" ht="20.25" customHeight="1" x14ac:dyDescent="0.2">
      <c r="A84" s="188"/>
      <c r="B84" s="189"/>
      <c r="C84" s="189"/>
      <c r="D84" s="189"/>
      <c r="E84" s="189"/>
      <c r="F84" s="189"/>
      <c r="G84" s="189"/>
      <c r="H84" s="189"/>
      <c r="I84" s="189"/>
      <c r="J84" s="190"/>
      <c r="K84" s="189"/>
      <c r="L84" s="189"/>
      <c r="M84" s="187"/>
      <c r="N84" s="187"/>
      <c r="O84" s="187"/>
    </row>
    <row r="85" spans="1:15" ht="20.25" customHeight="1" x14ac:dyDescent="0.2">
      <c r="A85" s="188"/>
      <c r="B85" s="189"/>
      <c r="C85" s="189"/>
      <c r="D85" s="189"/>
      <c r="E85" s="189"/>
      <c r="F85" s="189"/>
      <c r="G85" s="189"/>
      <c r="H85" s="189"/>
      <c r="I85" s="189"/>
      <c r="J85" s="190"/>
      <c r="K85" s="189"/>
      <c r="L85" s="189"/>
      <c r="M85" s="187"/>
      <c r="N85" s="187"/>
      <c r="O85" s="187"/>
    </row>
    <row r="86" spans="1:15" ht="20.25" customHeight="1" x14ac:dyDescent="0.2">
      <c r="A86" s="188"/>
      <c r="B86" s="189"/>
      <c r="C86" s="189"/>
      <c r="D86" s="189"/>
      <c r="E86" s="189"/>
      <c r="F86" s="189"/>
      <c r="G86" s="189"/>
      <c r="H86" s="189"/>
      <c r="I86" s="189"/>
      <c r="J86" s="190"/>
      <c r="K86" s="189"/>
      <c r="L86" s="189"/>
      <c r="M86" s="187"/>
      <c r="N86" s="187"/>
      <c r="O86" s="187"/>
    </row>
    <row r="87" spans="1:15" ht="20.25" customHeight="1" x14ac:dyDescent="0.2">
      <c r="A87" s="188"/>
      <c r="B87" s="189"/>
      <c r="C87" s="189"/>
      <c r="D87" s="189"/>
      <c r="E87" s="189"/>
      <c r="F87" s="189"/>
      <c r="G87" s="189"/>
      <c r="H87" s="189"/>
      <c r="I87" s="189"/>
      <c r="J87" s="190"/>
      <c r="K87" s="189"/>
      <c r="L87" s="189"/>
      <c r="M87" s="187"/>
      <c r="N87" s="187"/>
      <c r="O87" s="187"/>
    </row>
    <row r="88" spans="1:15" ht="20.25" customHeight="1" x14ac:dyDescent="0.2">
      <c r="A88" s="188"/>
      <c r="B88" s="189"/>
      <c r="C88" s="189"/>
      <c r="D88" s="189"/>
      <c r="E88" s="189"/>
      <c r="F88" s="189"/>
      <c r="G88" s="189"/>
      <c r="H88" s="189"/>
      <c r="I88" s="189"/>
      <c r="J88" s="190"/>
      <c r="K88" s="189"/>
      <c r="L88" s="189"/>
      <c r="M88" s="187"/>
      <c r="N88" s="187"/>
      <c r="O88" s="187"/>
    </row>
    <row r="89" spans="1:15" ht="20.25" customHeight="1" x14ac:dyDescent="0.2">
      <c r="A89" s="188"/>
      <c r="B89" s="189"/>
      <c r="C89" s="189"/>
      <c r="D89" s="189"/>
      <c r="E89" s="189"/>
      <c r="F89" s="189"/>
      <c r="G89" s="189"/>
      <c r="H89" s="189"/>
      <c r="I89" s="189"/>
      <c r="J89" s="190"/>
      <c r="K89" s="189"/>
      <c r="L89" s="189"/>
      <c r="M89" s="187"/>
      <c r="N89" s="187"/>
      <c r="O89" s="187"/>
    </row>
    <row r="90" spans="1:15" ht="20.25" customHeight="1" x14ac:dyDescent="0.2">
      <c r="A90" s="188"/>
      <c r="B90" s="189"/>
      <c r="C90" s="189"/>
      <c r="D90" s="189"/>
      <c r="E90" s="189"/>
      <c r="F90" s="189"/>
      <c r="G90" s="189"/>
      <c r="H90" s="189"/>
      <c r="I90" s="189"/>
      <c r="J90" s="190"/>
      <c r="K90" s="189"/>
      <c r="L90" s="189"/>
      <c r="M90" s="187"/>
      <c r="N90" s="187"/>
      <c r="O90" s="187"/>
    </row>
    <row r="91" spans="1:15" ht="20.25" customHeight="1" x14ac:dyDescent="0.2">
      <c r="A91" s="188"/>
      <c r="B91" s="189"/>
      <c r="C91" s="189"/>
      <c r="D91" s="189"/>
      <c r="E91" s="189"/>
      <c r="F91" s="189"/>
      <c r="G91" s="189"/>
      <c r="H91" s="189"/>
      <c r="I91" s="189"/>
      <c r="J91" s="190"/>
      <c r="K91" s="189"/>
      <c r="L91" s="189"/>
      <c r="M91" s="187"/>
      <c r="N91" s="187"/>
      <c r="O91" s="187"/>
    </row>
    <row r="92" spans="1:15" ht="20.25" customHeight="1" x14ac:dyDescent="0.2">
      <c r="A92" s="188"/>
      <c r="B92" s="189"/>
      <c r="C92" s="189"/>
      <c r="D92" s="189"/>
      <c r="E92" s="189"/>
      <c r="F92" s="189"/>
      <c r="G92" s="189"/>
      <c r="H92" s="189"/>
      <c r="I92" s="189"/>
      <c r="J92" s="190"/>
      <c r="K92" s="189"/>
      <c r="L92" s="189"/>
      <c r="M92" s="187"/>
      <c r="N92" s="187"/>
      <c r="O92" s="187"/>
    </row>
    <row r="93" spans="1:15" ht="20.25" customHeight="1" x14ac:dyDescent="0.2">
      <c r="A93" s="188"/>
      <c r="B93" s="189"/>
      <c r="C93" s="189"/>
      <c r="D93" s="189"/>
      <c r="E93" s="189"/>
      <c r="F93" s="189"/>
      <c r="G93" s="189"/>
      <c r="H93" s="189"/>
      <c r="I93" s="189"/>
      <c r="J93" s="190"/>
      <c r="K93" s="189"/>
      <c r="L93" s="189"/>
      <c r="M93" s="187"/>
      <c r="N93" s="187"/>
      <c r="O93" s="187"/>
    </row>
    <row r="94" spans="1:15" ht="20.25" customHeight="1" x14ac:dyDescent="0.2">
      <c r="A94" s="188"/>
      <c r="B94" s="189"/>
      <c r="C94" s="189"/>
      <c r="D94" s="189"/>
      <c r="E94" s="189"/>
      <c r="F94" s="189"/>
      <c r="G94" s="189"/>
      <c r="H94" s="189"/>
      <c r="I94" s="189"/>
      <c r="J94" s="190"/>
      <c r="K94" s="189"/>
      <c r="L94" s="189"/>
      <c r="M94" s="187"/>
      <c r="N94" s="187"/>
      <c r="O94" s="187"/>
    </row>
    <row r="95" spans="1:15" ht="20.25" customHeight="1" x14ac:dyDescent="0.2">
      <c r="A95" s="188"/>
      <c r="B95" s="189"/>
      <c r="C95" s="189"/>
      <c r="D95" s="189"/>
      <c r="E95" s="189"/>
      <c r="F95" s="189"/>
      <c r="G95" s="189"/>
      <c r="H95" s="189"/>
      <c r="I95" s="189"/>
      <c r="J95" s="190"/>
      <c r="K95" s="189"/>
      <c r="L95" s="189"/>
      <c r="M95" s="187"/>
      <c r="N95" s="187"/>
      <c r="O95" s="187"/>
    </row>
    <row r="96" spans="1:15" ht="20.25" customHeight="1" x14ac:dyDescent="0.2">
      <c r="A96" s="188"/>
      <c r="B96" s="189"/>
      <c r="C96" s="189"/>
      <c r="D96" s="189"/>
      <c r="E96" s="189"/>
      <c r="F96" s="189"/>
      <c r="G96" s="189"/>
      <c r="H96" s="189"/>
      <c r="I96" s="189"/>
      <c r="J96" s="190"/>
      <c r="K96" s="189"/>
      <c r="L96" s="189"/>
      <c r="M96" s="187"/>
      <c r="N96" s="187"/>
      <c r="O96" s="187"/>
    </row>
    <row r="97" spans="1:15" ht="20.25" customHeight="1" x14ac:dyDescent="0.2">
      <c r="A97" s="188"/>
      <c r="B97" s="189"/>
      <c r="C97" s="189"/>
      <c r="D97" s="189"/>
      <c r="E97" s="189"/>
      <c r="F97" s="189"/>
      <c r="G97" s="189"/>
      <c r="H97" s="189"/>
      <c r="I97" s="189"/>
      <c r="J97" s="190"/>
      <c r="K97" s="189"/>
      <c r="L97" s="189"/>
      <c r="M97" s="187"/>
      <c r="N97" s="187"/>
      <c r="O97" s="187"/>
    </row>
    <row r="98" spans="1:15" ht="20.25" customHeight="1" x14ac:dyDescent="0.2">
      <c r="A98" s="188"/>
      <c r="B98" s="189"/>
      <c r="C98" s="189"/>
      <c r="D98" s="189"/>
      <c r="E98" s="189"/>
      <c r="F98" s="189"/>
      <c r="G98" s="189"/>
      <c r="H98" s="189"/>
      <c r="I98" s="189"/>
      <c r="J98" s="190"/>
      <c r="K98" s="189"/>
      <c r="L98" s="189"/>
      <c r="M98" s="187"/>
      <c r="N98" s="187"/>
      <c r="O98" s="187"/>
    </row>
    <row r="99" spans="1:15" ht="20.25" customHeight="1" x14ac:dyDescent="0.2">
      <c r="A99" s="188"/>
      <c r="B99" s="189"/>
      <c r="C99" s="189"/>
      <c r="D99" s="189"/>
      <c r="E99" s="189"/>
      <c r="F99" s="189"/>
      <c r="G99" s="189"/>
      <c r="H99" s="189"/>
      <c r="I99" s="189"/>
      <c r="J99" s="190"/>
      <c r="K99" s="189"/>
      <c r="L99" s="189"/>
      <c r="M99" s="187"/>
      <c r="N99" s="187"/>
      <c r="O99" s="187"/>
    </row>
    <row r="100" spans="1:15" ht="20.25" customHeight="1" x14ac:dyDescent="0.2">
      <c r="A100" s="188"/>
      <c r="B100" s="189"/>
      <c r="C100" s="189"/>
      <c r="D100" s="189"/>
      <c r="E100" s="189"/>
      <c r="F100" s="189"/>
      <c r="G100" s="189"/>
      <c r="H100" s="189"/>
      <c r="I100" s="189"/>
      <c r="J100" s="190"/>
      <c r="K100" s="189"/>
      <c r="L100" s="189"/>
      <c r="M100" s="187"/>
      <c r="N100" s="187"/>
      <c r="O100" s="187"/>
    </row>
    <row r="101" spans="1:15" ht="20.25" customHeight="1" x14ac:dyDescent="0.2">
      <c r="A101" s="188"/>
      <c r="B101" s="189"/>
      <c r="C101" s="189"/>
      <c r="D101" s="189"/>
      <c r="E101" s="189"/>
      <c r="F101" s="189"/>
      <c r="G101" s="189"/>
      <c r="H101" s="189"/>
      <c r="I101" s="189"/>
      <c r="J101" s="190"/>
      <c r="K101" s="189"/>
      <c r="L101" s="189"/>
      <c r="M101" s="187"/>
      <c r="N101" s="187"/>
      <c r="O101" s="187"/>
    </row>
    <row r="102" spans="1:15" ht="20.25" customHeight="1" x14ac:dyDescent="0.2">
      <c r="A102" s="188"/>
      <c r="B102" s="189"/>
      <c r="C102" s="189"/>
      <c r="D102" s="189"/>
      <c r="E102" s="189"/>
      <c r="F102" s="189"/>
      <c r="G102" s="189"/>
      <c r="H102" s="189"/>
      <c r="I102" s="189"/>
      <c r="J102" s="190"/>
      <c r="K102" s="189"/>
      <c r="L102" s="189"/>
      <c r="M102" s="187"/>
      <c r="N102" s="187"/>
      <c r="O102" s="187"/>
    </row>
    <row r="103" spans="1:15" ht="20.25" customHeight="1" x14ac:dyDescent="0.2">
      <c r="A103" s="188"/>
      <c r="B103" s="189"/>
      <c r="C103" s="189"/>
      <c r="D103" s="189"/>
      <c r="E103" s="189"/>
      <c r="F103" s="189"/>
      <c r="G103" s="189"/>
      <c r="H103" s="189"/>
      <c r="I103" s="189"/>
      <c r="J103" s="190"/>
      <c r="K103" s="189"/>
      <c r="L103" s="189"/>
      <c r="M103" s="187"/>
      <c r="N103" s="187"/>
      <c r="O103" s="187"/>
    </row>
    <row r="104" spans="1:15" ht="20.25" customHeight="1" x14ac:dyDescent="0.2">
      <c r="A104" s="188"/>
      <c r="B104" s="189"/>
      <c r="C104" s="189"/>
      <c r="D104" s="189"/>
      <c r="E104" s="189"/>
      <c r="F104" s="189"/>
      <c r="G104" s="189"/>
      <c r="H104" s="189"/>
      <c r="I104" s="189"/>
      <c r="J104" s="190"/>
      <c r="K104" s="189"/>
      <c r="L104" s="189"/>
      <c r="M104" s="187"/>
      <c r="N104" s="187"/>
      <c r="O104" s="187"/>
    </row>
    <row r="105" spans="1:15" ht="20.25" customHeight="1" x14ac:dyDescent="0.2">
      <c r="A105" s="188"/>
      <c r="B105" s="189"/>
      <c r="C105" s="189"/>
      <c r="D105" s="189"/>
      <c r="E105" s="189"/>
      <c r="F105" s="189"/>
      <c r="G105" s="189"/>
      <c r="H105" s="189"/>
      <c r="I105" s="189"/>
      <c r="J105" s="190"/>
      <c r="K105" s="189"/>
      <c r="L105" s="189"/>
      <c r="M105" s="187"/>
      <c r="N105" s="187"/>
      <c r="O105" s="187"/>
    </row>
    <row r="106" spans="1:15" ht="20.25" customHeight="1" x14ac:dyDescent="0.2">
      <c r="A106" s="188"/>
      <c r="B106" s="189"/>
      <c r="C106" s="189"/>
      <c r="D106" s="189"/>
      <c r="E106" s="189"/>
      <c r="F106" s="189"/>
      <c r="G106" s="189"/>
      <c r="H106" s="189"/>
      <c r="I106" s="189"/>
      <c r="J106" s="190"/>
      <c r="K106" s="189"/>
      <c r="L106" s="189"/>
      <c r="M106" s="187"/>
      <c r="N106" s="187"/>
      <c r="O106" s="187"/>
    </row>
    <row r="107" spans="1:15" ht="20.25" customHeight="1" x14ac:dyDescent="0.2">
      <c r="A107" s="188"/>
      <c r="B107" s="189"/>
      <c r="C107" s="189"/>
      <c r="D107" s="189"/>
      <c r="E107" s="189"/>
      <c r="F107" s="189"/>
      <c r="G107" s="189"/>
      <c r="H107" s="189"/>
      <c r="I107" s="189"/>
      <c r="J107" s="190"/>
      <c r="K107" s="189"/>
      <c r="L107" s="189"/>
      <c r="M107" s="187"/>
      <c r="N107" s="187"/>
      <c r="O107" s="187"/>
    </row>
    <row r="108" spans="1:15" ht="20.25" customHeight="1" x14ac:dyDescent="0.2">
      <c r="A108" s="188"/>
      <c r="B108" s="189"/>
      <c r="C108" s="189"/>
      <c r="D108" s="189"/>
      <c r="E108" s="189"/>
      <c r="F108" s="189"/>
      <c r="G108" s="189"/>
      <c r="H108" s="189"/>
      <c r="I108" s="189"/>
      <c r="J108" s="190"/>
      <c r="K108" s="189"/>
      <c r="L108" s="189"/>
      <c r="M108" s="187"/>
      <c r="N108" s="187"/>
      <c r="O108" s="187"/>
    </row>
    <row r="109" spans="1:15" ht="20.25" customHeight="1" x14ac:dyDescent="0.2">
      <c r="A109" s="188"/>
      <c r="B109" s="189"/>
      <c r="C109" s="189"/>
      <c r="D109" s="189"/>
      <c r="E109" s="189"/>
      <c r="F109" s="189"/>
      <c r="G109" s="189"/>
      <c r="H109" s="189"/>
      <c r="I109" s="189"/>
      <c r="J109" s="190"/>
      <c r="K109" s="189"/>
      <c r="L109" s="189"/>
      <c r="M109" s="187"/>
      <c r="N109" s="187"/>
      <c r="O109" s="187"/>
    </row>
    <row r="110" spans="1:15" ht="20.25" customHeight="1" x14ac:dyDescent="0.2">
      <c r="A110" s="188"/>
      <c r="B110" s="189"/>
      <c r="C110" s="189"/>
      <c r="D110" s="189"/>
      <c r="E110" s="189"/>
      <c r="F110" s="189"/>
      <c r="G110" s="189"/>
      <c r="H110" s="189"/>
      <c r="I110" s="189"/>
      <c r="J110" s="190"/>
      <c r="K110" s="189"/>
      <c r="L110" s="189"/>
      <c r="M110" s="187"/>
      <c r="N110" s="187"/>
      <c r="O110" s="187"/>
    </row>
    <row r="111" spans="1:15" ht="20.25" customHeight="1" x14ac:dyDescent="0.2">
      <c r="A111" s="188"/>
      <c r="B111" s="189"/>
      <c r="C111" s="189"/>
      <c r="D111" s="189"/>
      <c r="E111" s="189"/>
      <c r="F111" s="189"/>
      <c r="G111" s="189"/>
      <c r="H111" s="189"/>
      <c r="I111" s="189"/>
      <c r="J111" s="190"/>
      <c r="K111" s="189"/>
      <c r="L111" s="189"/>
      <c r="M111" s="187"/>
      <c r="N111" s="187"/>
      <c r="O111" s="187"/>
    </row>
    <row r="112" spans="1:15" ht="20.25" customHeight="1" x14ac:dyDescent="0.2">
      <c r="A112" s="188"/>
      <c r="B112" s="189"/>
      <c r="C112" s="189"/>
      <c r="D112" s="189"/>
      <c r="E112" s="189"/>
      <c r="F112" s="189"/>
      <c r="G112" s="189"/>
      <c r="H112" s="189"/>
      <c r="I112" s="189"/>
      <c r="J112" s="190"/>
      <c r="K112" s="189"/>
      <c r="L112" s="189"/>
      <c r="M112" s="187"/>
      <c r="N112" s="187"/>
      <c r="O112" s="187"/>
    </row>
    <row r="113" spans="1:15" ht="20.25" customHeight="1" x14ac:dyDescent="0.2">
      <c r="A113" s="188"/>
      <c r="B113" s="189"/>
      <c r="C113" s="189"/>
      <c r="D113" s="189"/>
      <c r="E113" s="189"/>
      <c r="F113" s="189"/>
      <c r="G113" s="189"/>
      <c r="H113" s="189"/>
      <c r="I113" s="189"/>
      <c r="J113" s="190"/>
      <c r="K113" s="189"/>
      <c r="L113" s="189"/>
      <c r="M113" s="187"/>
      <c r="N113" s="187"/>
      <c r="O113" s="187"/>
    </row>
    <row r="114" spans="1:15" ht="20.25" customHeight="1" x14ac:dyDescent="0.2">
      <c r="A114" s="188"/>
      <c r="B114" s="189"/>
      <c r="C114" s="189"/>
      <c r="D114" s="189"/>
      <c r="E114" s="189"/>
      <c r="F114" s="189"/>
      <c r="G114" s="189"/>
      <c r="H114" s="189"/>
      <c r="I114" s="189"/>
      <c r="J114" s="190"/>
      <c r="K114" s="189"/>
      <c r="L114" s="189"/>
      <c r="M114" s="187"/>
      <c r="N114" s="187"/>
      <c r="O114" s="187"/>
    </row>
    <row r="115" spans="1:15" ht="20.25" customHeight="1" x14ac:dyDescent="0.2">
      <c r="A115" s="188"/>
      <c r="B115" s="189"/>
      <c r="C115" s="189"/>
      <c r="D115" s="189"/>
      <c r="E115" s="189"/>
      <c r="F115" s="189"/>
      <c r="G115" s="189"/>
      <c r="H115" s="189"/>
      <c r="I115" s="189"/>
      <c r="J115" s="190"/>
      <c r="K115" s="189"/>
      <c r="L115" s="189"/>
      <c r="M115" s="187"/>
      <c r="N115" s="187"/>
      <c r="O115" s="187"/>
    </row>
    <row r="116" spans="1:15" ht="20.25" customHeight="1" x14ac:dyDescent="0.2">
      <c r="A116" s="188"/>
      <c r="B116" s="189"/>
      <c r="C116" s="189"/>
      <c r="D116" s="189"/>
      <c r="E116" s="189"/>
      <c r="F116" s="189"/>
      <c r="G116" s="189"/>
      <c r="H116" s="189"/>
      <c r="I116" s="189"/>
      <c r="J116" s="190"/>
      <c r="K116" s="189"/>
      <c r="L116" s="189"/>
      <c r="M116" s="187"/>
      <c r="N116" s="187"/>
      <c r="O116" s="187"/>
    </row>
    <row r="117" spans="1:15" ht="20.25" customHeight="1" x14ac:dyDescent="0.2">
      <c r="A117" s="188"/>
      <c r="B117" s="189"/>
      <c r="C117" s="189"/>
      <c r="D117" s="189"/>
      <c r="E117" s="189"/>
      <c r="F117" s="189"/>
      <c r="G117" s="189"/>
      <c r="H117" s="189"/>
      <c r="I117" s="189"/>
      <c r="J117" s="190"/>
      <c r="K117" s="189"/>
      <c r="L117" s="189"/>
      <c r="M117" s="187"/>
      <c r="N117" s="187"/>
      <c r="O117" s="187"/>
    </row>
    <row r="118" spans="1:15" ht="20.25" customHeight="1" x14ac:dyDescent="0.2">
      <c r="A118" s="188"/>
      <c r="B118" s="189"/>
      <c r="C118" s="189"/>
      <c r="D118" s="189"/>
      <c r="E118" s="189"/>
      <c r="F118" s="189"/>
      <c r="G118" s="189"/>
      <c r="H118" s="189"/>
      <c r="I118" s="189"/>
      <c r="J118" s="190"/>
      <c r="K118" s="189"/>
      <c r="L118" s="189"/>
      <c r="M118" s="187"/>
      <c r="N118" s="187"/>
      <c r="O118" s="187"/>
    </row>
    <row r="119" spans="1:15" ht="20.25" customHeight="1" x14ac:dyDescent="0.2">
      <c r="A119" s="188"/>
      <c r="B119" s="189"/>
      <c r="C119" s="189"/>
      <c r="D119" s="189"/>
      <c r="E119" s="189"/>
      <c r="F119" s="189"/>
      <c r="G119" s="189"/>
      <c r="H119" s="189"/>
      <c r="I119" s="189"/>
      <c r="J119" s="190"/>
      <c r="K119" s="189"/>
      <c r="L119" s="189"/>
      <c r="M119" s="187"/>
      <c r="N119" s="187"/>
      <c r="O119" s="187"/>
    </row>
    <row r="120" spans="1:15" ht="20.25" customHeight="1" x14ac:dyDescent="0.2">
      <c r="A120" s="188"/>
      <c r="B120" s="189"/>
      <c r="C120" s="189"/>
      <c r="D120" s="189"/>
      <c r="E120" s="189"/>
      <c r="F120" s="189"/>
      <c r="G120" s="189"/>
      <c r="H120" s="189"/>
      <c r="I120" s="189"/>
      <c r="J120" s="190"/>
      <c r="K120" s="189"/>
      <c r="L120" s="189"/>
      <c r="M120" s="187"/>
      <c r="N120" s="187"/>
      <c r="O120" s="187"/>
    </row>
    <row r="121" spans="1:15" ht="20.25" customHeight="1" x14ac:dyDescent="0.2">
      <c r="A121" s="188"/>
      <c r="B121" s="189"/>
      <c r="C121" s="189"/>
      <c r="D121" s="189"/>
      <c r="E121" s="189"/>
      <c r="F121" s="189"/>
      <c r="G121" s="189"/>
      <c r="H121" s="189"/>
      <c r="I121" s="189"/>
      <c r="J121" s="190"/>
      <c r="K121" s="189"/>
      <c r="L121" s="189"/>
      <c r="M121" s="187"/>
      <c r="N121" s="187"/>
      <c r="O121" s="187"/>
    </row>
    <row r="122" spans="1:15" ht="20.25" customHeight="1" x14ac:dyDescent="0.2">
      <c r="A122" s="188"/>
      <c r="B122" s="189"/>
      <c r="C122" s="189"/>
      <c r="D122" s="189"/>
      <c r="E122" s="189"/>
      <c r="F122" s="189"/>
      <c r="G122" s="189"/>
      <c r="H122" s="189"/>
      <c r="I122" s="189"/>
      <c r="J122" s="190"/>
      <c r="K122" s="189"/>
      <c r="L122" s="189"/>
      <c r="M122" s="187"/>
      <c r="N122" s="187"/>
      <c r="O122" s="187"/>
    </row>
    <row r="123" spans="1:15" ht="20.25" customHeight="1" x14ac:dyDescent="0.2">
      <c r="A123" s="188"/>
      <c r="B123" s="189"/>
      <c r="C123" s="189"/>
      <c r="D123" s="189"/>
      <c r="E123" s="189"/>
      <c r="F123" s="189"/>
      <c r="G123" s="189"/>
      <c r="H123" s="189"/>
      <c r="I123" s="189"/>
      <c r="J123" s="190"/>
      <c r="K123" s="189"/>
      <c r="L123" s="189"/>
      <c r="M123" s="187"/>
      <c r="N123" s="187"/>
      <c r="O123" s="187"/>
    </row>
    <row r="124" spans="1:15" ht="20.25" customHeight="1" x14ac:dyDescent="0.2">
      <c r="A124" s="188"/>
      <c r="B124" s="189"/>
      <c r="C124" s="189"/>
      <c r="D124" s="189"/>
      <c r="E124" s="189"/>
      <c r="F124" s="189"/>
      <c r="G124" s="189"/>
      <c r="H124" s="189"/>
      <c r="I124" s="189"/>
      <c r="J124" s="190"/>
      <c r="K124" s="189"/>
      <c r="L124" s="189"/>
      <c r="M124" s="187"/>
      <c r="N124" s="187"/>
      <c r="O124" s="187"/>
    </row>
    <row r="125" spans="1:15" ht="20.25" customHeight="1" x14ac:dyDescent="0.2">
      <c r="A125" s="188"/>
      <c r="B125" s="189"/>
      <c r="C125" s="189"/>
      <c r="D125" s="189"/>
      <c r="E125" s="189"/>
      <c r="F125" s="189"/>
      <c r="G125" s="189"/>
      <c r="H125" s="189"/>
      <c r="I125" s="189"/>
      <c r="J125" s="190"/>
      <c r="K125" s="189"/>
      <c r="L125" s="189"/>
    </row>
    <row r="126" spans="1:15" ht="20.25" customHeight="1" x14ac:dyDescent="0.2">
      <c r="A126" s="188"/>
      <c r="B126" s="189"/>
      <c r="C126" s="189"/>
      <c r="D126" s="189"/>
      <c r="E126" s="189"/>
      <c r="F126" s="189"/>
      <c r="G126" s="189"/>
      <c r="H126" s="189"/>
      <c r="I126" s="189"/>
      <c r="J126" s="190"/>
      <c r="K126" s="189"/>
      <c r="L126" s="189"/>
    </row>
    <row r="127" spans="1:15" ht="20.25" customHeight="1" x14ac:dyDescent="0.2">
      <c r="A127" s="188"/>
      <c r="B127" s="189"/>
      <c r="C127" s="189"/>
      <c r="D127" s="189"/>
      <c r="E127" s="189"/>
      <c r="F127" s="189"/>
      <c r="G127" s="189"/>
      <c r="H127" s="189"/>
      <c r="I127" s="189"/>
      <c r="J127" s="190"/>
      <c r="K127" s="189"/>
      <c r="L127" s="189"/>
    </row>
    <row r="128" spans="1:15" ht="20.25" customHeight="1" x14ac:dyDescent="0.2">
      <c r="A128" s="188"/>
      <c r="B128" s="189"/>
      <c r="C128" s="189"/>
      <c r="D128" s="189"/>
      <c r="E128" s="189"/>
      <c r="F128" s="189"/>
      <c r="G128" s="189"/>
      <c r="H128" s="189"/>
      <c r="I128" s="189"/>
      <c r="J128" s="190"/>
      <c r="K128" s="189"/>
      <c r="L128" s="189"/>
    </row>
    <row r="129" spans="1:12" ht="20.25" customHeight="1" x14ac:dyDescent="0.2">
      <c r="A129" s="188"/>
      <c r="B129" s="189"/>
      <c r="C129" s="189"/>
      <c r="D129" s="189"/>
      <c r="E129" s="189"/>
      <c r="F129" s="189"/>
      <c r="G129" s="189"/>
      <c r="H129" s="189"/>
      <c r="I129" s="189"/>
      <c r="J129" s="190"/>
      <c r="K129" s="189"/>
      <c r="L129" s="189"/>
    </row>
    <row r="130" spans="1:12" ht="20.25" customHeight="1" x14ac:dyDescent="0.2">
      <c r="A130" s="188"/>
      <c r="B130" s="189"/>
      <c r="C130" s="189"/>
      <c r="D130" s="189"/>
      <c r="E130" s="189"/>
      <c r="F130" s="189"/>
      <c r="G130" s="189"/>
      <c r="H130" s="189"/>
      <c r="I130" s="189"/>
      <c r="J130" s="190"/>
      <c r="K130" s="189"/>
      <c r="L130" s="189"/>
    </row>
    <row r="131" spans="1:12" ht="20.25" customHeight="1" x14ac:dyDescent="0.2">
      <c r="A131" s="188"/>
      <c r="B131" s="189"/>
      <c r="C131" s="189"/>
      <c r="D131" s="189"/>
      <c r="E131" s="189"/>
      <c r="F131" s="189"/>
      <c r="G131" s="189"/>
      <c r="H131" s="189"/>
      <c r="I131" s="189"/>
      <c r="J131" s="190"/>
      <c r="K131" s="189"/>
      <c r="L131" s="189"/>
    </row>
    <row r="132" spans="1:12" ht="20.25" customHeight="1" x14ac:dyDescent="0.2">
      <c r="A132" s="188"/>
      <c r="B132" s="189"/>
      <c r="C132" s="189"/>
      <c r="D132" s="189"/>
      <c r="E132" s="189"/>
      <c r="F132" s="189"/>
      <c r="G132" s="189"/>
      <c r="H132" s="189"/>
      <c r="I132" s="189"/>
      <c r="J132" s="190"/>
      <c r="K132" s="189"/>
      <c r="L132" s="189"/>
    </row>
    <row r="133" spans="1:12" ht="20.25" customHeight="1" x14ac:dyDescent="0.2">
      <c r="A133" s="188"/>
      <c r="B133" s="189"/>
      <c r="C133" s="189"/>
      <c r="D133" s="189"/>
      <c r="E133" s="189"/>
      <c r="F133" s="189"/>
      <c r="G133" s="189"/>
      <c r="H133" s="189"/>
      <c r="I133" s="189"/>
      <c r="J133" s="190"/>
      <c r="K133" s="189"/>
      <c r="L133" s="189"/>
    </row>
    <row r="134" spans="1:12" ht="20.25" customHeight="1" x14ac:dyDescent="0.2">
      <c r="A134" s="188"/>
      <c r="B134" s="189"/>
      <c r="C134" s="189"/>
      <c r="D134" s="189"/>
      <c r="E134" s="189"/>
      <c r="F134" s="189"/>
      <c r="G134" s="189"/>
      <c r="H134" s="189"/>
      <c r="I134" s="189"/>
      <c r="J134" s="190"/>
      <c r="K134" s="189"/>
      <c r="L134" s="189"/>
    </row>
    <row r="135" spans="1:12" ht="20.25" customHeight="1" x14ac:dyDescent="0.2">
      <c r="A135" s="188"/>
      <c r="B135" s="189"/>
      <c r="C135" s="189"/>
      <c r="D135" s="189"/>
      <c r="E135" s="189"/>
      <c r="F135" s="189"/>
      <c r="G135" s="189"/>
      <c r="H135" s="189"/>
      <c r="I135" s="189"/>
      <c r="J135" s="190"/>
      <c r="K135" s="189"/>
      <c r="L135" s="189"/>
    </row>
    <row r="136" spans="1:12" ht="20.25" customHeight="1" x14ac:dyDescent="0.2">
      <c r="A136" s="188"/>
      <c r="B136" s="189"/>
      <c r="C136" s="189"/>
      <c r="D136" s="189"/>
      <c r="E136" s="189"/>
      <c r="F136" s="189"/>
      <c r="G136" s="189"/>
      <c r="H136" s="189"/>
      <c r="I136" s="189"/>
      <c r="J136" s="190"/>
      <c r="K136" s="189"/>
      <c r="L136" s="189"/>
    </row>
    <row r="137" spans="1:12" ht="20.25" customHeight="1" x14ac:dyDescent="0.2">
      <c r="A137" s="188"/>
      <c r="B137" s="189"/>
      <c r="C137" s="189"/>
      <c r="D137" s="189"/>
      <c r="E137" s="189"/>
      <c r="F137" s="189"/>
      <c r="G137" s="189"/>
      <c r="H137" s="189"/>
      <c r="I137" s="189"/>
      <c r="J137" s="190"/>
      <c r="K137" s="189"/>
      <c r="L137" s="189"/>
    </row>
    <row r="138" spans="1:12" ht="20.25" customHeight="1" x14ac:dyDescent="0.2">
      <c r="A138" s="188"/>
      <c r="B138" s="189"/>
      <c r="C138" s="189"/>
      <c r="D138" s="189"/>
      <c r="E138" s="189"/>
      <c r="F138" s="189"/>
      <c r="G138" s="189"/>
      <c r="H138" s="189"/>
      <c r="I138" s="189"/>
      <c r="J138" s="190"/>
      <c r="K138" s="189"/>
      <c r="L138" s="189"/>
    </row>
    <row r="139" spans="1:12" ht="20.25" customHeight="1" x14ac:dyDescent="0.2">
      <c r="J139" s="190"/>
    </row>
    <row r="140" spans="1:12" ht="20.25" customHeight="1" x14ac:dyDescent="0.2">
      <c r="J140" s="190"/>
    </row>
    <row r="141" spans="1:12" ht="20.25" customHeight="1" x14ac:dyDescent="0.2">
      <c r="J141" s="190"/>
    </row>
    <row r="142" spans="1:12" ht="20.25" customHeight="1" x14ac:dyDescent="0.2">
      <c r="J142" s="190"/>
    </row>
    <row r="143" spans="1:12" ht="20.25" customHeight="1" x14ac:dyDescent="0.2">
      <c r="J143" s="190"/>
    </row>
    <row r="144" spans="1:12" ht="20.25" customHeight="1" x14ac:dyDescent="0.2">
      <c r="J144" s="190"/>
    </row>
    <row r="145" spans="10:10" ht="20.25" customHeight="1" x14ac:dyDescent="0.2">
      <c r="J145" s="190"/>
    </row>
    <row r="146" spans="10:10" ht="20.25" customHeight="1" x14ac:dyDescent="0.2">
      <c r="J146" s="190"/>
    </row>
    <row r="147" spans="10:10" ht="20.25" customHeight="1" x14ac:dyDescent="0.2">
      <c r="J147" s="190"/>
    </row>
    <row r="148" spans="10:10" ht="20.25" customHeight="1" x14ac:dyDescent="0.2">
      <c r="J148" s="190"/>
    </row>
    <row r="149" spans="10:10" ht="20.25" customHeight="1" x14ac:dyDescent="0.2">
      <c r="J149" s="190"/>
    </row>
  </sheetData>
  <autoFilter ref="A1:L70">
    <filterColumn colId="10">
      <filters blank="1">
        <filter val="Barry Riches"/>
        <filter val="Dirk Kemmesies"/>
        <filter val="Tero Salmela"/>
        <filter val="Tom Berens"/>
      </filters>
    </filterColumn>
  </autoFilter>
  <customSheetViews>
    <customSheetView guid="{FBE4CBE9-E43F-475B-89D3-443753E9B033}" showAutoFilter="1">
      <selection activeCell="F14" sqref="F14"/>
      <pageMargins left="0" right="0" top="0" bottom="0" header="0" footer="0"/>
      <pageSetup orientation="portrait" horizontalDpi="90" verticalDpi="90" r:id="rId1"/>
      <autoFilter ref="A1:N67"/>
    </customSheetView>
  </customSheetViews>
  <pageMargins left="0.7" right="0.7" top="0.75" bottom="0.75" header="0.3" footer="0.3"/>
  <pageSetup orientation="portrait" horizontalDpi="90" verticalDpi="9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8"/>
  <sheetViews>
    <sheetView workbookViewId="0">
      <selection activeCell="F9" sqref="F9"/>
    </sheetView>
  </sheetViews>
  <sheetFormatPr defaultColWidth="9.140625" defaultRowHeight="12" x14ac:dyDescent="0.25"/>
  <cols>
    <col min="1" max="1" width="11.28515625" style="6" bestFit="1" customWidth="1"/>
    <col min="2" max="2" width="34.85546875" style="6" customWidth="1"/>
    <col min="3" max="3" width="16.140625" style="6" bestFit="1" customWidth="1"/>
    <col min="4" max="4" width="15" style="6" bestFit="1" customWidth="1"/>
    <col min="5" max="5" width="47.140625" style="10" customWidth="1"/>
    <col min="6" max="6" width="17" style="10" bestFit="1" customWidth="1"/>
    <col min="7" max="7" width="19.85546875" style="6" customWidth="1"/>
    <col min="8" max="8" width="9.140625" style="6"/>
    <col min="9" max="9" width="15" style="6" bestFit="1" customWidth="1"/>
    <col min="10" max="10" width="14.85546875" style="6" bestFit="1" customWidth="1"/>
    <col min="11" max="11" width="9.140625" style="6"/>
    <col min="12" max="12" width="14.28515625" style="6" customWidth="1"/>
    <col min="13" max="16384" width="9.140625" style="6"/>
  </cols>
  <sheetData>
    <row r="1" spans="1:10" ht="15" x14ac:dyDescent="0.25">
      <c r="A1" s="21" t="s">
        <v>66</v>
      </c>
      <c r="B1" s="21" t="s">
        <v>214</v>
      </c>
      <c r="C1" s="17" t="s">
        <v>215</v>
      </c>
      <c r="D1" s="19" t="s">
        <v>216</v>
      </c>
      <c r="E1" s="67" t="s">
        <v>217</v>
      </c>
      <c r="F1" s="67" t="s">
        <v>218</v>
      </c>
      <c r="G1" s="5" t="s">
        <v>219</v>
      </c>
      <c r="I1" s="38" t="s">
        <v>220</v>
      </c>
    </row>
    <row r="2" spans="1:10" ht="36" x14ac:dyDescent="0.25">
      <c r="A2" s="7" t="s">
        <v>221</v>
      </c>
      <c r="B2" s="7" t="s">
        <v>222</v>
      </c>
      <c r="C2" s="7" t="s">
        <v>122</v>
      </c>
      <c r="D2" s="29" t="s">
        <v>7</v>
      </c>
      <c r="E2" s="8" t="s">
        <v>223</v>
      </c>
      <c r="F2" s="163">
        <v>1.1712962962962965E-2</v>
      </c>
      <c r="G2" s="7"/>
      <c r="I2" s="38" t="s">
        <v>224</v>
      </c>
    </row>
    <row r="3" spans="1:10" x14ac:dyDescent="0.25">
      <c r="A3" s="13" t="s">
        <v>225</v>
      </c>
      <c r="B3" s="7" t="s">
        <v>226</v>
      </c>
      <c r="C3" s="7" t="s">
        <v>122</v>
      </c>
      <c r="D3" s="29" t="s">
        <v>7</v>
      </c>
      <c r="E3" s="8"/>
      <c r="F3" s="163">
        <v>2.8124999999999995E-3</v>
      </c>
      <c r="G3" s="7"/>
    </row>
    <row r="4" spans="1:10" ht="24" x14ac:dyDescent="0.25">
      <c r="A4" s="13" t="s">
        <v>225</v>
      </c>
      <c r="B4" s="7" t="s">
        <v>227</v>
      </c>
      <c r="C4" s="7" t="s">
        <v>122</v>
      </c>
      <c r="D4" s="29" t="s">
        <v>7</v>
      </c>
      <c r="E4" s="8" t="s">
        <v>228</v>
      </c>
      <c r="F4" s="163">
        <v>1.0069444444444444E-3</v>
      </c>
      <c r="G4" s="7"/>
      <c r="I4" s="136" t="s">
        <v>216</v>
      </c>
      <c r="J4" s="30" t="s">
        <v>229</v>
      </c>
    </row>
    <row r="5" spans="1:10" x14ac:dyDescent="0.25">
      <c r="A5" s="13" t="s">
        <v>225</v>
      </c>
      <c r="B5" s="7" t="s">
        <v>230</v>
      </c>
      <c r="C5" s="7" t="s">
        <v>122</v>
      </c>
      <c r="D5" s="29" t="s">
        <v>7</v>
      </c>
      <c r="E5" s="8"/>
      <c r="F5" s="8"/>
      <c r="G5" s="7"/>
      <c r="I5" s="6" t="s">
        <v>6</v>
      </c>
      <c r="J5" s="137">
        <v>15</v>
      </c>
    </row>
    <row r="6" spans="1:10" x14ac:dyDescent="0.25">
      <c r="A6" s="13" t="s">
        <v>225</v>
      </c>
      <c r="B6" s="7" t="s">
        <v>231</v>
      </c>
      <c r="C6" s="7" t="s">
        <v>122</v>
      </c>
      <c r="D6" s="29" t="s">
        <v>7</v>
      </c>
      <c r="E6" s="8" t="s">
        <v>232</v>
      </c>
      <c r="F6" s="163">
        <v>4.1666666666666669E-4</v>
      </c>
      <c r="G6" s="7"/>
      <c r="I6" s="6" t="s">
        <v>7</v>
      </c>
      <c r="J6" s="137">
        <v>22</v>
      </c>
    </row>
    <row r="7" spans="1:10" ht="72" x14ac:dyDescent="0.25">
      <c r="A7" s="7" t="s">
        <v>77</v>
      </c>
      <c r="B7" s="7" t="s">
        <v>233</v>
      </c>
      <c r="C7" s="7" t="s">
        <v>122</v>
      </c>
      <c r="D7" s="29" t="s">
        <v>7</v>
      </c>
      <c r="E7" s="8" t="s">
        <v>234</v>
      </c>
      <c r="F7" s="8"/>
      <c r="G7" s="7" t="s">
        <v>235</v>
      </c>
      <c r="I7" s="6" t="s">
        <v>74</v>
      </c>
      <c r="J7" s="137">
        <v>37</v>
      </c>
    </row>
    <row r="8" spans="1:10" ht="72" x14ac:dyDescent="0.25">
      <c r="A8" s="7" t="s">
        <v>77</v>
      </c>
      <c r="B8" s="7" t="s">
        <v>236</v>
      </c>
      <c r="C8" s="7" t="s">
        <v>122</v>
      </c>
      <c r="D8" s="29" t="s">
        <v>7</v>
      </c>
      <c r="E8" s="8" t="s">
        <v>237</v>
      </c>
      <c r="F8" s="8"/>
      <c r="G8" s="7" t="s">
        <v>235</v>
      </c>
      <c r="I8"/>
      <c r="J8"/>
    </row>
    <row r="9" spans="1:10" ht="84" x14ac:dyDescent="0.25">
      <c r="A9" s="7" t="s">
        <v>77</v>
      </c>
      <c r="B9" s="7" t="s">
        <v>238</v>
      </c>
      <c r="C9" s="7" t="s">
        <v>122</v>
      </c>
      <c r="D9" s="29" t="s">
        <v>7</v>
      </c>
      <c r="E9" s="8" t="s">
        <v>239</v>
      </c>
      <c r="F9" s="8"/>
      <c r="G9" s="7" t="s">
        <v>235</v>
      </c>
    </row>
    <row r="10" spans="1:10" ht="72" x14ac:dyDescent="0.25">
      <c r="A10" s="7" t="s">
        <v>77</v>
      </c>
      <c r="B10" s="7" t="s">
        <v>240</v>
      </c>
      <c r="C10" s="7" t="s">
        <v>122</v>
      </c>
      <c r="D10" s="29" t="s">
        <v>7</v>
      </c>
      <c r="E10" s="8" t="s">
        <v>241</v>
      </c>
      <c r="F10" s="8"/>
      <c r="G10" s="7" t="s">
        <v>235</v>
      </c>
    </row>
    <row r="11" spans="1:10" ht="96" x14ac:dyDescent="0.25">
      <c r="A11" s="7" t="s">
        <v>77</v>
      </c>
      <c r="B11" s="7" t="s">
        <v>242</v>
      </c>
      <c r="C11" s="7" t="s">
        <v>122</v>
      </c>
      <c r="D11" s="29" t="s">
        <v>7</v>
      </c>
      <c r="E11" s="8" t="s">
        <v>243</v>
      </c>
      <c r="F11" s="8"/>
      <c r="G11" s="7" t="s">
        <v>244</v>
      </c>
    </row>
    <row r="12" spans="1:10" x14ac:dyDescent="0.25">
      <c r="A12" s="7" t="s">
        <v>77</v>
      </c>
      <c r="B12" s="7" t="s">
        <v>245</v>
      </c>
      <c r="C12" s="7" t="s">
        <v>122</v>
      </c>
      <c r="D12" s="29" t="s">
        <v>6</v>
      </c>
      <c r="E12" s="8"/>
      <c r="F12" s="8"/>
      <c r="G12" s="7" t="s">
        <v>246</v>
      </c>
    </row>
    <row r="13" spans="1:10" ht="84" x14ac:dyDescent="0.25">
      <c r="A13" s="7" t="s">
        <v>77</v>
      </c>
      <c r="B13" s="7" t="s">
        <v>247</v>
      </c>
      <c r="C13" s="7" t="s">
        <v>122</v>
      </c>
      <c r="D13" s="29" t="s">
        <v>7</v>
      </c>
      <c r="E13" s="8" t="s">
        <v>248</v>
      </c>
      <c r="F13" s="8"/>
      <c r="G13" s="7" t="s">
        <v>244</v>
      </c>
    </row>
    <row r="14" spans="1:10" x14ac:dyDescent="0.25">
      <c r="A14" s="13" t="s">
        <v>77</v>
      </c>
      <c r="B14" s="7" t="s">
        <v>249</v>
      </c>
      <c r="C14" s="7" t="s">
        <v>122</v>
      </c>
      <c r="D14" s="29" t="s">
        <v>7</v>
      </c>
      <c r="E14" s="8"/>
      <c r="F14" s="163">
        <v>7.8472222222222224E-3</v>
      </c>
      <c r="G14" s="7"/>
    </row>
    <row r="15" spans="1:10" ht="72" x14ac:dyDescent="0.25">
      <c r="A15" s="13" t="s">
        <v>77</v>
      </c>
      <c r="B15" s="7" t="s">
        <v>250</v>
      </c>
      <c r="C15" s="7" t="s">
        <v>122</v>
      </c>
      <c r="D15" s="29" t="s">
        <v>7</v>
      </c>
      <c r="E15" s="8" t="s">
        <v>251</v>
      </c>
      <c r="F15" s="8"/>
      <c r="G15" s="7" t="s">
        <v>244</v>
      </c>
    </row>
    <row r="16" spans="1:10" ht="84" x14ac:dyDescent="0.25">
      <c r="A16" s="13" t="s">
        <v>77</v>
      </c>
      <c r="B16" s="7" t="s">
        <v>252</v>
      </c>
      <c r="C16" s="7" t="s">
        <v>122</v>
      </c>
      <c r="D16" s="29" t="s">
        <v>7</v>
      </c>
      <c r="E16" s="8" t="s">
        <v>253</v>
      </c>
      <c r="F16" s="8"/>
      <c r="G16" s="7" t="s">
        <v>244</v>
      </c>
    </row>
    <row r="17" spans="1:7" x14ac:dyDescent="0.25">
      <c r="A17" s="13" t="s">
        <v>77</v>
      </c>
      <c r="B17" s="7" t="s">
        <v>254</v>
      </c>
      <c r="C17" s="7" t="s">
        <v>122</v>
      </c>
      <c r="D17" s="29" t="s">
        <v>7</v>
      </c>
      <c r="E17" s="8"/>
      <c r="F17" s="163">
        <v>4.1666666666666669E-4</v>
      </c>
      <c r="G17" s="7"/>
    </row>
    <row r="18" spans="1:7" x14ac:dyDescent="0.25">
      <c r="A18" s="13" t="s">
        <v>77</v>
      </c>
      <c r="B18" s="13" t="s">
        <v>255</v>
      </c>
      <c r="C18" s="7" t="s">
        <v>122</v>
      </c>
      <c r="D18" s="29" t="s">
        <v>7</v>
      </c>
      <c r="E18" s="8"/>
      <c r="F18" s="8"/>
      <c r="G18" s="7" t="s">
        <v>244</v>
      </c>
    </row>
    <row r="19" spans="1:7" ht="24" x14ac:dyDescent="0.25">
      <c r="A19" s="13" t="s">
        <v>75</v>
      </c>
      <c r="B19" s="13" t="s">
        <v>256</v>
      </c>
      <c r="C19" s="7" t="s">
        <v>122</v>
      </c>
      <c r="D19" s="29" t="s">
        <v>7</v>
      </c>
      <c r="E19" s="8" t="s">
        <v>257</v>
      </c>
      <c r="F19" s="163">
        <v>1.2731481481481483E-3</v>
      </c>
      <c r="G19" s="8"/>
    </row>
    <row r="20" spans="1:7" ht="48" x14ac:dyDescent="0.25">
      <c r="A20" s="13" t="s">
        <v>75</v>
      </c>
      <c r="B20" s="13" t="s">
        <v>258</v>
      </c>
      <c r="C20" s="7" t="s">
        <v>122</v>
      </c>
      <c r="D20" s="29" t="s">
        <v>7</v>
      </c>
      <c r="E20" s="8" t="s">
        <v>259</v>
      </c>
      <c r="F20" s="163">
        <v>1.3773148148148147E-3</v>
      </c>
      <c r="G20" s="8"/>
    </row>
    <row r="21" spans="1:7" ht="36" x14ac:dyDescent="0.25">
      <c r="A21" s="13" t="s">
        <v>75</v>
      </c>
      <c r="B21" s="13" t="s">
        <v>260</v>
      </c>
      <c r="C21" s="7" t="s">
        <v>122</v>
      </c>
      <c r="D21" s="29" t="s">
        <v>7</v>
      </c>
      <c r="E21" s="8" t="s">
        <v>261</v>
      </c>
      <c r="F21" s="163">
        <v>2.8587962962962963E-3</v>
      </c>
      <c r="G21" s="7"/>
    </row>
    <row r="22" spans="1:7" ht="48" x14ac:dyDescent="0.25">
      <c r="A22" s="13" t="s">
        <v>75</v>
      </c>
      <c r="B22" s="13" t="s">
        <v>262</v>
      </c>
      <c r="C22" s="7" t="s">
        <v>122</v>
      </c>
      <c r="D22" s="29" t="s">
        <v>7</v>
      </c>
      <c r="E22" s="8" t="s">
        <v>263</v>
      </c>
      <c r="F22" s="163">
        <v>1.2847222222222223E-3</v>
      </c>
      <c r="G22" s="8"/>
    </row>
    <row r="23" spans="1:7" ht="24" x14ac:dyDescent="0.25">
      <c r="A23" s="13" t="s">
        <v>75</v>
      </c>
      <c r="B23" s="13" t="s">
        <v>264</v>
      </c>
      <c r="C23" s="7" t="s">
        <v>122</v>
      </c>
      <c r="D23" s="29" t="s">
        <v>7</v>
      </c>
      <c r="E23" s="87" t="s">
        <v>265</v>
      </c>
      <c r="F23" s="181">
        <v>1.2731481481481483E-3</v>
      </c>
      <c r="G23" s="7"/>
    </row>
    <row r="24" spans="1:7" ht="36" x14ac:dyDescent="0.25">
      <c r="A24" s="13" t="s">
        <v>75</v>
      </c>
      <c r="B24" s="13" t="s">
        <v>266</v>
      </c>
      <c r="C24" s="7" t="s">
        <v>122</v>
      </c>
      <c r="D24" s="29" t="s">
        <v>7</v>
      </c>
      <c r="E24" s="10" t="s">
        <v>267</v>
      </c>
      <c r="F24" s="170">
        <v>6.134259259259259E-4</v>
      </c>
      <c r="G24" s="8"/>
    </row>
    <row r="25" spans="1:7" x14ac:dyDescent="0.25">
      <c r="A25" s="13" t="s">
        <v>75</v>
      </c>
      <c r="B25" s="13" t="s">
        <v>268</v>
      </c>
      <c r="C25" s="7" t="s">
        <v>122</v>
      </c>
      <c r="D25" s="29" t="s">
        <v>7</v>
      </c>
      <c r="E25" s="8"/>
      <c r="F25" s="163">
        <v>1.5046296296296297E-4</v>
      </c>
      <c r="G25" s="7"/>
    </row>
    <row r="26" spans="1:7" ht="48" x14ac:dyDescent="0.25">
      <c r="A26" s="13" t="s">
        <v>75</v>
      </c>
      <c r="B26" s="13" t="s">
        <v>269</v>
      </c>
      <c r="C26" s="7" t="s">
        <v>122</v>
      </c>
      <c r="D26" s="29" t="s">
        <v>7</v>
      </c>
      <c r="E26" s="8" t="s">
        <v>270</v>
      </c>
      <c r="F26" s="163">
        <v>1.0069444444444444E-3</v>
      </c>
      <c r="G26" s="7"/>
    </row>
    <row r="27" spans="1:7" x14ac:dyDescent="0.25">
      <c r="A27" s="13" t="s">
        <v>75</v>
      </c>
      <c r="B27" s="13" t="s">
        <v>271</v>
      </c>
      <c r="C27" s="7" t="s">
        <v>122</v>
      </c>
      <c r="D27" s="29" t="s">
        <v>7</v>
      </c>
      <c r="E27" s="8"/>
      <c r="F27" s="8"/>
      <c r="G27" s="7"/>
    </row>
    <row r="28" spans="1:7" ht="36" x14ac:dyDescent="0.25">
      <c r="A28" s="13" t="s">
        <v>75</v>
      </c>
      <c r="B28" s="13" t="s">
        <v>272</v>
      </c>
      <c r="C28" s="7" t="s">
        <v>122</v>
      </c>
      <c r="D28" s="29" t="s">
        <v>7</v>
      </c>
      <c r="E28" s="8" t="s">
        <v>273</v>
      </c>
      <c r="F28" s="163">
        <v>9.8379629629629642E-4</v>
      </c>
      <c r="G28" s="7"/>
    </row>
    <row r="29" spans="1:7" ht="48" x14ac:dyDescent="0.25">
      <c r="A29" s="13" t="s">
        <v>75</v>
      </c>
      <c r="B29" s="13" t="s">
        <v>274</v>
      </c>
      <c r="C29" s="7" t="s">
        <v>122</v>
      </c>
      <c r="D29" s="29" t="s">
        <v>7</v>
      </c>
      <c r="E29" s="8" t="s">
        <v>275</v>
      </c>
      <c r="F29" s="163">
        <v>9.4907407407407408E-4</v>
      </c>
      <c r="G29" s="7"/>
    </row>
    <row r="30" spans="1:7" ht="48" x14ac:dyDescent="0.25">
      <c r="A30" s="13" t="s">
        <v>75</v>
      </c>
      <c r="B30" s="13" t="s">
        <v>276</v>
      </c>
      <c r="C30" s="7" t="s">
        <v>122</v>
      </c>
      <c r="D30" s="29" t="s">
        <v>7</v>
      </c>
      <c r="E30" s="8" t="s">
        <v>277</v>
      </c>
      <c r="F30" s="163">
        <v>1.0300925925925926E-3</v>
      </c>
      <c r="G30" s="7"/>
    </row>
    <row r="31" spans="1:7" ht="24" x14ac:dyDescent="0.25">
      <c r="A31" s="13" t="s">
        <v>75</v>
      </c>
      <c r="B31" s="13" t="s">
        <v>278</v>
      </c>
      <c r="C31" s="7" t="s">
        <v>122</v>
      </c>
      <c r="D31" s="29" t="s">
        <v>7</v>
      </c>
      <c r="E31" s="8" t="s">
        <v>279</v>
      </c>
      <c r="F31" s="163">
        <v>1.0069444444444444E-3</v>
      </c>
      <c r="G31" s="7"/>
    </row>
    <row r="32" spans="1:7" x14ac:dyDescent="0.25">
      <c r="A32" s="13" t="s">
        <v>75</v>
      </c>
      <c r="B32" s="15" t="s">
        <v>280</v>
      </c>
      <c r="C32" s="7" t="s">
        <v>122</v>
      </c>
      <c r="D32" s="29" t="s">
        <v>7</v>
      </c>
      <c r="E32" s="8"/>
      <c r="F32" s="163">
        <v>4.8148148148148152E-3</v>
      </c>
      <c r="G32" s="7"/>
    </row>
    <row r="33" spans="1:7" x14ac:dyDescent="0.25">
      <c r="A33" s="13" t="s">
        <v>75</v>
      </c>
      <c r="B33" s="13" t="s">
        <v>281</v>
      </c>
      <c r="C33" s="7" t="s">
        <v>122</v>
      </c>
      <c r="D33" s="29" t="s">
        <v>7</v>
      </c>
      <c r="E33" s="8"/>
      <c r="F33" s="163">
        <v>1.0416666666666667E-4</v>
      </c>
      <c r="G33" s="7"/>
    </row>
    <row r="34" spans="1:7" x14ac:dyDescent="0.25">
      <c r="A34" s="13" t="s">
        <v>75</v>
      </c>
      <c r="B34" s="13" t="s">
        <v>282</v>
      </c>
      <c r="C34" s="7" t="s">
        <v>122</v>
      </c>
      <c r="D34" s="29" t="s">
        <v>7</v>
      </c>
      <c r="E34" s="8"/>
      <c r="F34" s="163">
        <v>6.8287037037037025E-4</v>
      </c>
      <c r="G34" s="7"/>
    </row>
    <row r="35" spans="1:7" x14ac:dyDescent="0.25">
      <c r="A35" s="13" t="s">
        <v>75</v>
      </c>
      <c r="B35" s="13" t="s">
        <v>283</v>
      </c>
      <c r="C35" s="7" t="s">
        <v>122</v>
      </c>
      <c r="D35" s="29" t="s">
        <v>7</v>
      </c>
      <c r="E35" s="8"/>
      <c r="F35" s="163">
        <v>4.6296296296296293E-4</v>
      </c>
      <c r="G35" s="7"/>
    </row>
    <row r="36" spans="1:7" ht="228" x14ac:dyDescent="0.25">
      <c r="A36" s="13" t="s">
        <v>75</v>
      </c>
      <c r="B36" s="13" t="s">
        <v>284</v>
      </c>
      <c r="C36" s="7" t="s">
        <v>122</v>
      </c>
      <c r="D36" s="29" t="s">
        <v>7</v>
      </c>
      <c r="E36" s="10" t="s">
        <v>285</v>
      </c>
      <c r="F36" s="170">
        <v>4.386574074074074E-3</v>
      </c>
      <c r="G36" s="8"/>
    </row>
    <row r="37" spans="1:7" x14ac:dyDescent="0.25">
      <c r="A37" s="13" t="s">
        <v>75</v>
      </c>
      <c r="B37" s="13" t="s">
        <v>286</v>
      </c>
      <c r="C37" s="7" t="s">
        <v>122</v>
      </c>
      <c r="D37" s="29" t="s">
        <v>7</v>
      </c>
      <c r="E37" s="8"/>
      <c r="F37" s="8"/>
      <c r="G37" s="7"/>
    </row>
    <row r="38" spans="1:7" x14ac:dyDescent="0.25">
      <c r="A38" s="13" t="s">
        <v>75</v>
      </c>
      <c r="B38" s="13" t="s">
        <v>287</v>
      </c>
      <c r="C38" s="7" t="s">
        <v>122</v>
      </c>
      <c r="D38" s="29" t="s">
        <v>7</v>
      </c>
      <c r="E38" s="8" t="s">
        <v>288</v>
      </c>
      <c r="F38" s="163">
        <v>1.25E-3</v>
      </c>
      <c r="G38" s="7"/>
    </row>
  </sheetData>
  <autoFilter ref="A1:G38"/>
  <customSheetViews>
    <customSheetView guid="{FBE4CBE9-E43F-475B-89D3-443753E9B033}" showAutoFilter="1">
      <selection activeCell="F1" sqref="F1"/>
      <pageMargins left="0" right="0" top="0" bottom="0" header="0" footer="0"/>
      <pageSetup orientation="portrait" r:id="rId2"/>
      <autoFilter ref="A1:G38"/>
    </customSheetView>
  </customSheetViews>
  <dataValidations count="2">
    <dataValidation type="list" allowBlank="1" showInputMessage="1" showErrorMessage="1" sqref="C2:C38">
      <formula1>"Yes,No"</formula1>
    </dataValidation>
    <dataValidation type="list" allowBlank="1" showInputMessage="1" showErrorMessage="1" sqref="D2:D3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J184"/>
  <sheetViews>
    <sheetView zoomScaleNormal="100" workbookViewId="0">
      <selection activeCell="B74" sqref="B74"/>
    </sheetView>
  </sheetViews>
  <sheetFormatPr defaultColWidth="9.140625" defaultRowHeight="12" x14ac:dyDescent="0.25"/>
  <cols>
    <col min="1" max="1" width="15.85546875" style="6" customWidth="1"/>
    <col min="2" max="2" width="44.28515625" style="6" customWidth="1"/>
    <col min="3" max="3" width="15.42578125" style="6" bestFit="1" customWidth="1"/>
    <col min="4" max="4" width="15" style="6" bestFit="1" customWidth="1"/>
    <col min="5" max="5" width="41.140625" style="6" customWidth="1"/>
    <col min="6" max="6" width="21" style="154" customWidth="1"/>
    <col min="7" max="7" width="37.85546875" style="6" customWidth="1"/>
    <col min="8" max="8" width="9.140625" style="6"/>
    <col min="9" max="9" width="15" style="6" customWidth="1"/>
    <col min="10" max="10" width="14.85546875" style="6" customWidth="1"/>
    <col min="11" max="11" width="9.140625" style="6"/>
    <col min="12" max="12" width="18.85546875" style="6" customWidth="1"/>
    <col min="13" max="16384" width="9.140625" style="6"/>
  </cols>
  <sheetData>
    <row r="1" spans="1:10" ht="15" x14ac:dyDescent="0.25">
      <c r="A1" s="20" t="s">
        <v>289</v>
      </c>
      <c r="B1" s="20" t="s">
        <v>214</v>
      </c>
      <c r="C1" s="17" t="s">
        <v>215</v>
      </c>
      <c r="D1" s="19" t="s">
        <v>216</v>
      </c>
      <c r="E1" s="5" t="s">
        <v>217</v>
      </c>
      <c r="F1" s="149" t="s">
        <v>218</v>
      </c>
      <c r="G1" s="5" t="s">
        <v>219</v>
      </c>
      <c r="I1" s="38" t="s">
        <v>220</v>
      </c>
    </row>
    <row r="2" spans="1:10" ht="12" hidden="1" customHeight="1" x14ac:dyDescent="0.25">
      <c r="A2" s="7" t="s">
        <v>290</v>
      </c>
      <c r="B2" s="7" t="s">
        <v>291</v>
      </c>
      <c r="C2" s="7" t="s">
        <v>292</v>
      </c>
      <c r="D2" s="7" t="s">
        <v>7</v>
      </c>
      <c r="E2" s="85" t="s">
        <v>293</v>
      </c>
      <c r="F2" s="150"/>
      <c r="G2" s="7"/>
      <c r="I2" s="38" t="s">
        <v>224</v>
      </c>
    </row>
    <row r="3" spans="1:10" hidden="1" x14ac:dyDescent="0.25">
      <c r="A3" s="7" t="s">
        <v>290</v>
      </c>
      <c r="B3" s="85" t="s">
        <v>294</v>
      </c>
      <c r="C3" s="7" t="s">
        <v>292</v>
      </c>
      <c r="D3" s="101" t="s">
        <v>7</v>
      </c>
      <c r="E3" s="7" t="s">
        <v>295</v>
      </c>
      <c r="F3" s="151"/>
      <c r="G3" s="11"/>
    </row>
    <row r="4" spans="1:10" hidden="1" x14ac:dyDescent="0.25">
      <c r="A4" s="101" t="s">
        <v>290</v>
      </c>
      <c r="B4" s="7" t="s">
        <v>296</v>
      </c>
      <c r="C4" s="11" t="s">
        <v>292</v>
      </c>
      <c r="D4" s="74" t="s">
        <v>7</v>
      </c>
      <c r="E4" s="7"/>
      <c r="F4" s="151"/>
      <c r="G4" s="11"/>
    </row>
    <row r="5" spans="1:10" hidden="1" x14ac:dyDescent="0.25">
      <c r="A5" s="101" t="s">
        <v>290</v>
      </c>
      <c r="B5" s="7" t="s">
        <v>297</v>
      </c>
      <c r="C5" s="11" t="s">
        <v>292</v>
      </c>
      <c r="D5" s="74" t="s">
        <v>7</v>
      </c>
      <c r="E5" s="6" t="s">
        <v>298</v>
      </c>
      <c r="F5" s="7"/>
      <c r="G5" s="11"/>
      <c r="I5" s="136" t="s">
        <v>216</v>
      </c>
      <c r="J5" s="30" t="s">
        <v>229</v>
      </c>
    </row>
    <row r="6" spans="1:10" hidden="1" x14ac:dyDescent="0.25">
      <c r="A6" s="101" t="s">
        <v>290</v>
      </c>
      <c r="B6" s="7" t="s">
        <v>299</v>
      </c>
      <c r="C6" s="11" t="s">
        <v>292</v>
      </c>
      <c r="D6" s="74" t="s">
        <v>7</v>
      </c>
      <c r="E6" s="7" t="s">
        <v>295</v>
      </c>
      <c r="F6" s="7"/>
      <c r="G6" s="11"/>
      <c r="I6" s="6" t="s">
        <v>7</v>
      </c>
      <c r="J6" s="137">
        <v>163</v>
      </c>
    </row>
    <row r="7" spans="1:10" hidden="1" x14ac:dyDescent="0.25">
      <c r="A7" s="101" t="s">
        <v>290</v>
      </c>
      <c r="B7" s="7" t="s">
        <v>300</v>
      </c>
      <c r="C7" s="11" t="s">
        <v>292</v>
      </c>
      <c r="D7" s="74" t="s">
        <v>7</v>
      </c>
      <c r="E7" s="7"/>
      <c r="F7" s="7"/>
      <c r="G7" s="11"/>
      <c r="I7" s="6" t="s">
        <v>6</v>
      </c>
      <c r="J7" s="137">
        <v>7</v>
      </c>
    </row>
    <row r="8" spans="1:10" ht="24" hidden="1" x14ac:dyDescent="0.25">
      <c r="A8" s="101" t="s">
        <v>290</v>
      </c>
      <c r="B8" s="7" t="s">
        <v>301</v>
      </c>
      <c r="C8" s="11" t="s">
        <v>292</v>
      </c>
      <c r="D8" s="7" t="s">
        <v>7</v>
      </c>
      <c r="E8" s="108" t="s">
        <v>302</v>
      </c>
      <c r="F8" s="7"/>
      <c r="G8" s="152" t="s">
        <v>303</v>
      </c>
      <c r="I8" s="6" t="s">
        <v>74</v>
      </c>
      <c r="J8" s="137">
        <v>170</v>
      </c>
    </row>
    <row r="9" spans="1:10" ht="15" hidden="1" x14ac:dyDescent="0.25">
      <c r="A9" s="7" t="s">
        <v>290</v>
      </c>
      <c r="B9" s="106" t="s">
        <v>304</v>
      </c>
      <c r="C9" s="7" t="s">
        <v>292</v>
      </c>
      <c r="D9" s="122" t="s">
        <v>7</v>
      </c>
      <c r="E9" s="7">
        <v>341302002</v>
      </c>
      <c r="F9" s="7"/>
      <c r="G9" s="153"/>
      <c r="I9"/>
      <c r="J9"/>
    </row>
    <row r="10" spans="1:10" ht="15" hidden="1" x14ac:dyDescent="0.25">
      <c r="A10" s="7" t="s">
        <v>290</v>
      </c>
      <c r="B10" s="7" t="s">
        <v>305</v>
      </c>
      <c r="C10" s="7" t="s">
        <v>292</v>
      </c>
      <c r="D10" s="122" t="s">
        <v>7</v>
      </c>
      <c r="E10" s="7"/>
      <c r="F10" s="7"/>
      <c r="G10" s="153"/>
      <c r="I10"/>
      <c r="J10"/>
    </row>
    <row r="11" spans="1:10" ht="15" hidden="1" x14ac:dyDescent="0.25">
      <c r="A11" s="7" t="s">
        <v>290</v>
      </c>
      <c r="B11" s="7" t="s">
        <v>306</v>
      </c>
      <c r="C11" s="7" t="s">
        <v>292</v>
      </c>
      <c r="D11" s="122" t="s">
        <v>7</v>
      </c>
      <c r="E11" s="7"/>
      <c r="F11" s="7"/>
      <c r="G11" s="153"/>
      <c r="I11"/>
      <c r="J11"/>
    </row>
    <row r="12" spans="1:10" hidden="1" x14ac:dyDescent="0.25">
      <c r="A12" s="7" t="s">
        <v>290</v>
      </c>
      <c r="B12" s="7" t="s">
        <v>307</v>
      </c>
      <c r="C12" s="7" t="s">
        <v>292</v>
      </c>
      <c r="D12" s="122" t="s">
        <v>7</v>
      </c>
      <c r="E12" s="7"/>
      <c r="F12" s="7"/>
      <c r="G12" s="153"/>
    </row>
    <row r="13" spans="1:10" hidden="1" x14ac:dyDescent="0.25">
      <c r="A13" s="7" t="s">
        <v>290</v>
      </c>
      <c r="B13" s="7" t="s">
        <v>308</v>
      </c>
      <c r="C13" s="7" t="s">
        <v>292</v>
      </c>
      <c r="D13" s="122" t="s">
        <v>7</v>
      </c>
      <c r="E13" s="7"/>
      <c r="F13" s="7"/>
      <c r="G13" s="153"/>
    </row>
    <row r="14" spans="1:10" hidden="1" x14ac:dyDescent="0.25">
      <c r="A14" s="7" t="s">
        <v>290</v>
      </c>
      <c r="B14" s="7" t="s">
        <v>309</v>
      </c>
      <c r="C14" s="7" t="s">
        <v>292</v>
      </c>
      <c r="D14" s="122" t="s">
        <v>7</v>
      </c>
      <c r="E14" s="7"/>
      <c r="F14" s="7"/>
      <c r="G14" s="153"/>
    </row>
    <row r="15" spans="1:10" ht="24" hidden="1" x14ac:dyDescent="0.25">
      <c r="A15" s="7" t="s">
        <v>310</v>
      </c>
      <c r="B15" s="7" t="s">
        <v>311</v>
      </c>
      <c r="C15" s="7" t="s">
        <v>292</v>
      </c>
      <c r="D15" s="7" t="s">
        <v>7</v>
      </c>
      <c r="E15" s="8" t="s">
        <v>312</v>
      </c>
      <c r="F15" s="7"/>
      <c r="G15" s="153" t="s">
        <v>303</v>
      </c>
    </row>
    <row r="16" spans="1:10" ht="36" hidden="1" x14ac:dyDescent="0.25">
      <c r="A16" s="7" t="s">
        <v>310</v>
      </c>
      <c r="B16" s="7" t="s">
        <v>313</v>
      </c>
      <c r="C16" s="7" t="s">
        <v>292</v>
      </c>
      <c r="D16" s="7" t="s">
        <v>7</v>
      </c>
      <c r="E16" s="8" t="s">
        <v>314</v>
      </c>
      <c r="F16" s="7"/>
      <c r="G16" s="153" t="s">
        <v>303</v>
      </c>
    </row>
    <row r="17" spans="1:7" hidden="1" x14ac:dyDescent="0.25">
      <c r="A17" s="7" t="s">
        <v>310</v>
      </c>
      <c r="B17" s="7" t="s">
        <v>315</v>
      </c>
      <c r="C17" s="7" t="s">
        <v>292</v>
      </c>
      <c r="D17" s="7" t="s">
        <v>7</v>
      </c>
      <c r="E17" s="6" t="s">
        <v>316</v>
      </c>
      <c r="F17" s="7"/>
      <c r="G17" s="154" t="s">
        <v>303</v>
      </c>
    </row>
    <row r="18" spans="1:7" hidden="1" x14ac:dyDescent="0.25">
      <c r="A18" s="7" t="s">
        <v>310</v>
      </c>
      <c r="B18" s="7" t="s">
        <v>317</v>
      </c>
      <c r="C18" s="7" t="s">
        <v>292</v>
      </c>
      <c r="D18" s="7" t="s">
        <v>7</v>
      </c>
      <c r="E18" s="7">
        <v>341302024</v>
      </c>
      <c r="F18" s="7"/>
      <c r="G18" s="153" t="s">
        <v>303</v>
      </c>
    </row>
    <row r="19" spans="1:7" x14ac:dyDescent="0.25">
      <c r="A19" s="7" t="s">
        <v>318</v>
      </c>
      <c r="B19" s="7" t="s">
        <v>319</v>
      </c>
      <c r="C19" s="7" t="s">
        <v>122</v>
      </c>
      <c r="D19" s="7" t="s">
        <v>7</v>
      </c>
      <c r="E19" s="7" t="s">
        <v>320</v>
      </c>
      <c r="F19" s="153">
        <v>5.3240740740740744E-4</v>
      </c>
      <c r="G19" s="7"/>
    </row>
    <row r="20" spans="1:7" x14ac:dyDescent="0.25">
      <c r="A20" s="7" t="s">
        <v>318</v>
      </c>
      <c r="B20" s="7" t="s">
        <v>321</v>
      </c>
      <c r="C20" s="7" t="s">
        <v>122</v>
      </c>
      <c r="D20" s="7" t="s">
        <v>7</v>
      </c>
      <c r="E20" s="7" t="s">
        <v>322</v>
      </c>
      <c r="F20" s="153">
        <v>4.7453703703703704E-4</v>
      </c>
      <c r="G20" s="7"/>
    </row>
    <row r="21" spans="1:7" x14ac:dyDescent="0.25">
      <c r="A21" s="7" t="s">
        <v>318</v>
      </c>
      <c r="B21" s="7" t="s">
        <v>323</v>
      </c>
      <c r="C21" s="7" t="s">
        <v>122</v>
      </c>
      <c r="D21" s="7" t="s">
        <v>7</v>
      </c>
      <c r="E21" s="7" t="s">
        <v>324</v>
      </c>
      <c r="F21" s="153">
        <v>4.2824074074074075E-4</v>
      </c>
      <c r="G21" s="7"/>
    </row>
    <row r="22" spans="1:7" x14ac:dyDescent="0.25">
      <c r="A22" s="7" t="s">
        <v>318</v>
      </c>
      <c r="B22" s="7" t="s">
        <v>325</v>
      </c>
      <c r="C22" s="7" t="s">
        <v>122</v>
      </c>
      <c r="D22" s="7" t="s">
        <v>7</v>
      </c>
      <c r="E22" s="7" t="s">
        <v>295</v>
      </c>
      <c r="F22" s="153">
        <v>4.6296296296296294E-5</v>
      </c>
      <c r="G22" s="7"/>
    </row>
    <row r="23" spans="1:7" x14ac:dyDescent="0.25">
      <c r="A23" s="7" t="s">
        <v>318</v>
      </c>
      <c r="B23" s="7" t="s">
        <v>326</v>
      </c>
      <c r="C23" s="7" t="s">
        <v>122</v>
      </c>
      <c r="D23" s="7" t="s">
        <v>7</v>
      </c>
      <c r="E23" s="7" t="s">
        <v>327</v>
      </c>
      <c r="F23" s="153">
        <v>5.2083333333333333E-4</v>
      </c>
      <c r="G23" s="7"/>
    </row>
    <row r="24" spans="1:7" x14ac:dyDescent="0.25">
      <c r="A24" s="7" t="s">
        <v>318</v>
      </c>
      <c r="B24" s="7" t="s">
        <v>328</v>
      </c>
      <c r="C24" s="7" t="s">
        <v>122</v>
      </c>
      <c r="D24" s="7" t="s">
        <v>7</v>
      </c>
      <c r="E24" s="7" t="s">
        <v>329</v>
      </c>
      <c r="F24" s="153">
        <v>2.2685185185185182E-3</v>
      </c>
      <c r="G24" s="7"/>
    </row>
    <row r="25" spans="1:7" x14ac:dyDescent="0.25">
      <c r="A25" s="7" t="s">
        <v>318</v>
      </c>
      <c r="B25" s="7" t="s">
        <v>330</v>
      </c>
      <c r="C25" s="7" t="s">
        <v>122</v>
      </c>
      <c r="D25" s="29" t="s">
        <v>7</v>
      </c>
      <c r="E25" s="7" t="s">
        <v>331</v>
      </c>
      <c r="F25" s="153">
        <v>1.7476851851851852E-3</v>
      </c>
      <c r="G25" s="7"/>
    </row>
    <row r="26" spans="1:7" x14ac:dyDescent="0.25">
      <c r="A26" s="7" t="s">
        <v>318</v>
      </c>
      <c r="B26" s="7" t="s">
        <v>332</v>
      </c>
      <c r="C26" s="7" t="s">
        <v>122</v>
      </c>
      <c r="D26" s="7" t="s">
        <v>7</v>
      </c>
      <c r="E26" s="7" t="s">
        <v>333</v>
      </c>
      <c r="F26" s="153">
        <v>4.108796296296297E-3</v>
      </c>
      <c r="G26" s="7"/>
    </row>
    <row r="27" spans="1:7" x14ac:dyDescent="0.25">
      <c r="A27" s="7" t="s">
        <v>318</v>
      </c>
      <c r="B27" s="7" t="s">
        <v>334</v>
      </c>
      <c r="C27" s="7" t="s">
        <v>122</v>
      </c>
      <c r="D27" s="7" t="s">
        <v>7</v>
      </c>
      <c r="E27" s="7" t="s">
        <v>335</v>
      </c>
      <c r="F27" s="153">
        <v>1.1226851851851851E-3</v>
      </c>
      <c r="G27" s="7"/>
    </row>
    <row r="28" spans="1:7" x14ac:dyDescent="0.25">
      <c r="A28" s="7" t="s">
        <v>318</v>
      </c>
      <c r="B28" s="7" t="s">
        <v>336</v>
      </c>
      <c r="C28" s="7" t="s">
        <v>122</v>
      </c>
      <c r="D28" s="7" t="s">
        <v>7</v>
      </c>
      <c r="E28" s="7" t="s">
        <v>295</v>
      </c>
      <c r="F28" s="153">
        <v>1.0416666666666667E-4</v>
      </c>
      <c r="G28" s="7"/>
    </row>
    <row r="29" spans="1:7" x14ac:dyDescent="0.25">
      <c r="A29" s="7" t="s">
        <v>318</v>
      </c>
      <c r="B29" s="7" t="s">
        <v>337</v>
      </c>
      <c r="C29" s="7" t="s">
        <v>122</v>
      </c>
      <c r="D29" s="7" t="s">
        <v>7</v>
      </c>
      <c r="E29" s="7" t="s">
        <v>338</v>
      </c>
      <c r="F29" s="153">
        <v>1.6203703703703703E-4</v>
      </c>
      <c r="G29" s="7"/>
    </row>
    <row r="30" spans="1:7" x14ac:dyDescent="0.25">
      <c r="A30" s="7" t="s">
        <v>318</v>
      </c>
      <c r="B30" s="7" t="s">
        <v>339</v>
      </c>
      <c r="C30" s="7" t="s">
        <v>122</v>
      </c>
      <c r="D30" s="7" t="s">
        <v>7</v>
      </c>
      <c r="E30" s="7" t="s">
        <v>340</v>
      </c>
      <c r="F30" s="153">
        <v>1.6203703703703703E-4</v>
      </c>
      <c r="G30" s="7"/>
    </row>
    <row r="31" spans="1:7" x14ac:dyDescent="0.25">
      <c r="A31" s="7" t="s">
        <v>318</v>
      </c>
      <c r="B31" s="7" t="s">
        <v>341</v>
      </c>
      <c r="C31" s="7" t="s">
        <v>122</v>
      </c>
      <c r="D31" s="7" t="s">
        <v>7</v>
      </c>
      <c r="E31" s="7" t="s">
        <v>342</v>
      </c>
      <c r="F31" s="153">
        <v>1.5046296296296297E-4</v>
      </c>
      <c r="G31" s="7"/>
    </row>
    <row r="32" spans="1:7" x14ac:dyDescent="0.25">
      <c r="A32" s="7" t="s">
        <v>318</v>
      </c>
      <c r="B32" s="7" t="s">
        <v>343</v>
      </c>
      <c r="C32" s="7" t="s">
        <v>122</v>
      </c>
      <c r="D32" s="7" t="s">
        <v>7</v>
      </c>
      <c r="E32" s="7" t="s">
        <v>344</v>
      </c>
      <c r="F32" s="153">
        <v>1.4351851851851854E-3</v>
      </c>
      <c r="G32" s="7"/>
    </row>
    <row r="33" spans="1:7" x14ac:dyDescent="0.25">
      <c r="A33" s="7" t="s">
        <v>318</v>
      </c>
      <c r="B33" s="7" t="s">
        <v>345</v>
      </c>
      <c r="C33" s="7" t="s">
        <v>122</v>
      </c>
      <c r="D33" s="7" t="s">
        <v>7</v>
      </c>
      <c r="E33" s="7" t="s">
        <v>346</v>
      </c>
      <c r="F33" s="153">
        <v>1.1226851851851851E-3</v>
      </c>
      <c r="G33" s="7"/>
    </row>
    <row r="34" spans="1:7" x14ac:dyDescent="0.25">
      <c r="A34" s="7" t="s">
        <v>318</v>
      </c>
      <c r="B34" s="7" t="s">
        <v>347</v>
      </c>
      <c r="C34" s="7" t="s">
        <v>122</v>
      </c>
      <c r="D34" s="7" t="s">
        <v>7</v>
      </c>
      <c r="E34" s="7" t="s">
        <v>348</v>
      </c>
      <c r="F34" s="153">
        <v>1.5046296296296297E-4</v>
      </c>
      <c r="G34" s="7"/>
    </row>
    <row r="35" spans="1:7" x14ac:dyDescent="0.25">
      <c r="A35" s="7" t="s">
        <v>318</v>
      </c>
      <c r="B35" s="7" t="s">
        <v>349</v>
      </c>
      <c r="C35" s="7" t="s">
        <v>122</v>
      </c>
      <c r="D35" s="7" t="s">
        <v>7</v>
      </c>
      <c r="E35" s="7" t="s">
        <v>350</v>
      </c>
      <c r="F35" s="153">
        <v>8.6805555555555551E-4</v>
      </c>
      <c r="G35" s="7"/>
    </row>
    <row r="36" spans="1:7" x14ac:dyDescent="0.25">
      <c r="A36" s="7" t="s">
        <v>318</v>
      </c>
      <c r="B36" s="7" t="s">
        <v>351</v>
      </c>
      <c r="C36" s="7" t="s">
        <v>122</v>
      </c>
      <c r="D36" s="7" t="s">
        <v>7</v>
      </c>
      <c r="E36" s="7" t="s">
        <v>295</v>
      </c>
      <c r="F36" s="153">
        <v>5.7870370370370366E-5</v>
      </c>
      <c r="G36" s="7"/>
    </row>
    <row r="37" spans="1:7" x14ac:dyDescent="0.25">
      <c r="A37" s="7" t="s">
        <v>318</v>
      </c>
      <c r="B37" s="7" t="s">
        <v>352</v>
      </c>
      <c r="C37" s="7" t="s">
        <v>122</v>
      </c>
      <c r="D37" s="7" t="s">
        <v>7</v>
      </c>
      <c r="E37" s="7" t="s">
        <v>295</v>
      </c>
      <c r="F37" s="153">
        <v>4.6296296296296294E-5</v>
      </c>
      <c r="G37" s="7"/>
    </row>
    <row r="38" spans="1:7" ht="12" customHeight="1" x14ac:dyDescent="0.25">
      <c r="A38" s="7" t="s">
        <v>318</v>
      </c>
      <c r="B38" s="7" t="s">
        <v>353</v>
      </c>
      <c r="C38" s="7" t="s">
        <v>122</v>
      </c>
      <c r="D38" s="7" t="s">
        <v>7</v>
      </c>
      <c r="E38" s="7" t="s">
        <v>295</v>
      </c>
      <c r="F38" s="153">
        <v>6.9444444444444444E-5</v>
      </c>
      <c r="G38" s="7"/>
    </row>
    <row r="39" spans="1:7" hidden="1" x14ac:dyDescent="0.25">
      <c r="A39" s="7" t="s">
        <v>354</v>
      </c>
      <c r="B39" s="7" t="s">
        <v>355</v>
      </c>
      <c r="C39" s="7" t="s">
        <v>292</v>
      </c>
      <c r="D39" s="7" t="s">
        <v>7</v>
      </c>
      <c r="E39" s="7" t="s">
        <v>295</v>
      </c>
      <c r="F39" s="153"/>
      <c r="G39" s="7"/>
    </row>
    <row r="40" spans="1:7" hidden="1" x14ac:dyDescent="0.25">
      <c r="A40" s="7" t="s">
        <v>354</v>
      </c>
      <c r="B40" s="7" t="s">
        <v>356</v>
      </c>
      <c r="C40" s="7" t="s">
        <v>292</v>
      </c>
      <c r="D40" s="7" t="s">
        <v>7</v>
      </c>
      <c r="E40" s="7" t="s">
        <v>357</v>
      </c>
      <c r="F40" s="153"/>
      <c r="G40" s="7"/>
    </row>
    <row r="41" spans="1:7" hidden="1" x14ac:dyDescent="0.25">
      <c r="A41" s="7" t="s">
        <v>354</v>
      </c>
      <c r="B41" s="7" t="s">
        <v>358</v>
      </c>
      <c r="C41" s="7" t="s">
        <v>292</v>
      </c>
      <c r="D41" s="29" t="s">
        <v>7</v>
      </c>
      <c r="E41" s="7" t="s">
        <v>359</v>
      </c>
      <c r="F41" s="153"/>
      <c r="G41" s="7"/>
    </row>
    <row r="42" spans="1:7" hidden="1" x14ac:dyDescent="0.25">
      <c r="A42" s="7" t="s">
        <v>354</v>
      </c>
      <c r="B42" s="7" t="s">
        <v>360</v>
      </c>
      <c r="C42" s="7" t="s">
        <v>292</v>
      </c>
      <c r="D42" s="29" t="s">
        <v>7</v>
      </c>
      <c r="E42" s="7" t="s">
        <v>357</v>
      </c>
      <c r="F42" s="153"/>
      <c r="G42" s="7"/>
    </row>
    <row r="43" spans="1:7" hidden="1" x14ac:dyDescent="0.25">
      <c r="A43" s="7" t="s">
        <v>354</v>
      </c>
      <c r="B43" s="7" t="s">
        <v>361</v>
      </c>
      <c r="C43" s="7" t="s">
        <v>292</v>
      </c>
      <c r="D43" s="29" t="s">
        <v>7</v>
      </c>
      <c r="E43" s="7" t="s">
        <v>362</v>
      </c>
      <c r="F43" s="153"/>
      <c r="G43" s="7"/>
    </row>
    <row r="44" spans="1:7" hidden="1" x14ac:dyDescent="0.25">
      <c r="A44" s="7" t="s">
        <v>354</v>
      </c>
      <c r="B44" s="7" t="s">
        <v>363</v>
      </c>
      <c r="C44" s="7" t="s">
        <v>292</v>
      </c>
      <c r="D44" s="29" t="s">
        <v>7</v>
      </c>
      <c r="E44" s="7" t="s">
        <v>364</v>
      </c>
      <c r="F44" s="153"/>
      <c r="G44" s="7"/>
    </row>
    <row r="45" spans="1:7" hidden="1" x14ac:dyDescent="0.25">
      <c r="A45" s="7" t="s">
        <v>354</v>
      </c>
      <c r="B45" s="7" t="s">
        <v>365</v>
      </c>
      <c r="C45" s="7" t="s">
        <v>292</v>
      </c>
      <c r="D45" s="29" t="s">
        <v>7</v>
      </c>
      <c r="E45" s="7" t="s">
        <v>366</v>
      </c>
      <c r="F45" s="153"/>
      <c r="G45" s="7"/>
    </row>
    <row r="46" spans="1:7" hidden="1" x14ac:dyDescent="0.25">
      <c r="A46" s="7" t="s">
        <v>367</v>
      </c>
      <c r="B46" s="7" t="s">
        <v>368</v>
      </c>
      <c r="C46" s="7" t="s">
        <v>292</v>
      </c>
      <c r="D46" s="7" t="s">
        <v>7</v>
      </c>
      <c r="E46" s="7" t="s">
        <v>369</v>
      </c>
      <c r="F46" s="153">
        <v>1.0995370370370371E-3</v>
      </c>
      <c r="G46" s="7"/>
    </row>
    <row r="47" spans="1:7" hidden="1" x14ac:dyDescent="0.25">
      <c r="A47" s="7" t="s">
        <v>367</v>
      </c>
      <c r="B47" s="7" t="s">
        <v>370</v>
      </c>
      <c r="C47" s="7" t="s">
        <v>292</v>
      </c>
      <c r="D47" s="7" t="s">
        <v>7</v>
      </c>
      <c r="E47" s="7" t="s">
        <v>371</v>
      </c>
      <c r="F47" s="153">
        <v>4.0509259259259258E-4</v>
      </c>
      <c r="G47" s="7"/>
    </row>
    <row r="48" spans="1:7" hidden="1" x14ac:dyDescent="0.25">
      <c r="A48" s="7" t="s">
        <v>372</v>
      </c>
      <c r="B48" s="7" t="s">
        <v>373</v>
      </c>
      <c r="C48" s="7" t="s">
        <v>292</v>
      </c>
      <c r="D48" s="7" t="s">
        <v>7</v>
      </c>
      <c r="E48" s="7" t="s">
        <v>374</v>
      </c>
      <c r="F48" s="153">
        <v>3.0092592592592595E-4</v>
      </c>
      <c r="G48" s="7"/>
    </row>
    <row r="49" spans="1:7" hidden="1" x14ac:dyDescent="0.25">
      <c r="A49" s="7" t="s">
        <v>372</v>
      </c>
      <c r="B49" s="7" t="s">
        <v>375</v>
      </c>
      <c r="C49" s="7" t="s">
        <v>292</v>
      </c>
      <c r="D49" s="7" t="s">
        <v>7</v>
      </c>
      <c r="E49" s="7" t="s">
        <v>376</v>
      </c>
      <c r="F49" s="153">
        <v>5.7870370370370378E-4</v>
      </c>
      <c r="G49" s="7"/>
    </row>
    <row r="50" spans="1:7" hidden="1" x14ac:dyDescent="0.25">
      <c r="A50" s="7" t="s">
        <v>372</v>
      </c>
      <c r="B50" s="7" t="s">
        <v>377</v>
      </c>
      <c r="C50" s="7" t="s">
        <v>292</v>
      </c>
      <c r="D50" s="7" t="s">
        <v>7</v>
      </c>
      <c r="E50" s="7" t="s">
        <v>378</v>
      </c>
      <c r="F50" s="153">
        <v>1.1574074074074073E-4</v>
      </c>
      <c r="G50" s="7"/>
    </row>
    <row r="51" spans="1:7" hidden="1" x14ac:dyDescent="0.25">
      <c r="A51" s="7" t="s">
        <v>372</v>
      </c>
      <c r="B51" s="7" t="s">
        <v>379</v>
      </c>
      <c r="C51" s="7" t="s">
        <v>292</v>
      </c>
      <c r="D51" s="7" t="s">
        <v>7</v>
      </c>
      <c r="E51" s="7" t="s">
        <v>380</v>
      </c>
      <c r="F51" s="153">
        <v>1.1574074074074073E-4</v>
      </c>
      <c r="G51" s="7"/>
    </row>
    <row r="52" spans="1:7" hidden="1" x14ac:dyDescent="0.25">
      <c r="A52" s="7" t="s">
        <v>381</v>
      </c>
      <c r="B52" s="7" t="s">
        <v>382</v>
      </c>
      <c r="C52" s="7" t="s">
        <v>292</v>
      </c>
      <c r="D52" s="7" t="s">
        <v>7</v>
      </c>
      <c r="E52" s="7" t="s">
        <v>383</v>
      </c>
      <c r="F52" s="153">
        <v>1.1574074074074073E-4</v>
      </c>
      <c r="G52" s="7"/>
    </row>
    <row r="53" spans="1:7" hidden="1" x14ac:dyDescent="0.25">
      <c r="A53" s="7" t="s">
        <v>381</v>
      </c>
      <c r="B53" s="7" t="s">
        <v>384</v>
      </c>
      <c r="C53" s="7" t="s">
        <v>292</v>
      </c>
      <c r="D53" s="7" t="s">
        <v>7</v>
      </c>
      <c r="E53" s="7" t="s">
        <v>385</v>
      </c>
      <c r="F53" s="153">
        <v>1.6203703703703703E-4</v>
      </c>
      <c r="G53" s="7"/>
    </row>
    <row r="54" spans="1:7" hidden="1" x14ac:dyDescent="0.25">
      <c r="A54" s="7" t="s">
        <v>381</v>
      </c>
      <c r="B54" s="7" t="s">
        <v>386</v>
      </c>
      <c r="C54" s="7" t="s">
        <v>292</v>
      </c>
      <c r="D54" s="29" t="s">
        <v>7</v>
      </c>
      <c r="E54" s="7" t="s">
        <v>295</v>
      </c>
      <c r="F54" s="153">
        <v>9.2592592592592585E-4</v>
      </c>
      <c r="G54" s="7"/>
    </row>
    <row r="55" spans="1:7" hidden="1" x14ac:dyDescent="0.25">
      <c r="A55" s="7" t="s">
        <v>381</v>
      </c>
      <c r="B55" s="7" t="s">
        <v>387</v>
      </c>
      <c r="C55" s="7" t="s">
        <v>292</v>
      </c>
      <c r="D55" s="7" t="s">
        <v>7</v>
      </c>
      <c r="E55" s="6" t="s">
        <v>388</v>
      </c>
      <c r="F55" s="154">
        <v>5.2083333333333333E-4</v>
      </c>
      <c r="G55" s="7"/>
    </row>
    <row r="56" spans="1:7" hidden="1" x14ac:dyDescent="0.25">
      <c r="A56" s="7" t="s">
        <v>381</v>
      </c>
      <c r="B56" s="7" t="s">
        <v>389</v>
      </c>
      <c r="C56" s="7" t="s">
        <v>292</v>
      </c>
      <c r="D56" s="7" t="s">
        <v>7</v>
      </c>
      <c r="E56" s="7" t="s">
        <v>390</v>
      </c>
      <c r="F56" s="153">
        <v>2.4305555555555552E-4</v>
      </c>
      <c r="G56" s="7"/>
    </row>
    <row r="57" spans="1:7" hidden="1" x14ac:dyDescent="0.25">
      <c r="A57" s="7" t="s">
        <v>381</v>
      </c>
      <c r="B57" s="7" t="s">
        <v>391</v>
      </c>
      <c r="C57" s="7" t="s">
        <v>292</v>
      </c>
      <c r="D57" s="7" t="s">
        <v>7</v>
      </c>
      <c r="E57" s="6" t="s">
        <v>392</v>
      </c>
      <c r="F57" s="154">
        <v>6.8287037037037025E-4</v>
      </c>
      <c r="G57" s="7"/>
    </row>
    <row r="58" spans="1:7" hidden="1" x14ac:dyDescent="0.25">
      <c r="A58" s="7" t="s">
        <v>393</v>
      </c>
      <c r="B58" s="7" t="s">
        <v>394</v>
      </c>
      <c r="C58" s="7" t="s">
        <v>292</v>
      </c>
      <c r="D58" s="7" t="s">
        <v>7</v>
      </c>
      <c r="E58" s="7" t="s">
        <v>395</v>
      </c>
      <c r="F58" s="153">
        <v>4.9768518518518521E-4</v>
      </c>
      <c r="G58" s="7"/>
    </row>
    <row r="59" spans="1:7" hidden="1" x14ac:dyDescent="0.25">
      <c r="A59" s="7" t="s">
        <v>393</v>
      </c>
      <c r="B59" s="7" t="s">
        <v>396</v>
      </c>
      <c r="C59" s="7" t="s">
        <v>292</v>
      </c>
      <c r="D59" s="7" t="s">
        <v>7</v>
      </c>
      <c r="E59" s="7" t="s">
        <v>395</v>
      </c>
      <c r="F59" s="153">
        <v>3.1250000000000001E-4</v>
      </c>
      <c r="G59" s="7"/>
    </row>
    <row r="60" spans="1:7" hidden="1" x14ac:dyDescent="0.25">
      <c r="A60" s="7" t="s">
        <v>393</v>
      </c>
      <c r="B60" s="7" t="s">
        <v>397</v>
      </c>
      <c r="C60" s="7" t="s">
        <v>292</v>
      </c>
      <c r="D60" s="7" t="s">
        <v>7</v>
      </c>
      <c r="E60" s="7" t="s">
        <v>395</v>
      </c>
      <c r="F60" s="153">
        <v>3.3564814814814812E-4</v>
      </c>
      <c r="G60" s="7"/>
    </row>
    <row r="61" spans="1:7" hidden="1" x14ac:dyDescent="0.25">
      <c r="A61" s="7" t="s">
        <v>393</v>
      </c>
      <c r="B61" s="7" t="s">
        <v>398</v>
      </c>
      <c r="C61" s="7" t="s">
        <v>292</v>
      </c>
      <c r="D61" s="7" t="s">
        <v>7</v>
      </c>
      <c r="E61" s="7" t="s">
        <v>395</v>
      </c>
      <c r="F61" s="153">
        <v>8.449074074074075E-4</v>
      </c>
      <c r="G61" s="7"/>
    </row>
    <row r="62" spans="1:7" hidden="1" x14ac:dyDescent="0.25">
      <c r="A62" s="7" t="s">
        <v>393</v>
      </c>
      <c r="B62" s="7" t="s">
        <v>399</v>
      </c>
      <c r="C62" s="7" t="s">
        <v>292</v>
      </c>
      <c r="D62" s="7" t="s">
        <v>7</v>
      </c>
      <c r="E62" s="7" t="s">
        <v>395</v>
      </c>
      <c r="F62" s="153">
        <v>3.1250000000000001E-4</v>
      </c>
      <c r="G62" s="7"/>
    </row>
    <row r="63" spans="1:7" ht="34.5" hidden="1" customHeight="1" x14ac:dyDescent="0.25">
      <c r="A63" s="7" t="s">
        <v>400</v>
      </c>
      <c r="B63" s="7" t="s">
        <v>401</v>
      </c>
      <c r="C63" s="7" t="s">
        <v>292</v>
      </c>
      <c r="D63" s="29" t="s">
        <v>7</v>
      </c>
      <c r="E63" s="8" t="s">
        <v>402</v>
      </c>
      <c r="F63" s="153"/>
      <c r="G63" s="7" t="s">
        <v>403</v>
      </c>
    </row>
    <row r="64" spans="1:7" hidden="1" x14ac:dyDescent="0.25">
      <c r="A64" s="7" t="s">
        <v>393</v>
      </c>
      <c r="B64" s="7" t="s">
        <v>404</v>
      </c>
      <c r="C64" s="7" t="s">
        <v>292</v>
      </c>
      <c r="D64" s="7" t="s">
        <v>7</v>
      </c>
      <c r="E64" s="7" t="s">
        <v>405</v>
      </c>
      <c r="F64" s="153">
        <v>3.7037037037037035E-4</v>
      </c>
      <c r="G64" s="7"/>
    </row>
    <row r="65" spans="1:7" hidden="1" x14ac:dyDescent="0.25">
      <c r="A65" s="7" t="s">
        <v>393</v>
      </c>
      <c r="B65" s="7" t="s">
        <v>406</v>
      </c>
      <c r="C65" s="7" t="s">
        <v>292</v>
      </c>
      <c r="D65" s="7" t="s">
        <v>7</v>
      </c>
      <c r="E65" s="7" t="s">
        <v>407</v>
      </c>
      <c r="F65" s="153">
        <v>1.2037037037037038E-3</v>
      </c>
      <c r="G65" s="7"/>
    </row>
    <row r="66" spans="1:7" hidden="1" x14ac:dyDescent="0.25">
      <c r="A66" s="7" t="s">
        <v>408</v>
      </c>
      <c r="B66" s="7" t="s">
        <v>409</v>
      </c>
      <c r="C66" s="7" t="s">
        <v>292</v>
      </c>
      <c r="D66" s="7" t="s">
        <v>7</v>
      </c>
      <c r="E66" s="7" t="s">
        <v>410</v>
      </c>
      <c r="F66" s="153"/>
      <c r="G66" s="7" t="s">
        <v>403</v>
      </c>
    </row>
    <row r="67" spans="1:7" hidden="1" x14ac:dyDescent="0.25">
      <c r="A67" s="7" t="s">
        <v>408</v>
      </c>
      <c r="B67" s="7" t="s">
        <v>411</v>
      </c>
      <c r="C67" s="7" t="s">
        <v>292</v>
      </c>
      <c r="D67" s="7" t="s">
        <v>7</v>
      </c>
      <c r="E67" s="7" t="s">
        <v>412</v>
      </c>
      <c r="F67" s="154">
        <v>4.6296296296296293E-4</v>
      </c>
      <c r="G67" s="7"/>
    </row>
    <row r="68" spans="1:7" hidden="1" x14ac:dyDescent="0.25">
      <c r="A68" s="7" t="s">
        <v>408</v>
      </c>
      <c r="B68" s="7" t="s">
        <v>413</v>
      </c>
      <c r="C68" s="7" t="s">
        <v>292</v>
      </c>
      <c r="D68" s="7" t="s">
        <v>7</v>
      </c>
      <c r="E68" s="7" t="s">
        <v>295</v>
      </c>
      <c r="F68" s="154">
        <v>2.4305555555555552E-4</v>
      </c>
      <c r="G68" s="7"/>
    </row>
    <row r="69" spans="1:7" hidden="1" x14ac:dyDescent="0.25">
      <c r="A69" s="7" t="s">
        <v>414</v>
      </c>
      <c r="B69" s="7" t="s">
        <v>415</v>
      </c>
      <c r="C69" s="7" t="s">
        <v>122</v>
      </c>
      <c r="D69" s="7" t="s">
        <v>7</v>
      </c>
      <c r="E69" s="7" t="s">
        <v>416</v>
      </c>
      <c r="F69" s="153">
        <v>7.1759259259259259E-3</v>
      </c>
      <c r="G69" s="7"/>
    </row>
    <row r="70" spans="1:7" hidden="1" x14ac:dyDescent="0.25">
      <c r="A70" s="7" t="s">
        <v>414</v>
      </c>
      <c r="B70" s="7" t="s">
        <v>417</v>
      </c>
      <c r="C70" s="7" t="s">
        <v>122</v>
      </c>
      <c r="D70" s="7" t="s">
        <v>7</v>
      </c>
      <c r="E70" s="7" t="s">
        <v>418</v>
      </c>
      <c r="F70" s="153">
        <v>5.0578703703703706E-3</v>
      </c>
      <c r="G70" s="7"/>
    </row>
    <row r="71" spans="1:7" hidden="1" x14ac:dyDescent="0.25">
      <c r="A71" s="7" t="s">
        <v>414</v>
      </c>
      <c r="B71" s="7" t="s">
        <v>419</v>
      </c>
      <c r="C71" s="7" t="s">
        <v>122</v>
      </c>
      <c r="D71" s="7" t="s">
        <v>7</v>
      </c>
      <c r="E71" s="7" t="s">
        <v>420</v>
      </c>
      <c r="F71" s="153">
        <v>2.3726851851851851E-3</v>
      </c>
      <c r="G71" s="7"/>
    </row>
    <row r="72" spans="1:7" hidden="1" x14ac:dyDescent="0.25">
      <c r="A72" s="7" t="s">
        <v>414</v>
      </c>
      <c r="B72" s="7" t="s">
        <v>421</v>
      </c>
      <c r="C72" s="7" t="s">
        <v>122</v>
      </c>
      <c r="D72" s="7" t="s">
        <v>7</v>
      </c>
      <c r="E72" s="7" t="s">
        <v>422</v>
      </c>
      <c r="F72" s="153">
        <v>2.5347222222222221E-3</v>
      </c>
      <c r="G72" s="7"/>
    </row>
    <row r="73" spans="1:7" hidden="1" x14ac:dyDescent="0.25">
      <c r="A73" s="7" t="s">
        <v>414</v>
      </c>
      <c r="B73" s="7" t="s">
        <v>423</v>
      </c>
      <c r="C73" s="7" t="s">
        <v>122</v>
      </c>
      <c r="D73" s="7" t="s">
        <v>7</v>
      </c>
      <c r="E73" s="7" t="s">
        <v>424</v>
      </c>
      <c r="F73" s="153">
        <v>1.5277777777777779E-3</v>
      </c>
      <c r="G73" s="7"/>
    </row>
    <row r="74" spans="1:7" hidden="1" x14ac:dyDescent="0.25">
      <c r="A74" s="7" t="s">
        <v>414</v>
      </c>
      <c r="B74" s="7" t="s">
        <v>425</v>
      </c>
      <c r="C74" s="7" t="s">
        <v>122</v>
      </c>
      <c r="D74" s="7" t="s">
        <v>7</v>
      </c>
      <c r="E74" s="7" t="s">
        <v>426</v>
      </c>
      <c r="F74" s="154">
        <v>3.6689814814814814E-3</v>
      </c>
      <c r="G74" s="153" t="s">
        <v>427</v>
      </c>
    </row>
    <row r="75" spans="1:7" hidden="1" x14ac:dyDescent="0.25">
      <c r="A75" s="7" t="s">
        <v>414</v>
      </c>
      <c r="B75" s="7" t="s">
        <v>428</v>
      </c>
      <c r="C75" s="7" t="s">
        <v>122</v>
      </c>
      <c r="D75" s="7" t="s">
        <v>7</v>
      </c>
      <c r="E75" s="7" t="s">
        <v>429</v>
      </c>
      <c r="F75" s="153">
        <v>4.2592592592592595E-3</v>
      </c>
      <c r="G75" s="7"/>
    </row>
    <row r="76" spans="1:7" hidden="1" x14ac:dyDescent="0.25">
      <c r="A76" s="7" t="s">
        <v>414</v>
      </c>
      <c r="B76" s="7" t="s">
        <v>430</v>
      </c>
      <c r="C76" s="7" t="s">
        <v>122</v>
      </c>
      <c r="D76" s="7" t="s">
        <v>7</v>
      </c>
      <c r="E76" s="7" t="s">
        <v>431</v>
      </c>
      <c r="F76" s="153">
        <v>1.8171296296296297E-3</v>
      </c>
      <c r="G76" s="7"/>
    </row>
    <row r="77" spans="1:7" hidden="1" x14ac:dyDescent="0.25">
      <c r="A77" s="7" t="s">
        <v>414</v>
      </c>
      <c r="B77" s="7" t="s">
        <v>432</v>
      </c>
      <c r="C77" s="7" t="s">
        <v>122</v>
      </c>
      <c r="D77" s="7" t="s">
        <v>7</v>
      </c>
      <c r="E77" s="7" t="s">
        <v>433</v>
      </c>
      <c r="F77" s="153">
        <v>2.1064814814814813E-3</v>
      </c>
      <c r="G77" s="7"/>
    </row>
    <row r="78" spans="1:7" ht="60" hidden="1" x14ac:dyDescent="0.25">
      <c r="A78" s="7" t="s">
        <v>414</v>
      </c>
      <c r="B78" s="7" t="s">
        <v>434</v>
      </c>
      <c r="C78" s="7" t="s">
        <v>122</v>
      </c>
      <c r="D78" s="7" t="s">
        <v>7</v>
      </c>
      <c r="E78" s="8" t="s">
        <v>435</v>
      </c>
      <c r="F78" s="155">
        <v>3.37962962962963E-3</v>
      </c>
      <c r="G78" s="7" t="s">
        <v>436</v>
      </c>
    </row>
    <row r="79" spans="1:7" hidden="1" x14ac:dyDescent="0.25">
      <c r="A79" s="7" t="s">
        <v>437</v>
      </c>
      <c r="B79" s="7" t="s">
        <v>438</v>
      </c>
      <c r="C79" s="7" t="s">
        <v>142</v>
      </c>
      <c r="D79" s="7" t="s">
        <v>439</v>
      </c>
      <c r="E79" s="7"/>
      <c r="F79" s="153"/>
      <c r="G79" s="7"/>
    </row>
    <row r="80" spans="1:7" hidden="1" x14ac:dyDescent="0.25">
      <c r="A80" s="7" t="s">
        <v>437</v>
      </c>
      <c r="B80" s="7" t="s">
        <v>440</v>
      </c>
      <c r="C80" s="7" t="s">
        <v>122</v>
      </c>
      <c r="D80" s="7" t="s">
        <v>7</v>
      </c>
      <c r="E80" s="7" t="s">
        <v>441</v>
      </c>
      <c r="F80" s="153">
        <v>6.851851851851852E-3</v>
      </c>
      <c r="G80" s="7"/>
    </row>
    <row r="81" spans="1:7" hidden="1" x14ac:dyDescent="0.25">
      <c r="A81" s="7" t="s">
        <v>437</v>
      </c>
      <c r="B81" s="7" t="s">
        <v>442</v>
      </c>
      <c r="C81" s="7" t="s">
        <v>142</v>
      </c>
      <c r="D81" s="7" t="s">
        <v>439</v>
      </c>
      <c r="E81" s="7"/>
      <c r="F81" s="153"/>
      <c r="G81" s="7"/>
    </row>
    <row r="82" spans="1:7" hidden="1" x14ac:dyDescent="0.25">
      <c r="A82" s="7" t="s">
        <v>437</v>
      </c>
      <c r="B82" s="7" t="s">
        <v>443</v>
      </c>
      <c r="C82" s="7" t="s">
        <v>122</v>
      </c>
      <c r="D82" s="7" t="s">
        <v>7</v>
      </c>
      <c r="E82" s="7" t="s">
        <v>444</v>
      </c>
      <c r="F82" s="153">
        <v>6.076388888888889E-3</v>
      </c>
      <c r="G82" s="7"/>
    </row>
    <row r="83" spans="1:7" hidden="1" x14ac:dyDescent="0.25">
      <c r="A83" s="7" t="s">
        <v>437</v>
      </c>
      <c r="B83" s="7" t="s">
        <v>445</v>
      </c>
      <c r="C83" s="7" t="s">
        <v>142</v>
      </c>
      <c r="D83" s="7" t="s">
        <v>439</v>
      </c>
      <c r="E83" s="7"/>
      <c r="F83" s="153"/>
      <c r="G83" s="7"/>
    </row>
    <row r="84" spans="1:7" ht="79.5" hidden="1" customHeight="1" x14ac:dyDescent="0.25">
      <c r="A84" s="7" t="s">
        <v>400</v>
      </c>
      <c r="B84" s="7" t="s">
        <v>446</v>
      </c>
      <c r="C84" s="7" t="s">
        <v>292</v>
      </c>
      <c r="D84" s="29" t="s">
        <v>7</v>
      </c>
      <c r="E84" s="8" t="s">
        <v>447</v>
      </c>
      <c r="F84" s="153"/>
      <c r="G84" s="7"/>
    </row>
    <row r="85" spans="1:7" hidden="1" x14ac:dyDescent="0.25">
      <c r="A85" s="7" t="s">
        <v>448</v>
      </c>
      <c r="B85" s="7" t="s">
        <v>449</v>
      </c>
      <c r="C85" s="7" t="s">
        <v>292</v>
      </c>
      <c r="D85" s="7" t="s">
        <v>7</v>
      </c>
      <c r="E85" s="7" t="s">
        <v>295</v>
      </c>
      <c r="F85" s="154">
        <v>6.9444444444444444E-5</v>
      </c>
      <c r="G85" s="7"/>
    </row>
    <row r="86" spans="1:7" hidden="1" x14ac:dyDescent="0.25">
      <c r="A86" s="7" t="s">
        <v>448</v>
      </c>
      <c r="B86" s="7" t="s">
        <v>450</v>
      </c>
      <c r="C86" s="7" t="s">
        <v>292</v>
      </c>
      <c r="D86" s="7" t="s">
        <v>7</v>
      </c>
      <c r="E86" s="7" t="s">
        <v>295</v>
      </c>
      <c r="F86" s="154">
        <v>8.1018518518518516E-5</v>
      </c>
      <c r="G86" s="7"/>
    </row>
    <row r="87" spans="1:7" hidden="1" x14ac:dyDescent="0.25">
      <c r="A87" s="7" t="s">
        <v>448</v>
      </c>
      <c r="B87" s="7" t="s">
        <v>119</v>
      </c>
      <c r="C87" s="7" t="s">
        <v>292</v>
      </c>
      <c r="D87" s="7" t="s">
        <v>7</v>
      </c>
      <c r="E87" s="85" t="s">
        <v>451</v>
      </c>
      <c r="F87" s="150">
        <v>1.7361111111111112E-4</v>
      </c>
      <c r="G87" s="7"/>
    </row>
    <row r="88" spans="1:7" hidden="1" x14ac:dyDescent="0.25">
      <c r="A88" s="7" t="s">
        <v>448</v>
      </c>
      <c r="B88" s="7" t="s">
        <v>452</v>
      </c>
      <c r="C88" s="7" t="s">
        <v>292</v>
      </c>
      <c r="D88" s="101" t="s">
        <v>7</v>
      </c>
      <c r="E88" s="165" t="s">
        <v>295</v>
      </c>
      <c r="F88" s="169">
        <v>1.1689814814814816E-3</v>
      </c>
      <c r="G88" s="11"/>
    </row>
    <row r="89" spans="1:7" hidden="1" x14ac:dyDescent="0.25">
      <c r="A89" s="7" t="s">
        <v>448</v>
      </c>
      <c r="B89" s="7" t="s">
        <v>453</v>
      </c>
      <c r="C89" s="7" t="s">
        <v>292</v>
      </c>
      <c r="D89" s="101" t="s">
        <v>7</v>
      </c>
      <c r="E89" s="165" t="s">
        <v>295</v>
      </c>
      <c r="F89" s="169">
        <v>1.4814814814814814E-3</v>
      </c>
      <c r="G89" s="11"/>
    </row>
    <row r="90" spans="1:7" hidden="1" x14ac:dyDescent="0.25">
      <c r="A90" s="7" t="s">
        <v>448</v>
      </c>
      <c r="B90" s="7" t="s">
        <v>454</v>
      </c>
      <c r="C90" s="7" t="s">
        <v>292</v>
      </c>
      <c r="D90" s="101" t="s">
        <v>7</v>
      </c>
      <c r="E90" s="165" t="s">
        <v>295</v>
      </c>
      <c r="F90" s="169">
        <v>1.3171296296296294E-2</v>
      </c>
      <c r="G90" s="11"/>
    </row>
    <row r="91" spans="1:7" hidden="1" x14ac:dyDescent="0.25">
      <c r="A91" s="7" t="s">
        <v>448</v>
      </c>
      <c r="B91" s="7" t="s">
        <v>455</v>
      </c>
      <c r="C91" s="7" t="s">
        <v>292</v>
      </c>
      <c r="D91" s="101" t="s">
        <v>7</v>
      </c>
      <c r="E91" s="165" t="s">
        <v>295</v>
      </c>
      <c r="F91" s="169">
        <v>2.3148148148148146E-4</v>
      </c>
      <c r="G91" s="11"/>
    </row>
    <row r="92" spans="1:7" hidden="1" x14ac:dyDescent="0.25">
      <c r="A92" s="7" t="s">
        <v>448</v>
      </c>
      <c r="B92" s="7" t="s">
        <v>456</v>
      </c>
      <c r="C92" s="7" t="s">
        <v>292</v>
      </c>
      <c r="D92" s="101" t="s">
        <v>7</v>
      </c>
      <c r="E92" s="165" t="s">
        <v>295</v>
      </c>
      <c r="F92" s="169">
        <v>2.0833333333333335E-4</v>
      </c>
      <c r="G92" s="11"/>
    </row>
    <row r="93" spans="1:7" hidden="1" x14ac:dyDescent="0.25">
      <c r="A93" s="7" t="s">
        <v>448</v>
      </c>
      <c r="B93" s="7" t="s">
        <v>457</v>
      </c>
      <c r="C93" s="7" t="s">
        <v>292</v>
      </c>
      <c r="D93" s="101" t="s">
        <v>7</v>
      </c>
      <c r="E93" s="165" t="s">
        <v>295</v>
      </c>
      <c r="F93" s="169">
        <v>6.018518518518519E-4</v>
      </c>
      <c r="G93" s="11"/>
    </row>
    <row r="94" spans="1:7" hidden="1" x14ac:dyDescent="0.25">
      <c r="A94" s="7" t="s">
        <v>448</v>
      </c>
      <c r="B94" s="7" t="s">
        <v>458</v>
      </c>
      <c r="C94" s="7" t="s">
        <v>292</v>
      </c>
      <c r="D94" s="101" t="s">
        <v>7</v>
      </c>
      <c r="E94" s="165" t="s">
        <v>295</v>
      </c>
      <c r="F94" s="169">
        <v>1.6203703703703703E-4</v>
      </c>
      <c r="G94" s="11"/>
    </row>
    <row r="95" spans="1:7" hidden="1" x14ac:dyDescent="0.25">
      <c r="A95" s="7" t="s">
        <v>459</v>
      </c>
      <c r="B95" s="7" t="s">
        <v>460</v>
      </c>
      <c r="C95" s="7" t="s">
        <v>292</v>
      </c>
      <c r="D95" s="7" t="s">
        <v>7</v>
      </c>
      <c r="E95" s="106" t="s">
        <v>461</v>
      </c>
      <c r="F95" s="152">
        <v>3.1250000000000001E-4</v>
      </c>
      <c r="G95" s="7"/>
    </row>
    <row r="96" spans="1:7" hidden="1" x14ac:dyDescent="0.25">
      <c r="A96" s="7" t="s">
        <v>459</v>
      </c>
      <c r="B96" s="7" t="s">
        <v>462</v>
      </c>
      <c r="C96" s="7" t="s">
        <v>292</v>
      </c>
      <c r="D96" s="7" t="s">
        <v>7</v>
      </c>
      <c r="E96" s="7"/>
      <c r="F96" s="153"/>
      <c r="G96" s="7" t="s">
        <v>463</v>
      </c>
    </row>
    <row r="97" spans="1:7" hidden="1" x14ac:dyDescent="0.25">
      <c r="A97" s="7" t="s">
        <v>459</v>
      </c>
      <c r="B97" s="7" t="s">
        <v>464</v>
      </c>
      <c r="C97" s="7" t="s">
        <v>292</v>
      </c>
      <c r="D97" s="7" t="s">
        <v>7</v>
      </c>
      <c r="E97" s="7" t="s">
        <v>295</v>
      </c>
      <c r="F97" s="153"/>
      <c r="G97" s="7"/>
    </row>
    <row r="98" spans="1:7" hidden="1" x14ac:dyDescent="0.25">
      <c r="A98" s="7" t="s">
        <v>459</v>
      </c>
      <c r="B98" s="7" t="s">
        <v>465</v>
      </c>
      <c r="C98" s="7" t="s">
        <v>292</v>
      </c>
      <c r="D98" s="7" t="s">
        <v>7</v>
      </c>
      <c r="E98" s="7" t="s">
        <v>295</v>
      </c>
      <c r="F98" s="153"/>
      <c r="G98" s="7"/>
    </row>
    <row r="99" spans="1:7" hidden="1" x14ac:dyDescent="0.25">
      <c r="A99" s="7" t="s">
        <v>459</v>
      </c>
      <c r="B99" s="7" t="s">
        <v>466</v>
      </c>
      <c r="C99" s="7" t="s">
        <v>292</v>
      </c>
      <c r="D99" s="7" t="s">
        <v>7</v>
      </c>
      <c r="E99" s="7" t="s">
        <v>295</v>
      </c>
      <c r="F99" s="153"/>
      <c r="G99" s="7"/>
    </row>
    <row r="100" spans="1:7" hidden="1" x14ac:dyDescent="0.25">
      <c r="A100" s="7" t="s">
        <v>459</v>
      </c>
      <c r="B100" s="7" t="s">
        <v>467</v>
      </c>
      <c r="C100" s="7" t="s">
        <v>292</v>
      </c>
      <c r="D100" s="7" t="s">
        <v>7</v>
      </c>
      <c r="E100" s="7" t="s">
        <v>468</v>
      </c>
      <c r="F100" s="153"/>
      <c r="G100" s="7"/>
    </row>
    <row r="101" spans="1:7" hidden="1" x14ac:dyDescent="0.25">
      <c r="A101" s="7" t="s">
        <v>459</v>
      </c>
      <c r="B101" s="7" t="s">
        <v>469</v>
      </c>
      <c r="C101" s="7" t="s">
        <v>292</v>
      </c>
      <c r="D101" s="7" t="s">
        <v>7</v>
      </c>
      <c r="E101" s="7" t="s">
        <v>461</v>
      </c>
      <c r="F101" s="153">
        <v>1.2037037037037038E-3</v>
      </c>
      <c r="G101" s="7"/>
    </row>
    <row r="102" spans="1:7" hidden="1" x14ac:dyDescent="0.25">
      <c r="A102" s="7" t="s">
        <v>459</v>
      </c>
      <c r="B102" s="7" t="s">
        <v>470</v>
      </c>
      <c r="C102" s="7" t="s">
        <v>292</v>
      </c>
      <c r="D102" s="7" t="s">
        <v>7</v>
      </c>
      <c r="E102" s="7" t="s">
        <v>461</v>
      </c>
      <c r="F102" s="153">
        <v>1.3194444444444443E-3</v>
      </c>
      <c r="G102" s="7"/>
    </row>
    <row r="103" spans="1:7" hidden="1" x14ac:dyDescent="0.25">
      <c r="A103" s="7" t="s">
        <v>459</v>
      </c>
      <c r="B103" s="7" t="s">
        <v>471</v>
      </c>
      <c r="C103" s="7" t="s">
        <v>292</v>
      </c>
      <c r="D103" s="7" t="s">
        <v>7</v>
      </c>
      <c r="E103" s="7" t="s">
        <v>461</v>
      </c>
      <c r="F103" s="153">
        <v>6.2037037037037043E-3</v>
      </c>
      <c r="G103" s="7"/>
    </row>
    <row r="104" spans="1:7" hidden="1" x14ac:dyDescent="0.25">
      <c r="A104" s="7" t="s">
        <v>459</v>
      </c>
      <c r="B104" s="7" t="s">
        <v>472</v>
      </c>
      <c r="C104" s="7" t="s">
        <v>292</v>
      </c>
      <c r="D104" s="7" t="s">
        <v>7</v>
      </c>
      <c r="E104" s="7" t="s">
        <v>461</v>
      </c>
      <c r="F104" s="153">
        <v>1.0416666666666667E-4</v>
      </c>
      <c r="G104" s="7"/>
    </row>
    <row r="105" spans="1:7" hidden="1" x14ac:dyDescent="0.25">
      <c r="A105" s="7" t="s">
        <v>459</v>
      </c>
      <c r="B105" s="7" t="s">
        <v>473</v>
      </c>
      <c r="C105" s="7" t="s">
        <v>292</v>
      </c>
      <c r="D105" s="7" t="s">
        <v>7</v>
      </c>
      <c r="E105" s="7" t="s">
        <v>461</v>
      </c>
      <c r="F105" s="153">
        <v>5.5555555555555556E-4</v>
      </c>
      <c r="G105" s="7"/>
    </row>
    <row r="106" spans="1:7" hidden="1" x14ac:dyDescent="0.25">
      <c r="A106" s="7" t="s">
        <v>459</v>
      </c>
      <c r="B106" s="7" t="s">
        <v>474</v>
      </c>
      <c r="C106" s="7" t="s">
        <v>292</v>
      </c>
      <c r="D106" s="7" t="s">
        <v>7</v>
      </c>
      <c r="E106" s="7" t="s">
        <v>475</v>
      </c>
      <c r="F106" s="153">
        <v>1.6203703703703703E-4</v>
      </c>
      <c r="G106" s="7"/>
    </row>
    <row r="107" spans="1:7" hidden="1" x14ac:dyDescent="0.25">
      <c r="A107" s="7" t="s">
        <v>459</v>
      </c>
      <c r="B107" s="7" t="s">
        <v>476</v>
      </c>
      <c r="C107" s="7" t="s">
        <v>292</v>
      </c>
      <c r="D107" s="7" t="s">
        <v>7</v>
      </c>
      <c r="E107" s="7" t="s">
        <v>477</v>
      </c>
      <c r="F107" s="153">
        <v>4.2824074074074075E-4</v>
      </c>
      <c r="G107" s="7"/>
    </row>
    <row r="108" spans="1:7" hidden="1" x14ac:dyDescent="0.25">
      <c r="A108" s="7" t="s">
        <v>459</v>
      </c>
      <c r="B108" s="7" t="s">
        <v>478</v>
      </c>
      <c r="C108" s="7" t="s">
        <v>292</v>
      </c>
      <c r="D108" s="7" t="s">
        <v>7</v>
      </c>
      <c r="E108" s="7" t="s">
        <v>461</v>
      </c>
      <c r="F108" s="153">
        <v>3.5879629629629635E-4</v>
      </c>
      <c r="G108" s="7"/>
    </row>
    <row r="109" spans="1:7" hidden="1" x14ac:dyDescent="0.25">
      <c r="A109" s="7" t="s">
        <v>459</v>
      </c>
      <c r="B109" s="7" t="s">
        <v>479</v>
      </c>
      <c r="C109" s="7" t="s">
        <v>292</v>
      </c>
      <c r="D109" s="7" t="s">
        <v>7</v>
      </c>
      <c r="E109" s="7" t="s">
        <v>461</v>
      </c>
      <c r="F109" s="153">
        <v>8.1018518518518516E-4</v>
      </c>
      <c r="G109" s="7"/>
    </row>
    <row r="110" spans="1:7" hidden="1" x14ac:dyDescent="0.25">
      <c r="A110" s="7" t="s">
        <v>459</v>
      </c>
      <c r="B110" s="7" t="s">
        <v>480</v>
      </c>
      <c r="C110" s="7" t="s">
        <v>292</v>
      </c>
      <c r="D110" s="7" t="s">
        <v>7</v>
      </c>
      <c r="E110" s="7"/>
      <c r="G110" s="7" t="s">
        <v>463</v>
      </c>
    </row>
    <row r="111" spans="1:7" hidden="1" x14ac:dyDescent="0.25">
      <c r="A111" s="7" t="s">
        <v>481</v>
      </c>
      <c r="B111" s="7" t="s">
        <v>482</v>
      </c>
      <c r="C111" s="7" t="s">
        <v>292</v>
      </c>
      <c r="D111" s="7" t="s">
        <v>7</v>
      </c>
      <c r="E111" s="7"/>
      <c r="F111" s="153"/>
      <c r="G111" s="7" t="s">
        <v>463</v>
      </c>
    </row>
    <row r="112" spans="1:7" hidden="1" x14ac:dyDescent="0.25">
      <c r="A112" s="7" t="s">
        <v>481</v>
      </c>
      <c r="B112" s="7" t="s">
        <v>483</v>
      </c>
      <c r="C112" s="7" t="s">
        <v>292</v>
      </c>
      <c r="D112" s="7" t="s">
        <v>7</v>
      </c>
      <c r="E112" s="7" t="s">
        <v>295</v>
      </c>
      <c r="F112" s="153">
        <v>1.423611111111111E-3</v>
      </c>
      <c r="G112" s="7"/>
    </row>
    <row r="113" spans="1:7" hidden="1" x14ac:dyDescent="0.25">
      <c r="A113" s="7" t="s">
        <v>481</v>
      </c>
      <c r="B113" s="7" t="s">
        <v>484</v>
      </c>
      <c r="C113" s="7" t="s">
        <v>292</v>
      </c>
      <c r="D113" s="7" t="s">
        <v>7</v>
      </c>
      <c r="E113" s="7" t="s">
        <v>295</v>
      </c>
      <c r="F113" s="153">
        <v>6.0648148148148145E-3</v>
      </c>
      <c r="G113" s="7"/>
    </row>
    <row r="114" spans="1:7" hidden="1" x14ac:dyDescent="0.25">
      <c r="A114" s="7" t="s">
        <v>481</v>
      </c>
      <c r="B114" s="7" t="s">
        <v>485</v>
      </c>
      <c r="C114" s="7" t="s">
        <v>292</v>
      </c>
      <c r="D114" s="7" t="s">
        <v>7</v>
      </c>
      <c r="E114" s="7" t="s">
        <v>295</v>
      </c>
      <c r="F114" s="153">
        <v>2.6620370370370372E-4</v>
      </c>
      <c r="G114" s="7"/>
    </row>
    <row r="115" spans="1:7" hidden="1" x14ac:dyDescent="0.25">
      <c r="A115" s="7" t="s">
        <v>481</v>
      </c>
      <c r="B115" s="7" t="s">
        <v>486</v>
      </c>
      <c r="C115" s="7" t="s">
        <v>292</v>
      </c>
      <c r="D115" s="7" t="s">
        <v>7</v>
      </c>
      <c r="E115" s="7" t="s">
        <v>295</v>
      </c>
      <c r="F115" s="153">
        <v>5.6724537037037039E-2</v>
      </c>
      <c r="G115" s="7"/>
    </row>
    <row r="116" spans="1:7" hidden="1" x14ac:dyDescent="0.25">
      <c r="A116" s="7" t="s">
        <v>481</v>
      </c>
      <c r="B116" s="7" t="s">
        <v>487</v>
      </c>
      <c r="C116" s="7" t="s">
        <v>292</v>
      </c>
      <c r="D116" s="7" t="s">
        <v>439</v>
      </c>
      <c r="E116" s="7"/>
      <c r="F116" s="7"/>
      <c r="G116" s="153" t="s">
        <v>488</v>
      </c>
    </row>
    <row r="117" spans="1:7" hidden="1" x14ac:dyDescent="0.25">
      <c r="A117" s="7" t="s">
        <v>481</v>
      </c>
      <c r="B117" s="7" t="s">
        <v>489</v>
      </c>
      <c r="C117" s="7" t="s">
        <v>292</v>
      </c>
      <c r="D117" s="7" t="s">
        <v>7</v>
      </c>
      <c r="E117" s="7" t="s">
        <v>295</v>
      </c>
      <c r="F117" s="153">
        <v>2.6620370370370372E-4</v>
      </c>
      <c r="G117" s="7"/>
    </row>
    <row r="118" spans="1:7" hidden="1" x14ac:dyDescent="0.25">
      <c r="A118" s="7" t="s">
        <v>481</v>
      </c>
      <c r="B118" s="7" t="s">
        <v>490</v>
      </c>
      <c r="C118" s="7" t="s">
        <v>292</v>
      </c>
      <c r="D118" s="7" t="s">
        <v>7</v>
      </c>
      <c r="E118" s="7" t="s">
        <v>295</v>
      </c>
      <c r="F118" s="153">
        <v>3.1250000000000001E-4</v>
      </c>
      <c r="G118" s="7"/>
    </row>
    <row r="119" spans="1:7" hidden="1" x14ac:dyDescent="0.25">
      <c r="A119" s="7" t="s">
        <v>481</v>
      </c>
      <c r="B119" s="7" t="s">
        <v>491</v>
      </c>
      <c r="C119" s="7" t="s">
        <v>292</v>
      </c>
      <c r="D119" s="7" t="s">
        <v>439</v>
      </c>
      <c r="E119" s="7"/>
      <c r="F119" s="153"/>
      <c r="G119" s="7" t="s">
        <v>492</v>
      </c>
    </row>
    <row r="120" spans="1:7" hidden="1" x14ac:dyDescent="0.25">
      <c r="A120" s="7" t="s">
        <v>493</v>
      </c>
      <c r="B120" s="7" t="s">
        <v>494</v>
      </c>
      <c r="C120" s="7" t="s">
        <v>292</v>
      </c>
      <c r="D120" s="7" t="s">
        <v>7</v>
      </c>
      <c r="E120" s="7" t="s">
        <v>295</v>
      </c>
      <c r="F120" s="153">
        <v>3.5879629629629635E-4</v>
      </c>
      <c r="G120" s="7"/>
    </row>
    <row r="121" spans="1:7" hidden="1" x14ac:dyDescent="0.25">
      <c r="A121" s="7" t="s">
        <v>493</v>
      </c>
      <c r="B121" s="7" t="s">
        <v>495</v>
      </c>
      <c r="C121" s="7" t="s">
        <v>292</v>
      </c>
      <c r="D121" s="7" t="s">
        <v>7</v>
      </c>
      <c r="E121" s="7" t="s">
        <v>295</v>
      </c>
      <c r="F121" s="153">
        <v>9.7222222222222224E-3</v>
      </c>
      <c r="G121" s="7"/>
    </row>
    <row r="122" spans="1:7" hidden="1" x14ac:dyDescent="0.25">
      <c r="A122" s="7" t="s">
        <v>493</v>
      </c>
      <c r="B122" s="7" t="s">
        <v>496</v>
      </c>
      <c r="C122" s="7" t="s">
        <v>292</v>
      </c>
      <c r="D122" s="7" t="s">
        <v>7</v>
      </c>
      <c r="E122" s="7" t="s">
        <v>295</v>
      </c>
      <c r="F122" s="153">
        <v>6.2500000000000001E-4</v>
      </c>
      <c r="G122" s="7"/>
    </row>
    <row r="123" spans="1:7" hidden="1" x14ac:dyDescent="0.25">
      <c r="A123" s="7" t="s">
        <v>493</v>
      </c>
      <c r="B123" s="7" t="s">
        <v>497</v>
      </c>
      <c r="C123" s="7" t="s">
        <v>292</v>
      </c>
      <c r="D123" s="7" t="s">
        <v>7</v>
      </c>
      <c r="E123" s="7" t="s">
        <v>295</v>
      </c>
      <c r="F123" s="153">
        <v>2.1180555555555553E-3</v>
      </c>
      <c r="G123" s="7"/>
    </row>
    <row r="124" spans="1:7" hidden="1" x14ac:dyDescent="0.25">
      <c r="A124" s="7" t="s">
        <v>493</v>
      </c>
      <c r="B124" s="7" t="s">
        <v>498</v>
      </c>
      <c r="C124" s="7" t="s">
        <v>292</v>
      </c>
      <c r="D124" s="7" t="s">
        <v>7</v>
      </c>
      <c r="E124" s="7" t="s">
        <v>295</v>
      </c>
      <c r="F124" s="153">
        <v>2.627314814814815E-3</v>
      </c>
      <c r="G124" s="7"/>
    </row>
    <row r="125" spans="1:7" hidden="1" x14ac:dyDescent="0.25">
      <c r="A125" s="7" t="s">
        <v>493</v>
      </c>
      <c r="B125" s="7" t="s">
        <v>499</v>
      </c>
      <c r="C125" s="7" t="s">
        <v>292</v>
      </c>
      <c r="D125" s="7" t="s">
        <v>7</v>
      </c>
      <c r="E125" s="7" t="s">
        <v>295</v>
      </c>
      <c r="F125" s="153">
        <v>2.4305555555555552E-4</v>
      </c>
      <c r="G125" s="7"/>
    </row>
    <row r="126" spans="1:7" hidden="1" x14ac:dyDescent="0.25">
      <c r="A126" s="7" t="s">
        <v>493</v>
      </c>
      <c r="B126" s="7" t="s">
        <v>500</v>
      </c>
      <c r="C126" s="7" t="s">
        <v>292</v>
      </c>
      <c r="D126" s="7" t="s">
        <v>7</v>
      </c>
      <c r="E126" s="7"/>
      <c r="G126" s="7" t="s">
        <v>463</v>
      </c>
    </row>
    <row r="127" spans="1:7" hidden="1" x14ac:dyDescent="0.25">
      <c r="A127" s="7" t="s">
        <v>501</v>
      </c>
      <c r="B127" s="29" t="s">
        <v>502</v>
      </c>
      <c r="C127" s="7" t="s">
        <v>292</v>
      </c>
      <c r="D127" s="7" t="s">
        <v>7</v>
      </c>
      <c r="E127" s="7" t="s">
        <v>295</v>
      </c>
      <c r="F127" s="153">
        <v>3.4722222222222222E-5</v>
      </c>
      <c r="G127" s="7"/>
    </row>
    <row r="128" spans="1:7" hidden="1" x14ac:dyDescent="0.25">
      <c r="A128" s="7" t="s">
        <v>501</v>
      </c>
      <c r="B128" s="7" t="s">
        <v>503</v>
      </c>
      <c r="C128" s="7" t="s">
        <v>292</v>
      </c>
      <c r="D128" s="7" t="s">
        <v>7</v>
      </c>
      <c r="E128" s="7"/>
      <c r="F128" s="153"/>
      <c r="G128" s="7" t="s">
        <v>463</v>
      </c>
    </row>
    <row r="129" spans="1:7" hidden="1" x14ac:dyDescent="0.25">
      <c r="A129" s="7" t="s">
        <v>501</v>
      </c>
      <c r="B129" s="7" t="s">
        <v>504</v>
      </c>
      <c r="C129" s="7" t="s">
        <v>292</v>
      </c>
      <c r="D129" s="7" t="s">
        <v>7</v>
      </c>
      <c r="E129" s="7"/>
      <c r="F129" s="153"/>
      <c r="G129" s="7" t="s">
        <v>463</v>
      </c>
    </row>
    <row r="130" spans="1:7" hidden="1" x14ac:dyDescent="0.25">
      <c r="A130" s="7" t="s">
        <v>501</v>
      </c>
      <c r="B130" s="29" t="s">
        <v>505</v>
      </c>
      <c r="C130" s="7" t="s">
        <v>292</v>
      </c>
      <c r="D130" s="7" t="s">
        <v>7</v>
      </c>
      <c r="E130" s="7" t="s">
        <v>295</v>
      </c>
      <c r="F130" s="153">
        <v>3.1250000000000001E-4</v>
      </c>
      <c r="G130" s="7"/>
    </row>
    <row r="131" spans="1:7" hidden="1" x14ac:dyDescent="0.25">
      <c r="A131" s="7" t="s">
        <v>501</v>
      </c>
      <c r="B131" s="29" t="s">
        <v>506</v>
      </c>
      <c r="C131" s="7" t="s">
        <v>292</v>
      </c>
      <c r="D131" s="7" t="s">
        <v>7</v>
      </c>
      <c r="E131" s="7"/>
      <c r="F131" s="153"/>
      <c r="G131" s="7" t="s">
        <v>463</v>
      </c>
    </row>
    <row r="132" spans="1:7" hidden="1" x14ac:dyDescent="0.25">
      <c r="A132" s="7" t="s">
        <v>400</v>
      </c>
      <c r="B132" s="7" t="s">
        <v>507</v>
      </c>
      <c r="C132" s="7" t="s">
        <v>292</v>
      </c>
      <c r="D132" s="7" t="s">
        <v>439</v>
      </c>
      <c r="E132" s="7"/>
      <c r="F132" s="153"/>
      <c r="G132" s="7" t="s">
        <v>508</v>
      </c>
    </row>
    <row r="133" spans="1:7" hidden="1" x14ac:dyDescent="0.25">
      <c r="A133" s="7" t="s">
        <v>400</v>
      </c>
      <c r="B133" s="7" t="s">
        <v>509</v>
      </c>
      <c r="C133" s="7" t="s">
        <v>292</v>
      </c>
      <c r="D133" s="7" t="s">
        <v>439</v>
      </c>
      <c r="E133" s="7"/>
      <c r="F133" s="153"/>
      <c r="G133" s="7" t="s">
        <v>508</v>
      </c>
    </row>
    <row r="134" spans="1:7" hidden="1" x14ac:dyDescent="0.25">
      <c r="A134" s="7" t="s">
        <v>400</v>
      </c>
      <c r="B134" s="7" t="s">
        <v>510</v>
      </c>
      <c r="C134" s="7" t="s">
        <v>292</v>
      </c>
      <c r="D134" s="7" t="s">
        <v>439</v>
      </c>
      <c r="E134" s="7" t="s">
        <v>511</v>
      </c>
      <c r="F134" s="153"/>
      <c r="G134" s="7" t="s">
        <v>508</v>
      </c>
    </row>
    <row r="135" spans="1:7" hidden="1" x14ac:dyDescent="0.25">
      <c r="A135" s="7" t="s">
        <v>512</v>
      </c>
      <c r="B135" s="7" t="s">
        <v>513</v>
      </c>
      <c r="C135" s="7" t="s">
        <v>292</v>
      </c>
      <c r="D135" s="7" t="s">
        <v>7</v>
      </c>
      <c r="E135" s="6" t="s">
        <v>514</v>
      </c>
      <c r="F135" s="154">
        <v>8.9120370370370362E-4</v>
      </c>
      <c r="G135" s="7"/>
    </row>
    <row r="136" spans="1:7" hidden="1" x14ac:dyDescent="0.25">
      <c r="A136" s="7" t="s">
        <v>512</v>
      </c>
      <c r="B136" s="7" t="s">
        <v>515</v>
      </c>
      <c r="C136" s="7" t="s">
        <v>292</v>
      </c>
      <c r="D136" s="7" t="s">
        <v>7</v>
      </c>
      <c r="E136" s="7" t="s">
        <v>295</v>
      </c>
      <c r="F136" s="153">
        <v>1.6203703703703703E-4</v>
      </c>
      <c r="G136" s="7"/>
    </row>
    <row r="137" spans="1:7" hidden="1" x14ac:dyDescent="0.25">
      <c r="A137" s="7" t="s">
        <v>512</v>
      </c>
      <c r="B137" s="7" t="s">
        <v>516</v>
      </c>
      <c r="C137" s="7" t="s">
        <v>292</v>
      </c>
      <c r="D137" s="7" t="s">
        <v>7</v>
      </c>
      <c r="E137" s="7" t="s">
        <v>517</v>
      </c>
      <c r="F137" s="153">
        <v>3.5879629629629635E-4</v>
      </c>
      <c r="G137" s="7"/>
    </row>
    <row r="138" spans="1:7" hidden="1" x14ac:dyDescent="0.25">
      <c r="A138" s="7" t="s">
        <v>512</v>
      </c>
      <c r="B138" s="7" t="s">
        <v>472</v>
      </c>
      <c r="C138" s="7" t="s">
        <v>292</v>
      </c>
      <c r="D138" s="7" t="s">
        <v>7</v>
      </c>
      <c r="E138" s="7" t="s">
        <v>295</v>
      </c>
      <c r="F138" s="153">
        <v>5.3240740740740744E-4</v>
      </c>
      <c r="G138" s="7"/>
    </row>
    <row r="139" spans="1:7" hidden="1" x14ac:dyDescent="0.25">
      <c r="A139" s="7" t="s">
        <v>512</v>
      </c>
      <c r="B139" s="7" t="s">
        <v>518</v>
      </c>
      <c r="C139" s="7" t="s">
        <v>292</v>
      </c>
      <c r="D139" s="7" t="s">
        <v>7</v>
      </c>
      <c r="E139" s="7" t="s">
        <v>295</v>
      </c>
      <c r="F139" s="153">
        <v>4.7453703703703704E-4</v>
      </c>
      <c r="G139" s="7"/>
    </row>
    <row r="140" spans="1:7" hidden="1" x14ac:dyDescent="0.25">
      <c r="A140" s="7" t="s">
        <v>519</v>
      </c>
      <c r="B140" s="7" t="s">
        <v>520</v>
      </c>
      <c r="C140" s="7" t="s">
        <v>292</v>
      </c>
      <c r="D140" s="7" t="s">
        <v>7</v>
      </c>
      <c r="E140" s="7" t="s">
        <v>295</v>
      </c>
      <c r="F140" s="153">
        <v>2.5347222222222219E-2</v>
      </c>
      <c r="G140" s="7"/>
    </row>
    <row r="141" spans="1:7" hidden="1" x14ac:dyDescent="0.25">
      <c r="A141" s="7" t="s">
        <v>75</v>
      </c>
      <c r="B141" s="7" t="s">
        <v>521</v>
      </c>
      <c r="C141" s="7" t="s">
        <v>122</v>
      </c>
      <c r="D141" s="7" t="s">
        <v>7</v>
      </c>
      <c r="E141" s="7" t="s">
        <v>522</v>
      </c>
      <c r="F141" s="153"/>
      <c r="G141" s="7"/>
    </row>
    <row r="142" spans="1:7" hidden="1" x14ac:dyDescent="0.25">
      <c r="A142" s="7" t="s">
        <v>75</v>
      </c>
      <c r="B142" s="7" t="s">
        <v>523</v>
      </c>
      <c r="C142" s="7" t="s">
        <v>122</v>
      </c>
      <c r="D142" s="7" t="s">
        <v>7</v>
      </c>
      <c r="E142" s="7" t="s">
        <v>295</v>
      </c>
      <c r="F142" s="153">
        <v>1.5277777777777779E-3</v>
      </c>
      <c r="G142" s="7"/>
    </row>
    <row r="143" spans="1:7" hidden="1" x14ac:dyDescent="0.25">
      <c r="A143" s="7" t="s">
        <v>75</v>
      </c>
      <c r="B143" s="7" t="s">
        <v>524</v>
      </c>
      <c r="C143" s="7" t="s">
        <v>122</v>
      </c>
      <c r="D143" s="7" t="s">
        <v>7</v>
      </c>
      <c r="E143" s="7" t="s">
        <v>295</v>
      </c>
      <c r="F143" s="153"/>
      <c r="G143" s="7"/>
    </row>
    <row r="144" spans="1:7" hidden="1" x14ac:dyDescent="0.25">
      <c r="A144" s="7" t="s">
        <v>75</v>
      </c>
      <c r="B144" s="7" t="s">
        <v>525</v>
      </c>
      <c r="C144" s="7" t="s">
        <v>122</v>
      </c>
      <c r="D144" s="7" t="s">
        <v>7</v>
      </c>
      <c r="E144" s="7" t="s">
        <v>295</v>
      </c>
      <c r="F144" s="153"/>
      <c r="G144" s="7"/>
    </row>
    <row r="145" spans="1:7" hidden="1" x14ac:dyDescent="0.25">
      <c r="A145" s="7" t="s">
        <v>75</v>
      </c>
      <c r="B145" s="7" t="s">
        <v>526</v>
      </c>
      <c r="C145" s="7" t="s">
        <v>122</v>
      </c>
      <c r="D145" s="7" t="s">
        <v>7</v>
      </c>
      <c r="E145" s="7" t="s">
        <v>527</v>
      </c>
      <c r="F145" s="153"/>
      <c r="G145" s="7"/>
    </row>
    <row r="146" spans="1:7" hidden="1" x14ac:dyDescent="0.25">
      <c r="A146" s="7" t="s">
        <v>75</v>
      </c>
      <c r="B146" s="7" t="s">
        <v>528</v>
      </c>
      <c r="C146" s="7" t="s">
        <v>122</v>
      </c>
      <c r="D146" s="7" t="s">
        <v>7</v>
      </c>
      <c r="E146" s="7" t="s">
        <v>529</v>
      </c>
      <c r="F146" s="153"/>
      <c r="G146" s="7"/>
    </row>
    <row r="147" spans="1:7" hidden="1" x14ac:dyDescent="0.25">
      <c r="A147" s="7" t="s">
        <v>75</v>
      </c>
      <c r="B147" s="7" t="s">
        <v>530</v>
      </c>
      <c r="C147" s="7" t="s">
        <v>122</v>
      </c>
      <c r="D147" s="7" t="s">
        <v>7</v>
      </c>
      <c r="E147" s="7" t="s">
        <v>295</v>
      </c>
      <c r="F147" s="153">
        <v>2.0370370370370373E-3</v>
      </c>
      <c r="G147" s="7"/>
    </row>
    <row r="148" spans="1:7" hidden="1" x14ac:dyDescent="0.25">
      <c r="A148" s="7" t="s">
        <v>75</v>
      </c>
      <c r="B148" s="7" t="s">
        <v>531</v>
      </c>
      <c r="C148" s="7" t="s">
        <v>122</v>
      </c>
      <c r="D148" s="7" t="s">
        <v>7</v>
      </c>
      <c r="E148" s="7" t="s">
        <v>532</v>
      </c>
      <c r="F148" s="153">
        <v>5.4629629629629637E-3</v>
      </c>
      <c r="G148" s="7"/>
    </row>
    <row r="149" spans="1:7" hidden="1" x14ac:dyDescent="0.25">
      <c r="A149" s="7" t="s">
        <v>75</v>
      </c>
      <c r="B149" s="7" t="s">
        <v>533</v>
      </c>
      <c r="C149" s="7" t="s">
        <v>122</v>
      </c>
      <c r="D149" s="7" t="s">
        <v>7</v>
      </c>
      <c r="E149" s="7" t="s">
        <v>295</v>
      </c>
      <c r="F149" s="153">
        <v>1.5462962962962963E-2</v>
      </c>
      <c r="G149" s="7"/>
    </row>
    <row r="150" spans="1:7" hidden="1" x14ac:dyDescent="0.25">
      <c r="A150" s="7" t="s">
        <v>75</v>
      </c>
      <c r="B150" s="7" t="s">
        <v>534</v>
      </c>
      <c r="C150" s="7" t="s">
        <v>122</v>
      </c>
      <c r="D150" s="7" t="s">
        <v>7</v>
      </c>
      <c r="E150" s="7" t="s">
        <v>295</v>
      </c>
      <c r="F150" s="153"/>
      <c r="G150" s="7"/>
    </row>
    <row r="151" spans="1:7" hidden="1" x14ac:dyDescent="0.25">
      <c r="A151" s="7" t="s">
        <v>75</v>
      </c>
      <c r="B151" s="7" t="s">
        <v>535</v>
      </c>
      <c r="C151" s="7" t="s">
        <v>122</v>
      </c>
      <c r="D151" s="7" t="s">
        <v>7</v>
      </c>
      <c r="E151" s="7" t="s">
        <v>536</v>
      </c>
      <c r="F151" s="153">
        <v>4.5138888888888893E-3</v>
      </c>
      <c r="G151" s="7"/>
    </row>
    <row r="152" spans="1:7" hidden="1" x14ac:dyDescent="0.25">
      <c r="A152" s="7" t="s">
        <v>75</v>
      </c>
      <c r="B152" s="7" t="s">
        <v>537</v>
      </c>
      <c r="C152" s="7" t="s">
        <v>122</v>
      </c>
      <c r="D152" s="7" t="s">
        <v>7</v>
      </c>
      <c r="E152" s="7" t="s">
        <v>538</v>
      </c>
      <c r="F152" s="153"/>
      <c r="G152" s="7"/>
    </row>
    <row r="153" spans="1:7" hidden="1" x14ac:dyDescent="0.25">
      <c r="A153" s="7" t="s">
        <v>75</v>
      </c>
      <c r="B153" s="7" t="s">
        <v>539</v>
      </c>
      <c r="C153" s="7" t="s">
        <v>122</v>
      </c>
      <c r="D153" s="7" t="s">
        <v>7</v>
      </c>
      <c r="E153" s="7" t="s">
        <v>540</v>
      </c>
      <c r="F153" s="153"/>
      <c r="G153" s="7"/>
    </row>
    <row r="154" spans="1:7" hidden="1" x14ac:dyDescent="0.25">
      <c r="A154" s="7" t="s">
        <v>75</v>
      </c>
      <c r="B154" s="7" t="s">
        <v>541</v>
      </c>
      <c r="C154" s="7" t="s">
        <v>122</v>
      </c>
      <c r="D154" s="7" t="s">
        <v>7</v>
      </c>
      <c r="E154" s="7" t="s">
        <v>542</v>
      </c>
      <c r="F154" s="153"/>
      <c r="G154" s="7"/>
    </row>
    <row r="155" spans="1:7" hidden="1" x14ac:dyDescent="0.25">
      <c r="A155" s="7" t="s">
        <v>75</v>
      </c>
      <c r="B155" s="7" t="s">
        <v>543</v>
      </c>
      <c r="C155" s="7" t="s">
        <v>122</v>
      </c>
      <c r="D155" s="7" t="s">
        <v>7</v>
      </c>
      <c r="E155" s="7" t="s">
        <v>544</v>
      </c>
      <c r="F155" s="153"/>
      <c r="G155" s="7"/>
    </row>
    <row r="156" spans="1:7" hidden="1" x14ac:dyDescent="0.25">
      <c r="A156" s="7" t="s">
        <v>75</v>
      </c>
      <c r="B156" s="7" t="s">
        <v>545</v>
      </c>
      <c r="C156" s="7" t="s">
        <v>122</v>
      </c>
      <c r="D156" s="7" t="s">
        <v>7</v>
      </c>
      <c r="E156" s="7" t="s">
        <v>295</v>
      </c>
      <c r="F156" s="153"/>
      <c r="G156" s="7"/>
    </row>
    <row r="157" spans="1:7" hidden="1" x14ac:dyDescent="0.25">
      <c r="A157" s="7" t="s">
        <v>75</v>
      </c>
      <c r="B157" s="7" t="s">
        <v>546</v>
      </c>
      <c r="C157" s="7" t="s">
        <v>122</v>
      </c>
      <c r="D157" s="7" t="s">
        <v>7</v>
      </c>
      <c r="E157" s="7" t="s">
        <v>295</v>
      </c>
      <c r="F157" s="153">
        <v>2.4768518518518516E-3</v>
      </c>
      <c r="G157" s="7"/>
    </row>
    <row r="158" spans="1:7" hidden="1" x14ac:dyDescent="0.25">
      <c r="A158" s="7" t="s">
        <v>75</v>
      </c>
      <c r="B158" s="7" t="s">
        <v>547</v>
      </c>
      <c r="C158" s="7" t="s">
        <v>122</v>
      </c>
      <c r="D158" s="7" t="s">
        <v>7</v>
      </c>
      <c r="E158" s="7" t="s">
        <v>295</v>
      </c>
      <c r="F158" s="153"/>
      <c r="G158" s="7"/>
    </row>
    <row r="159" spans="1:7" hidden="1" x14ac:dyDescent="0.25">
      <c r="A159" s="7" t="s">
        <v>75</v>
      </c>
      <c r="B159" s="7" t="s">
        <v>515</v>
      </c>
      <c r="C159" s="7" t="s">
        <v>122</v>
      </c>
      <c r="D159" s="7" t="s">
        <v>7</v>
      </c>
      <c r="E159" s="7" t="s">
        <v>295</v>
      </c>
      <c r="F159" s="153"/>
      <c r="G159" s="7"/>
    </row>
    <row r="160" spans="1:7" hidden="1" x14ac:dyDescent="0.25">
      <c r="A160" s="7" t="s">
        <v>75</v>
      </c>
      <c r="B160" s="7" t="s">
        <v>548</v>
      </c>
      <c r="C160" s="7" t="s">
        <v>122</v>
      </c>
      <c r="D160" s="7" t="s">
        <v>7</v>
      </c>
      <c r="E160" s="7" t="s">
        <v>295</v>
      </c>
      <c r="F160" s="153"/>
      <c r="G160" s="7"/>
    </row>
    <row r="161" spans="1:7" hidden="1" x14ac:dyDescent="0.25">
      <c r="A161" s="7" t="s">
        <v>75</v>
      </c>
      <c r="B161" s="7" t="s">
        <v>549</v>
      </c>
      <c r="C161" s="7" t="s">
        <v>122</v>
      </c>
      <c r="D161" s="7" t="s">
        <v>7</v>
      </c>
      <c r="E161" s="7" t="s">
        <v>295</v>
      </c>
      <c r="F161" s="153">
        <v>4.363425925925926E-3</v>
      </c>
      <c r="G161" s="7"/>
    </row>
    <row r="162" spans="1:7" hidden="1" x14ac:dyDescent="0.25">
      <c r="A162" s="7" t="s">
        <v>75</v>
      </c>
      <c r="B162" s="7" t="s">
        <v>550</v>
      </c>
      <c r="C162" s="7" t="s">
        <v>122</v>
      </c>
      <c r="D162" s="7" t="s">
        <v>7</v>
      </c>
      <c r="E162" s="7" t="s">
        <v>295</v>
      </c>
      <c r="F162" s="153"/>
      <c r="G162" s="7"/>
    </row>
    <row r="163" spans="1:7" hidden="1" x14ac:dyDescent="0.25">
      <c r="A163" s="7" t="s">
        <v>75</v>
      </c>
      <c r="B163" s="7" t="s">
        <v>551</v>
      </c>
      <c r="C163" s="7" t="s">
        <v>122</v>
      </c>
      <c r="D163" s="7" t="s">
        <v>7</v>
      </c>
      <c r="E163" s="7" t="s">
        <v>552</v>
      </c>
      <c r="F163" s="153"/>
      <c r="G163" s="7"/>
    </row>
    <row r="164" spans="1:7" hidden="1" x14ac:dyDescent="0.25">
      <c r="A164" s="7" t="s">
        <v>75</v>
      </c>
      <c r="B164" s="7" t="s">
        <v>553</v>
      </c>
      <c r="C164" s="7" t="s">
        <v>122</v>
      </c>
      <c r="D164" s="7" t="s">
        <v>7</v>
      </c>
      <c r="E164" s="7" t="s">
        <v>295</v>
      </c>
      <c r="F164" s="153"/>
      <c r="G164" s="7"/>
    </row>
    <row r="165" spans="1:7" hidden="1" x14ac:dyDescent="0.25">
      <c r="A165" s="7" t="s">
        <v>75</v>
      </c>
      <c r="B165" s="7" t="s">
        <v>554</v>
      </c>
      <c r="C165" s="7" t="s">
        <v>122</v>
      </c>
      <c r="D165" s="7" t="s">
        <v>7</v>
      </c>
      <c r="E165" s="7" t="s">
        <v>295</v>
      </c>
      <c r="F165" s="153"/>
      <c r="G165" s="7"/>
    </row>
    <row r="166" spans="1:7" hidden="1" x14ac:dyDescent="0.25">
      <c r="A166" s="7" t="s">
        <v>75</v>
      </c>
      <c r="B166" s="7" t="s">
        <v>555</v>
      </c>
      <c r="C166" s="7" t="s">
        <v>122</v>
      </c>
      <c r="D166" s="7" t="s">
        <v>7</v>
      </c>
      <c r="E166" s="7" t="s">
        <v>556</v>
      </c>
      <c r="F166" s="153"/>
      <c r="G166" s="7"/>
    </row>
    <row r="167" spans="1:7" hidden="1" x14ac:dyDescent="0.25">
      <c r="A167" s="7" t="s">
        <v>557</v>
      </c>
      <c r="B167" s="7" t="s">
        <v>557</v>
      </c>
      <c r="C167" s="7" t="s">
        <v>292</v>
      </c>
      <c r="D167" s="7" t="s">
        <v>7</v>
      </c>
      <c r="E167" s="7" t="s">
        <v>558</v>
      </c>
      <c r="F167" s="153">
        <v>1.8865740740740742E-3</v>
      </c>
      <c r="G167" s="7"/>
    </row>
    <row r="168" spans="1:7" hidden="1" x14ac:dyDescent="0.25">
      <c r="A168" s="6" t="s">
        <v>559</v>
      </c>
      <c r="B168" s="7" t="s">
        <v>560</v>
      </c>
      <c r="C168" s="7" t="s">
        <v>292</v>
      </c>
      <c r="D168" s="7" t="s">
        <v>7</v>
      </c>
      <c r="E168" s="85">
        <v>6499616</v>
      </c>
      <c r="F168" s="150"/>
      <c r="G168" s="85"/>
    </row>
    <row r="169" spans="1:7" hidden="1" x14ac:dyDescent="0.25">
      <c r="A169" s="7" t="s">
        <v>559</v>
      </c>
      <c r="B169" s="7" t="s">
        <v>561</v>
      </c>
      <c r="C169" s="7" t="s">
        <v>292</v>
      </c>
      <c r="D169" s="7" t="s">
        <v>7</v>
      </c>
      <c r="E169" s="7"/>
      <c r="F169" s="153"/>
      <c r="G169" s="7"/>
    </row>
    <row r="170" spans="1:7" hidden="1" x14ac:dyDescent="0.25">
      <c r="A170" s="7" t="s">
        <v>559</v>
      </c>
      <c r="B170" s="7" t="s">
        <v>562</v>
      </c>
      <c r="C170" s="7" t="s">
        <v>292</v>
      </c>
      <c r="D170" s="7" t="s">
        <v>7</v>
      </c>
      <c r="E170" s="7"/>
      <c r="F170" s="153"/>
      <c r="G170" s="7"/>
    </row>
    <row r="171" spans="1:7" hidden="1" x14ac:dyDescent="0.25">
      <c r="A171" s="7" t="s">
        <v>559</v>
      </c>
      <c r="B171" s="7" t="s">
        <v>563</v>
      </c>
      <c r="C171" s="7" t="s">
        <v>292</v>
      </c>
      <c r="D171" s="7" t="s">
        <v>7</v>
      </c>
      <c r="E171" s="7"/>
      <c r="F171" s="153"/>
      <c r="G171" s="7"/>
    </row>
    <row r="172" spans="1:7" hidden="1" x14ac:dyDescent="0.25">
      <c r="A172" s="7" t="s">
        <v>559</v>
      </c>
      <c r="B172" s="7" t="s">
        <v>564</v>
      </c>
      <c r="C172" s="7" t="s">
        <v>292</v>
      </c>
      <c r="D172" s="7" t="s">
        <v>7</v>
      </c>
      <c r="E172" s="7"/>
      <c r="F172" s="153"/>
      <c r="G172" s="7"/>
    </row>
    <row r="173" spans="1:7" hidden="1" x14ac:dyDescent="0.25">
      <c r="A173" s="7" t="s">
        <v>559</v>
      </c>
      <c r="B173" s="7" t="s">
        <v>565</v>
      </c>
      <c r="C173" s="7" t="s">
        <v>292</v>
      </c>
      <c r="D173" s="7" t="s">
        <v>7</v>
      </c>
      <c r="E173" s="7"/>
      <c r="F173" s="153"/>
      <c r="G173" s="7"/>
    </row>
    <row r="174" spans="1:7" hidden="1" x14ac:dyDescent="0.25">
      <c r="A174" s="7" t="s">
        <v>559</v>
      </c>
      <c r="B174" s="7" t="s">
        <v>566</v>
      </c>
      <c r="C174" s="7" t="s">
        <v>292</v>
      </c>
      <c r="D174" s="7" t="s">
        <v>7</v>
      </c>
      <c r="E174" s="7">
        <v>6499610</v>
      </c>
      <c r="F174" s="150"/>
      <c r="G174" s="85"/>
    </row>
    <row r="175" spans="1:7" hidden="1" x14ac:dyDescent="0.25">
      <c r="A175" s="7" t="s">
        <v>559</v>
      </c>
      <c r="B175" s="7" t="s">
        <v>567</v>
      </c>
      <c r="C175" s="7" t="s">
        <v>292</v>
      </c>
      <c r="D175" s="7" t="s">
        <v>7</v>
      </c>
      <c r="E175" s="7"/>
      <c r="F175" s="153"/>
      <c r="G175" s="7"/>
    </row>
    <row r="176" spans="1:7" hidden="1" x14ac:dyDescent="0.25">
      <c r="A176" s="7" t="s">
        <v>559</v>
      </c>
      <c r="B176" s="7" t="s">
        <v>568</v>
      </c>
      <c r="C176" s="7" t="s">
        <v>292</v>
      </c>
      <c r="D176" s="7" t="s">
        <v>7</v>
      </c>
      <c r="E176" s="7"/>
      <c r="F176" s="153"/>
      <c r="G176" s="7"/>
    </row>
    <row r="177" spans="1:7" hidden="1" x14ac:dyDescent="0.25">
      <c r="A177" s="7" t="s">
        <v>559</v>
      </c>
      <c r="B177" s="7" t="s">
        <v>569</v>
      </c>
      <c r="C177" s="7" t="s">
        <v>292</v>
      </c>
      <c r="D177" s="7" t="s">
        <v>7</v>
      </c>
      <c r="E177" s="85"/>
      <c r="F177" s="150"/>
      <c r="G177" s="7"/>
    </row>
    <row r="178" spans="1:7" hidden="1" x14ac:dyDescent="0.25">
      <c r="A178" s="7" t="s">
        <v>559</v>
      </c>
      <c r="B178" s="7" t="s">
        <v>570</v>
      </c>
      <c r="C178" s="7" t="s">
        <v>292</v>
      </c>
      <c r="D178" s="122" t="s">
        <v>7</v>
      </c>
      <c r="E178" s="7"/>
      <c r="F178" s="156"/>
      <c r="G178" s="124"/>
    </row>
    <row r="179" spans="1:7" hidden="1" x14ac:dyDescent="0.25">
      <c r="A179" s="7" t="s">
        <v>559</v>
      </c>
      <c r="B179" s="85" t="s">
        <v>571</v>
      </c>
      <c r="C179" s="122" t="s">
        <v>292</v>
      </c>
      <c r="D179" s="7" t="s">
        <v>7</v>
      </c>
      <c r="G179" s="7"/>
    </row>
    <row r="180" spans="1:7" hidden="1" x14ac:dyDescent="0.25">
      <c r="A180" s="7" t="s">
        <v>559</v>
      </c>
      <c r="B180" s="7" t="s">
        <v>572</v>
      </c>
      <c r="C180" s="101" t="s">
        <v>292</v>
      </c>
      <c r="D180" s="7" t="s">
        <v>7</v>
      </c>
      <c r="E180" s="7"/>
      <c r="F180" s="153"/>
      <c r="G180" s="7"/>
    </row>
    <row r="183" spans="1:7" x14ac:dyDescent="0.25">
      <c r="C183" s="6" t="s">
        <v>436</v>
      </c>
      <c r="D183" s="6" t="s">
        <v>573</v>
      </c>
    </row>
    <row r="184" spans="1:7" x14ac:dyDescent="0.25">
      <c r="E184" s="6" t="s">
        <v>436</v>
      </c>
    </row>
  </sheetData>
  <autoFilter ref="A1:G180">
    <filterColumn colId="0">
      <filters>
        <filter val="Source"/>
      </filters>
    </filterColumn>
  </autoFilter>
  <customSheetViews>
    <customSheetView guid="{FBE4CBE9-E43F-475B-89D3-443753E9B033}" filter="1" showAutoFilter="1">
      <pageMargins left="0" right="0" top="0" bottom="0" header="0" footer="0"/>
      <pageSetup orientation="portrait" r:id="rId2"/>
      <autoFilter ref="A1:G180">
        <filterColumn colId="3">
          <filters>
            <filter val="Passed"/>
          </filters>
        </filterColumn>
      </autoFilter>
    </customSheetView>
  </customSheetViews>
  <dataValidations count="2">
    <dataValidation type="list" allowBlank="1" showInputMessage="1" showErrorMessage="1" sqref="D3:D7 D15:D65">
      <formula1>"Not Started,Passed,Failed,Blocked"</formula1>
    </dataValidation>
    <dataValidation type="list" allowBlank="1" showInputMessage="1" showErrorMessage="1" sqref="C2:C65">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J212"/>
  <sheetViews>
    <sheetView tabSelected="1" topLeftCell="B49" zoomScale="93" zoomScaleNormal="93" workbookViewId="0">
      <selection activeCell="D58" sqref="D58:D71"/>
    </sheetView>
  </sheetViews>
  <sheetFormatPr defaultColWidth="9.140625" defaultRowHeight="12" x14ac:dyDescent="0.25"/>
  <cols>
    <col min="1" max="1" width="14.140625" style="6" bestFit="1" customWidth="1"/>
    <col min="2" max="2" width="32.140625" style="6" customWidth="1"/>
    <col min="3" max="3" width="15.42578125" style="6" bestFit="1" customWidth="1"/>
    <col min="4" max="4" width="15.42578125" style="6" customWidth="1"/>
    <col min="5" max="5" width="62" style="6" customWidth="1"/>
    <col min="6" max="6" width="14.42578125" style="6" bestFit="1" customWidth="1"/>
    <col min="7" max="7" width="31.28515625" style="6" customWidth="1"/>
    <col min="8" max="8" width="9.140625" style="6"/>
    <col min="9" max="9" width="15.140625" style="6" bestFit="1" customWidth="1"/>
    <col min="10" max="10" width="14.85546875" style="6" bestFit="1" customWidth="1"/>
    <col min="11" max="11" width="9.140625" style="6"/>
    <col min="12" max="12" width="17.42578125" style="6" customWidth="1"/>
    <col min="13" max="16384" width="9.140625" style="6"/>
  </cols>
  <sheetData>
    <row r="1" spans="1:10" ht="15" x14ac:dyDescent="0.25">
      <c r="A1" s="20" t="s">
        <v>289</v>
      </c>
      <c r="B1" s="20" t="s">
        <v>214</v>
      </c>
      <c r="C1" s="17" t="s">
        <v>215</v>
      </c>
      <c r="D1" s="19" t="s">
        <v>216</v>
      </c>
      <c r="E1" s="5" t="s">
        <v>217</v>
      </c>
      <c r="F1" s="5" t="s">
        <v>218</v>
      </c>
      <c r="G1" s="5" t="s">
        <v>219</v>
      </c>
      <c r="H1" s="129"/>
      <c r="I1" s="38" t="s">
        <v>220</v>
      </c>
    </row>
    <row r="2" spans="1:10" ht="15" x14ac:dyDescent="0.25">
      <c r="A2" s="7" t="s">
        <v>221</v>
      </c>
      <c r="B2" s="7" t="s">
        <v>574</v>
      </c>
      <c r="C2" s="7" t="s">
        <v>122</v>
      </c>
      <c r="D2" s="7" t="s">
        <v>7</v>
      </c>
      <c r="E2" s="8" t="s">
        <v>575</v>
      </c>
      <c r="F2" s="163">
        <v>8.9814814814814809E-3</v>
      </c>
      <c r="G2" s="7"/>
      <c r="I2" s="38" t="s">
        <v>224</v>
      </c>
    </row>
    <row r="3" spans="1:10" ht="24" x14ac:dyDescent="0.25">
      <c r="A3" s="7" t="s">
        <v>221</v>
      </c>
      <c r="B3" s="7" t="s">
        <v>576</v>
      </c>
      <c r="C3" s="7" t="s">
        <v>122</v>
      </c>
      <c r="D3" s="7" t="s">
        <v>7</v>
      </c>
      <c r="E3" s="8" t="s">
        <v>577</v>
      </c>
      <c r="F3" s="163">
        <v>6.9444444444444441E-3</v>
      </c>
      <c r="G3" s="7"/>
    </row>
    <row r="4" spans="1:10" ht="24" x14ac:dyDescent="0.25">
      <c r="A4" s="7" t="s">
        <v>221</v>
      </c>
      <c r="B4" s="7" t="s">
        <v>578</v>
      </c>
      <c r="C4" s="7" t="s">
        <v>122</v>
      </c>
      <c r="D4" s="7" t="s">
        <v>7</v>
      </c>
      <c r="E4" s="8" t="s">
        <v>579</v>
      </c>
      <c r="F4" s="163">
        <v>6.1921296296296299E-3</v>
      </c>
      <c r="G4" s="7"/>
      <c r="I4" s="136" t="s">
        <v>216</v>
      </c>
      <c r="J4" s="30" t="s">
        <v>229</v>
      </c>
    </row>
    <row r="5" spans="1:10" ht="24" x14ac:dyDescent="0.25">
      <c r="A5" s="7" t="s">
        <v>221</v>
      </c>
      <c r="B5" s="7" t="s">
        <v>580</v>
      </c>
      <c r="C5" s="7" t="s">
        <v>122</v>
      </c>
      <c r="D5" s="29" t="s">
        <v>7</v>
      </c>
      <c r="E5" s="8" t="s">
        <v>581</v>
      </c>
      <c r="F5" s="163">
        <v>1.2766203703703703E-2</v>
      </c>
      <c r="G5" s="8" t="s">
        <v>403</v>
      </c>
      <c r="I5" s="6" t="s">
        <v>7</v>
      </c>
      <c r="J5" s="137">
        <v>198</v>
      </c>
    </row>
    <row r="6" spans="1:10" x14ac:dyDescent="0.25">
      <c r="A6" s="7" t="s">
        <v>221</v>
      </c>
      <c r="B6" s="7" t="s">
        <v>582</v>
      </c>
      <c r="C6" s="7" t="s">
        <v>122</v>
      </c>
      <c r="D6" s="7" t="s">
        <v>7</v>
      </c>
      <c r="E6" s="8" t="s">
        <v>583</v>
      </c>
      <c r="F6" s="163">
        <v>9.7685185185185184E-3</v>
      </c>
      <c r="G6" s="7"/>
      <c r="I6" s="6" t="s">
        <v>6</v>
      </c>
      <c r="J6" s="137">
        <v>5</v>
      </c>
    </row>
    <row r="7" spans="1:10" ht="48" x14ac:dyDescent="0.25">
      <c r="A7" s="7" t="s">
        <v>584</v>
      </c>
      <c r="B7" s="7" t="s">
        <v>585</v>
      </c>
      <c r="C7" s="7" t="s">
        <v>122</v>
      </c>
      <c r="D7" s="125" t="s">
        <v>7</v>
      </c>
      <c r="E7" s="8" t="s">
        <v>586</v>
      </c>
      <c r="F7" s="163">
        <v>6.25E-2</v>
      </c>
      <c r="G7" s="8" t="s">
        <v>587</v>
      </c>
      <c r="I7" s="6" t="s">
        <v>74</v>
      </c>
      <c r="J7" s="137">
        <v>203</v>
      </c>
    </row>
    <row r="8" spans="1:10" ht="24" x14ac:dyDescent="0.25">
      <c r="A8" s="7" t="s">
        <v>584</v>
      </c>
      <c r="B8" s="7" t="s">
        <v>588</v>
      </c>
      <c r="C8" s="7" t="s">
        <v>122</v>
      </c>
      <c r="D8" s="7" t="s">
        <v>7</v>
      </c>
      <c r="E8" s="8" t="s">
        <v>589</v>
      </c>
      <c r="F8" s="163">
        <v>4.8611111111111104E-4</v>
      </c>
      <c r="G8" s="7"/>
      <c r="I8"/>
      <c r="J8"/>
    </row>
    <row r="9" spans="1:10" ht="24" x14ac:dyDescent="0.25">
      <c r="A9" s="7" t="s">
        <v>584</v>
      </c>
      <c r="B9" s="7" t="s">
        <v>590</v>
      </c>
      <c r="C9" s="7" t="s">
        <v>122</v>
      </c>
      <c r="D9" s="7" t="s">
        <v>7</v>
      </c>
      <c r="E9" s="8" t="s">
        <v>591</v>
      </c>
      <c r="F9" s="163">
        <v>9.0277777777777784E-4</v>
      </c>
      <c r="G9" s="7"/>
      <c r="I9"/>
      <c r="J9"/>
    </row>
    <row r="10" spans="1:10" ht="24" x14ac:dyDescent="0.25">
      <c r="A10" s="7" t="s">
        <v>592</v>
      </c>
      <c r="B10" s="7" t="s">
        <v>593</v>
      </c>
      <c r="C10" s="7" t="s">
        <v>122</v>
      </c>
      <c r="D10" s="7" t="s">
        <v>439</v>
      </c>
      <c r="E10" s="8"/>
      <c r="F10" s="8"/>
      <c r="G10" s="8" t="s">
        <v>594</v>
      </c>
    </row>
    <row r="11" spans="1:10" ht="24" x14ac:dyDescent="0.25">
      <c r="A11" s="7" t="s">
        <v>592</v>
      </c>
      <c r="B11" s="7" t="s">
        <v>595</v>
      </c>
      <c r="C11" s="7" t="s">
        <v>122</v>
      </c>
      <c r="D11" s="7" t="s">
        <v>439</v>
      </c>
      <c r="E11" s="8"/>
      <c r="F11" s="8"/>
      <c r="G11" s="8" t="s">
        <v>594</v>
      </c>
    </row>
    <row r="12" spans="1:10" ht="24" x14ac:dyDescent="0.25">
      <c r="A12" s="7" t="s">
        <v>592</v>
      </c>
      <c r="B12" s="7" t="s">
        <v>596</v>
      </c>
      <c r="C12" s="7" t="s">
        <v>122</v>
      </c>
      <c r="D12" s="7" t="s">
        <v>439</v>
      </c>
      <c r="E12" s="8"/>
      <c r="F12" s="8"/>
      <c r="G12" s="8" t="s">
        <v>594</v>
      </c>
    </row>
    <row r="13" spans="1:10" ht="24" x14ac:dyDescent="0.25">
      <c r="A13" s="7" t="s">
        <v>592</v>
      </c>
      <c r="B13" s="7" t="s">
        <v>597</v>
      </c>
      <c r="C13" s="7" t="s">
        <v>122</v>
      </c>
      <c r="D13" s="7" t="s">
        <v>439</v>
      </c>
      <c r="E13" s="8"/>
      <c r="F13" s="8"/>
      <c r="G13" s="8" t="s">
        <v>594</v>
      </c>
    </row>
    <row r="14" spans="1:10" ht="24" x14ac:dyDescent="0.25">
      <c r="A14" s="7" t="s">
        <v>592</v>
      </c>
      <c r="B14" s="7" t="s">
        <v>598</v>
      </c>
      <c r="C14" s="7" t="s">
        <v>122</v>
      </c>
      <c r="D14" s="7" t="s">
        <v>439</v>
      </c>
      <c r="E14" s="8"/>
      <c r="F14" s="8"/>
      <c r="G14" s="8" t="s">
        <v>594</v>
      </c>
    </row>
    <row r="15" spans="1:10" x14ac:dyDescent="0.25">
      <c r="A15" s="7" t="s">
        <v>75</v>
      </c>
      <c r="B15" s="7" t="s">
        <v>599</v>
      </c>
      <c r="C15" s="7" t="s">
        <v>122</v>
      </c>
      <c r="D15" s="7" t="s">
        <v>7</v>
      </c>
      <c r="E15" s="8" t="s">
        <v>295</v>
      </c>
      <c r="F15" s="163">
        <v>4.6296296296296293E-4</v>
      </c>
      <c r="G15" s="7"/>
    </row>
    <row r="16" spans="1:10" x14ac:dyDescent="0.25">
      <c r="A16" s="7" t="s">
        <v>75</v>
      </c>
      <c r="B16" s="7" t="s">
        <v>600</v>
      </c>
      <c r="C16" s="7" t="s">
        <v>122</v>
      </c>
      <c r="D16" s="7" t="s">
        <v>7</v>
      </c>
      <c r="E16" s="96" t="s">
        <v>295</v>
      </c>
      <c r="F16" s="167">
        <v>2.7777777777777778E-4</v>
      </c>
      <c r="G16" s="7"/>
    </row>
    <row r="17" spans="1:7" x14ac:dyDescent="0.25">
      <c r="A17" s="7" t="s">
        <v>75</v>
      </c>
      <c r="B17" s="7" t="s">
        <v>601</v>
      </c>
      <c r="C17" s="7" t="s">
        <v>122</v>
      </c>
      <c r="D17" s="101" t="s">
        <v>7</v>
      </c>
      <c r="E17" s="165" t="s">
        <v>295</v>
      </c>
      <c r="F17" s="166">
        <v>4.8611111111111104E-4</v>
      </c>
      <c r="G17" s="11"/>
    </row>
    <row r="18" spans="1:7" ht="10.5" customHeight="1" x14ac:dyDescent="0.25">
      <c r="A18" s="7" t="s">
        <v>75</v>
      </c>
      <c r="B18" s="7" t="s">
        <v>602</v>
      </c>
      <c r="C18" s="7" t="s">
        <v>122</v>
      </c>
      <c r="D18" s="101" t="s">
        <v>7</v>
      </c>
      <c r="E18" s="165" t="s">
        <v>295</v>
      </c>
      <c r="F18" s="166">
        <v>7.0601851851851847E-4</v>
      </c>
      <c r="G18" s="11"/>
    </row>
    <row r="19" spans="1:7" x14ac:dyDescent="0.25">
      <c r="A19" s="7" t="s">
        <v>75</v>
      </c>
      <c r="B19" s="7" t="s">
        <v>603</v>
      </c>
      <c r="C19" s="7" t="s">
        <v>122</v>
      </c>
      <c r="D19" s="7" t="s">
        <v>7</v>
      </c>
      <c r="E19" s="108" t="s">
        <v>604</v>
      </c>
      <c r="F19" s="168">
        <v>2.199074074074074E-4</v>
      </c>
      <c r="G19" s="7"/>
    </row>
    <row r="20" spans="1:7" x14ac:dyDescent="0.25">
      <c r="A20" s="7" t="s">
        <v>75</v>
      </c>
      <c r="B20" s="7" t="s">
        <v>605</v>
      </c>
      <c r="C20" s="7" t="s">
        <v>122</v>
      </c>
      <c r="D20" s="7" t="s">
        <v>7</v>
      </c>
      <c r="E20" s="8" t="s">
        <v>606</v>
      </c>
      <c r="F20" s="163">
        <v>2.199074074074074E-4</v>
      </c>
      <c r="G20" s="7"/>
    </row>
    <row r="21" spans="1:7" ht="17.25" customHeight="1" x14ac:dyDescent="0.25">
      <c r="A21" s="7" t="s">
        <v>607</v>
      </c>
      <c r="B21" s="7" t="s">
        <v>608</v>
      </c>
      <c r="C21" s="7" t="s">
        <v>122</v>
      </c>
      <c r="D21" s="7" t="s">
        <v>439</v>
      </c>
      <c r="E21" s="8"/>
      <c r="F21" s="8"/>
      <c r="G21" s="8"/>
    </row>
    <row r="22" spans="1:7" x14ac:dyDescent="0.25">
      <c r="A22" s="7" t="s">
        <v>607</v>
      </c>
      <c r="B22" s="7" t="s">
        <v>609</v>
      </c>
      <c r="C22" s="7" t="s">
        <v>122</v>
      </c>
      <c r="D22" s="7" t="s">
        <v>7</v>
      </c>
      <c r="E22" s="8" t="s">
        <v>295</v>
      </c>
      <c r="F22" s="163">
        <v>2.7777777777777778E-4</v>
      </c>
      <c r="G22" s="7"/>
    </row>
    <row r="23" spans="1:7" x14ac:dyDescent="0.25">
      <c r="A23" s="7" t="s">
        <v>607</v>
      </c>
      <c r="B23" s="7" t="s">
        <v>610</v>
      </c>
      <c r="C23" s="7" t="s">
        <v>122</v>
      </c>
      <c r="D23" s="7" t="s">
        <v>7</v>
      </c>
      <c r="E23" s="8" t="s">
        <v>295</v>
      </c>
      <c r="F23" s="163">
        <v>3.9351851851851852E-4</v>
      </c>
      <c r="G23" s="7"/>
    </row>
    <row r="24" spans="1:7" x14ac:dyDescent="0.25">
      <c r="A24" s="7" t="s">
        <v>607</v>
      </c>
      <c r="B24" s="7" t="s">
        <v>611</v>
      </c>
      <c r="C24" s="7" t="s">
        <v>122</v>
      </c>
      <c r="D24" s="7" t="s">
        <v>7</v>
      </c>
      <c r="E24" s="8" t="s">
        <v>295</v>
      </c>
      <c r="F24" s="163">
        <v>3.4722222222222224E-4</v>
      </c>
      <c r="G24" s="7"/>
    </row>
    <row r="25" spans="1:7" ht="24" customHeight="1" x14ac:dyDescent="0.25">
      <c r="A25" s="7" t="s">
        <v>607</v>
      </c>
      <c r="B25" s="7" t="s">
        <v>612</v>
      </c>
      <c r="C25" s="7" t="s">
        <v>122</v>
      </c>
      <c r="D25" s="7" t="s">
        <v>7</v>
      </c>
      <c r="E25" s="8" t="s">
        <v>295</v>
      </c>
      <c r="F25" s="164">
        <v>0.10225694444444444</v>
      </c>
      <c r="G25" s="7"/>
    </row>
    <row r="26" spans="1:7" x14ac:dyDescent="0.25">
      <c r="A26" s="7" t="s">
        <v>607</v>
      </c>
      <c r="B26" s="7" t="s">
        <v>613</v>
      </c>
      <c r="C26" s="7" t="s">
        <v>122</v>
      </c>
      <c r="D26" s="7" t="s">
        <v>2677</v>
      </c>
      <c r="E26" s="8" t="s">
        <v>295</v>
      </c>
      <c r="F26" s="163">
        <v>1.1805555555555556E-3</v>
      </c>
      <c r="G26" s="7"/>
    </row>
    <row r="27" spans="1:7" x14ac:dyDescent="0.25">
      <c r="A27" s="7" t="s">
        <v>607</v>
      </c>
      <c r="B27" s="7" t="s">
        <v>614</v>
      </c>
      <c r="C27" s="7" t="s">
        <v>122</v>
      </c>
      <c r="D27" s="7" t="s">
        <v>2677</v>
      </c>
      <c r="E27" s="8" t="s">
        <v>295</v>
      </c>
      <c r="F27" s="163">
        <v>2.199074074074074E-4</v>
      </c>
      <c r="G27" s="7"/>
    </row>
    <row r="28" spans="1:7" x14ac:dyDescent="0.25">
      <c r="A28" s="7" t="s">
        <v>615</v>
      </c>
      <c r="B28" s="7" t="s">
        <v>616</v>
      </c>
      <c r="C28" s="7" t="s">
        <v>122</v>
      </c>
      <c r="D28" s="7" t="s">
        <v>2677</v>
      </c>
      <c r="E28" s="8" t="s">
        <v>295</v>
      </c>
      <c r="F28" s="163">
        <v>3.7037037037037035E-4</v>
      </c>
      <c r="G28" s="7"/>
    </row>
    <row r="29" spans="1:7" x14ac:dyDescent="0.25">
      <c r="A29" s="7" t="s">
        <v>615</v>
      </c>
      <c r="B29" s="7" t="s">
        <v>617</v>
      </c>
      <c r="C29" s="7" t="s">
        <v>122</v>
      </c>
      <c r="D29" s="7" t="s">
        <v>2677</v>
      </c>
      <c r="E29" s="8" t="s">
        <v>295</v>
      </c>
      <c r="F29" s="163">
        <v>3.8194444444444446E-4</v>
      </c>
      <c r="G29" s="7"/>
    </row>
    <row r="30" spans="1:7" x14ac:dyDescent="0.25">
      <c r="A30" s="7" t="s">
        <v>615</v>
      </c>
      <c r="B30" s="7" t="s">
        <v>618</v>
      </c>
      <c r="C30" s="7" t="s">
        <v>122</v>
      </c>
      <c r="D30" s="7" t="s">
        <v>2677</v>
      </c>
      <c r="E30" s="8" t="s">
        <v>295</v>
      </c>
      <c r="F30" s="163">
        <v>2.4305555555555552E-4</v>
      </c>
      <c r="G30" s="7"/>
    </row>
    <row r="31" spans="1:7" x14ac:dyDescent="0.25">
      <c r="A31" s="7" t="s">
        <v>619</v>
      </c>
      <c r="B31" s="7" t="s">
        <v>620</v>
      </c>
      <c r="C31" s="7" t="s">
        <v>122</v>
      </c>
      <c r="D31" s="7" t="s">
        <v>2677</v>
      </c>
      <c r="E31" s="8" t="s">
        <v>295</v>
      </c>
      <c r="F31" s="163">
        <v>4.0509259259259258E-4</v>
      </c>
      <c r="G31" s="7"/>
    </row>
    <row r="32" spans="1:7" x14ac:dyDescent="0.25">
      <c r="A32" s="7" t="s">
        <v>615</v>
      </c>
      <c r="B32" s="7" t="s">
        <v>621</v>
      </c>
      <c r="C32" s="7" t="s">
        <v>122</v>
      </c>
      <c r="D32" s="7" t="s">
        <v>2677</v>
      </c>
      <c r="E32" s="8" t="s">
        <v>295</v>
      </c>
      <c r="F32" s="163">
        <v>1.273148148148148E-4</v>
      </c>
      <c r="G32" s="7"/>
    </row>
    <row r="33" spans="1:7" x14ac:dyDescent="0.25">
      <c r="A33" s="7" t="s">
        <v>615</v>
      </c>
      <c r="B33" s="7" t="s">
        <v>622</v>
      </c>
      <c r="C33" s="7" t="s">
        <v>122</v>
      </c>
      <c r="D33" s="7" t="s">
        <v>2677</v>
      </c>
      <c r="E33" s="8" t="s">
        <v>295</v>
      </c>
      <c r="F33" s="163">
        <v>1.1574074074074073E-4</v>
      </c>
      <c r="G33" s="7"/>
    </row>
    <row r="34" spans="1:7" x14ac:dyDescent="0.25">
      <c r="A34" s="7" t="s">
        <v>615</v>
      </c>
      <c r="B34" s="7" t="s">
        <v>623</v>
      </c>
      <c r="C34" s="7" t="s">
        <v>122</v>
      </c>
      <c r="D34" s="7" t="s">
        <v>2677</v>
      </c>
      <c r="E34" s="8" t="s">
        <v>295</v>
      </c>
      <c r="F34" s="163">
        <v>4.2824074074074075E-4</v>
      </c>
      <c r="G34" s="7"/>
    </row>
    <row r="35" spans="1:7" x14ac:dyDescent="0.25">
      <c r="A35" s="7" t="s">
        <v>615</v>
      </c>
      <c r="B35" s="7" t="s">
        <v>624</v>
      </c>
      <c r="C35" s="7" t="s">
        <v>122</v>
      </c>
      <c r="D35" s="7" t="s">
        <v>2677</v>
      </c>
      <c r="E35" s="8" t="s">
        <v>295</v>
      </c>
      <c r="F35" s="163">
        <v>2.199074074074074E-4</v>
      </c>
      <c r="G35" s="7"/>
    </row>
    <row r="36" spans="1:7" ht="12" customHeight="1" x14ac:dyDescent="0.25">
      <c r="A36" s="7" t="s">
        <v>625</v>
      </c>
      <c r="B36" s="7" t="s">
        <v>608</v>
      </c>
      <c r="C36" s="7" t="s">
        <v>122</v>
      </c>
      <c r="D36" s="7" t="s">
        <v>2677</v>
      </c>
      <c r="E36" s="8"/>
      <c r="F36" s="8"/>
      <c r="G36" s="8"/>
    </row>
    <row r="37" spans="1:7" x14ac:dyDescent="0.25">
      <c r="A37" s="7" t="s">
        <v>625</v>
      </c>
      <c r="B37" s="7" t="s">
        <v>626</v>
      </c>
      <c r="C37" s="7" t="s">
        <v>122</v>
      </c>
      <c r="D37" s="7" t="s">
        <v>2677</v>
      </c>
      <c r="E37" s="8" t="s">
        <v>295</v>
      </c>
      <c r="F37" s="163">
        <v>3.3564814814814812E-4</v>
      </c>
      <c r="G37" s="7"/>
    </row>
    <row r="38" spans="1:7" x14ac:dyDescent="0.25">
      <c r="A38" s="7" t="s">
        <v>625</v>
      </c>
      <c r="B38" s="7" t="s">
        <v>609</v>
      </c>
      <c r="C38" s="7" t="s">
        <v>122</v>
      </c>
      <c r="D38" s="7" t="s">
        <v>2677</v>
      </c>
      <c r="E38" s="8" t="s">
        <v>295</v>
      </c>
      <c r="F38" s="163">
        <v>1.273148148148148E-4</v>
      </c>
      <c r="G38" s="7"/>
    </row>
    <row r="39" spans="1:7" x14ac:dyDescent="0.25">
      <c r="A39" s="7" t="s">
        <v>625</v>
      </c>
      <c r="B39" s="7" t="s">
        <v>610</v>
      </c>
      <c r="C39" s="7" t="s">
        <v>122</v>
      </c>
      <c r="D39" s="7" t="s">
        <v>2677</v>
      </c>
      <c r="E39" s="8" t="s">
        <v>295</v>
      </c>
      <c r="F39" s="163">
        <v>3.5879629629629635E-4</v>
      </c>
      <c r="G39" s="7"/>
    </row>
    <row r="40" spans="1:7" x14ac:dyDescent="0.25">
      <c r="A40" s="7" t="s">
        <v>625</v>
      </c>
      <c r="B40" s="7" t="s">
        <v>611</v>
      </c>
      <c r="C40" s="7" t="s">
        <v>122</v>
      </c>
      <c r="D40" s="7" t="s">
        <v>2677</v>
      </c>
      <c r="E40" s="8" t="s">
        <v>295</v>
      </c>
      <c r="F40" s="163">
        <v>3.5879629629629635E-4</v>
      </c>
      <c r="G40" s="7"/>
    </row>
    <row r="41" spans="1:7" ht="13.5" customHeight="1" x14ac:dyDescent="0.25">
      <c r="A41" s="7" t="s">
        <v>625</v>
      </c>
      <c r="B41" s="7" t="s">
        <v>612</v>
      </c>
      <c r="C41" s="7" t="s">
        <v>122</v>
      </c>
      <c r="D41" s="7" t="s">
        <v>2677</v>
      </c>
      <c r="E41" s="8" t="s">
        <v>295</v>
      </c>
      <c r="F41" s="164">
        <v>5.4236111111111117E-2</v>
      </c>
      <c r="G41" s="7"/>
    </row>
    <row r="42" spans="1:7" x14ac:dyDescent="0.25">
      <c r="A42" s="7" t="s">
        <v>625</v>
      </c>
      <c r="B42" s="7" t="s">
        <v>613</v>
      </c>
      <c r="C42" s="7" t="s">
        <v>122</v>
      </c>
      <c r="D42" s="7" t="s">
        <v>2677</v>
      </c>
      <c r="E42" s="8" t="s">
        <v>295</v>
      </c>
      <c r="F42" s="163">
        <v>2.6620370370370372E-4</v>
      </c>
      <c r="G42" s="7"/>
    </row>
    <row r="43" spans="1:7" x14ac:dyDescent="0.25">
      <c r="A43" s="7" t="s">
        <v>625</v>
      </c>
      <c r="B43" s="7" t="s">
        <v>627</v>
      </c>
      <c r="C43" s="7" t="s">
        <v>122</v>
      </c>
      <c r="D43" s="7" t="s">
        <v>2677</v>
      </c>
      <c r="E43" s="8" t="s">
        <v>295</v>
      </c>
      <c r="F43" s="163">
        <v>5.3240740740740744E-4</v>
      </c>
      <c r="G43" s="7"/>
    </row>
    <row r="44" spans="1:7" x14ac:dyDescent="0.25">
      <c r="A44" s="7" t="s">
        <v>625</v>
      </c>
      <c r="B44" s="7" t="s">
        <v>628</v>
      </c>
      <c r="C44" s="7" t="s">
        <v>122</v>
      </c>
      <c r="D44" s="7" t="s">
        <v>2677</v>
      </c>
      <c r="E44" s="8" t="s">
        <v>295</v>
      </c>
      <c r="F44" s="163">
        <v>3.3564814814814812E-4</v>
      </c>
      <c r="G44" s="7"/>
    </row>
    <row r="45" spans="1:7" x14ac:dyDescent="0.25">
      <c r="A45" s="7" t="s">
        <v>625</v>
      </c>
      <c r="B45" s="7" t="s">
        <v>629</v>
      </c>
      <c r="C45" s="7" t="s">
        <v>122</v>
      </c>
      <c r="D45" s="7" t="s">
        <v>2677</v>
      </c>
      <c r="E45" s="8" t="s">
        <v>295</v>
      </c>
      <c r="F45" s="163">
        <v>4.3981481481481481E-4</v>
      </c>
      <c r="G45" s="7"/>
    </row>
    <row r="46" spans="1:7" x14ac:dyDescent="0.25">
      <c r="A46" s="7" t="s">
        <v>625</v>
      </c>
      <c r="B46" s="7" t="s">
        <v>630</v>
      </c>
      <c r="C46" s="7" t="s">
        <v>122</v>
      </c>
      <c r="D46" s="7" t="s">
        <v>2677</v>
      </c>
      <c r="E46" s="8" t="s">
        <v>295</v>
      </c>
      <c r="F46" s="163">
        <v>2.3148148148148146E-4</v>
      </c>
      <c r="G46" s="7"/>
    </row>
    <row r="47" spans="1:7" x14ac:dyDescent="0.25">
      <c r="A47" s="7" t="s">
        <v>625</v>
      </c>
      <c r="B47" s="7" t="s">
        <v>624</v>
      </c>
      <c r="C47" s="7" t="s">
        <v>122</v>
      </c>
      <c r="D47" s="7" t="s">
        <v>2677</v>
      </c>
      <c r="E47" s="8" t="s">
        <v>295</v>
      </c>
      <c r="F47" s="163">
        <v>1.7361111111111112E-4</v>
      </c>
      <c r="G47" s="7"/>
    </row>
    <row r="48" spans="1:7" x14ac:dyDescent="0.25">
      <c r="A48" s="7" t="s">
        <v>625</v>
      </c>
      <c r="B48" s="7" t="s">
        <v>631</v>
      </c>
      <c r="C48" s="7" t="s">
        <v>122</v>
      </c>
      <c r="D48" s="7" t="s">
        <v>2677</v>
      </c>
      <c r="E48" s="8" t="s">
        <v>295</v>
      </c>
      <c r="F48" s="163">
        <v>1.9675925925925926E-4</v>
      </c>
      <c r="G48" s="7"/>
    </row>
    <row r="49" spans="1:7" x14ac:dyDescent="0.25">
      <c r="A49" s="7" t="s">
        <v>625</v>
      </c>
      <c r="B49" s="7" t="s">
        <v>632</v>
      </c>
      <c r="C49" s="7" t="s">
        <v>122</v>
      </c>
      <c r="D49" s="7" t="s">
        <v>2677</v>
      </c>
      <c r="E49" s="8" t="s">
        <v>295</v>
      </c>
      <c r="F49" s="163">
        <v>8.1018518518518516E-5</v>
      </c>
      <c r="G49" s="7"/>
    </row>
    <row r="50" spans="1:7" x14ac:dyDescent="0.25">
      <c r="A50" s="7" t="s">
        <v>625</v>
      </c>
      <c r="B50" s="7" t="s">
        <v>633</v>
      </c>
      <c r="C50" s="7" t="s">
        <v>122</v>
      </c>
      <c r="D50" s="7" t="s">
        <v>2677</v>
      </c>
      <c r="E50" s="8" t="s">
        <v>295</v>
      </c>
      <c r="F50" s="163">
        <v>3.8194444444444446E-4</v>
      </c>
      <c r="G50" s="7"/>
    </row>
    <row r="51" spans="1:7" x14ac:dyDescent="0.25">
      <c r="A51" s="7" t="s">
        <v>634</v>
      </c>
      <c r="B51" s="7" t="s">
        <v>635</v>
      </c>
      <c r="C51" s="7" t="s">
        <v>292</v>
      </c>
      <c r="D51" s="7" t="s">
        <v>2677</v>
      </c>
      <c r="E51" s="7" t="s">
        <v>636</v>
      </c>
      <c r="F51" s="7"/>
      <c r="G51" s="7"/>
    </row>
    <row r="52" spans="1:7" x14ac:dyDescent="0.25">
      <c r="A52" s="7" t="s">
        <v>634</v>
      </c>
      <c r="B52" s="7" t="s">
        <v>637</v>
      </c>
      <c r="C52" s="7" t="s">
        <v>292</v>
      </c>
      <c r="D52" s="7" t="s">
        <v>2677</v>
      </c>
      <c r="E52" s="7" t="s">
        <v>638</v>
      </c>
      <c r="F52" s="7"/>
      <c r="G52" s="7"/>
    </row>
    <row r="53" spans="1:7" x14ac:dyDescent="0.25">
      <c r="A53" s="131" t="s">
        <v>634</v>
      </c>
      <c r="B53" s="7" t="s">
        <v>639</v>
      </c>
      <c r="C53" s="7" t="s">
        <v>292</v>
      </c>
      <c r="D53" s="29" t="s">
        <v>7</v>
      </c>
      <c r="E53" s="7">
        <v>1136834708</v>
      </c>
      <c r="F53" s="7"/>
      <c r="G53" s="7"/>
    </row>
    <row r="54" spans="1:7" x14ac:dyDescent="0.25">
      <c r="A54" s="131" t="s">
        <v>634</v>
      </c>
      <c r="B54" s="7" t="s">
        <v>640</v>
      </c>
      <c r="C54" s="7" t="s">
        <v>292</v>
      </c>
      <c r="D54" s="29" t="s">
        <v>7</v>
      </c>
      <c r="E54" s="7">
        <v>1136834709</v>
      </c>
      <c r="F54" s="7"/>
      <c r="G54" s="7"/>
    </row>
    <row r="55" spans="1:7" ht="118.5" customHeight="1" x14ac:dyDescent="0.25">
      <c r="A55" s="131" t="s">
        <v>634</v>
      </c>
      <c r="B55" s="7" t="s">
        <v>641</v>
      </c>
      <c r="C55" s="7" t="s">
        <v>292</v>
      </c>
      <c r="D55" s="7" t="s">
        <v>7</v>
      </c>
      <c r="E55" s="8" t="s">
        <v>642</v>
      </c>
      <c r="F55" s="8"/>
      <c r="G55" s="7"/>
    </row>
    <row r="56" spans="1:7" ht="27.75" customHeight="1" x14ac:dyDescent="0.25">
      <c r="A56" s="131" t="s">
        <v>634</v>
      </c>
      <c r="B56" s="7" t="s">
        <v>643</v>
      </c>
      <c r="C56" s="7" t="s">
        <v>292</v>
      </c>
      <c r="D56" s="7" t="s">
        <v>7</v>
      </c>
      <c r="E56" s="8" t="s">
        <v>644</v>
      </c>
      <c r="F56" s="8"/>
      <c r="G56" s="8"/>
    </row>
    <row r="57" spans="1:7" ht="48" x14ac:dyDescent="0.25">
      <c r="A57" s="131" t="s">
        <v>634</v>
      </c>
      <c r="B57" s="7" t="s">
        <v>645</v>
      </c>
      <c r="C57" s="7" t="s">
        <v>292</v>
      </c>
      <c r="D57" s="7" t="s">
        <v>7</v>
      </c>
      <c r="E57" s="8" t="s">
        <v>646</v>
      </c>
      <c r="F57" s="8"/>
      <c r="G57" s="8"/>
    </row>
    <row r="58" spans="1:7" ht="24" x14ac:dyDescent="0.25">
      <c r="A58" s="131" t="s">
        <v>634</v>
      </c>
      <c r="B58" s="7" t="s">
        <v>647</v>
      </c>
      <c r="C58" s="7" t="s">
        <v>292</v>
      </c>
      <c r="D58" s="7" t="s">
        <v>2678</v>
      </c>
      <c r="E58" s="8" t="s">
        <v>648</v>
      </c>
      <c r="F58" s="7"/>
      <c r="G58" s="7"/>
    </row>
    <row r="59" spans="1:7" ht="12.75" customHeight="1" x14ac:dyDescent="0.25">
      <c r="A59" s="131" t="s">
        <v>634</v>
      </c>
      <c r="B59" s="7" t="s">
        <v>649</v>
      </c>
      <c r="C59" s="7" t="s">
        <v>292</v>
      </c>
      <c r="D59" s="7" t="s">
        <v>2678</v>
      </c>
      <c r="E59" s="103" t="s">
        <v>650</v>
      </c>
      <c r="F59" s="104"/>
      <c r="G59" s="7"/>
    </row>
    <row r="60" spans="1:7" ht="24" x14ac:dyDescent="0.25">
      <c r="A60" s="131" t="s">
        <v>634</v>
      </c>
      <c r="B60" s="7" t="s">
        <v>651</v>
      </c>
      <c r="C60" s="7" t="s">
        <v>292</v>
      </c>
      <c r="D60" s="7" t="s">
        <v>2678</v>
      </c>
      <c r="E60" s="8" t="s">
        <v>652</v>
      </c>
      <c r="F60" s="7"/>
      <c r="G60" s="8" t="s">
        <v>403</v>
      </c>
    </row>
    <row r="61" spans="1:7" x14ac:dyDescent="0.25">
      <c r="A61" s="131" t="s">
        <v>634</v>
      </c>
      <c r="B61" s="7" t="s">
        <v>653</v>
      </c>
      <c r="C61" s="7" t="s">
        <v>292</v>
      </c>
      <c r="D61" s="7" t="s">
        <v>2678</v>
      </c>
      <c r="E61" s="7">
        <v>173066755</v>
      </c>
      <c r="F61" s="7"/>
      <c r="G61" s="8" t="s">
        <v>403</v>
      </c>
    </row>
    <row r="62" spans="1:7" x14ac:dyDescent="0.25">
      <c r="A62" s="131" t="s">
        <v>634</v>
      </c>
      <c r="B62" s="7" t="s">
        <v>654</v>
      </c>
      <c r="C62" s="7" t="s">
        <v>292</v>
      </c>
      <c r="D62" s="7" t="s">
        <v>2678</v>
      </c>
      <c r="E62" s="104">
        <v>910562560</v>
      </c>
      <c r="F62" s="7"/>
      <c r="G62" s="8" t="s">
        <v>403</v>
      </c>
    </row>
    <row r="63" spans="1:7" x14ac:dyDescent="0.25">
      <c r="A63" s="7" t="s">
        <v>655</v>
      </c>
      <c r="B63" s="7" t="s">
        <v>656</v>
      </c>
      <c r="C63" s="7" t="s">
        <v>292</v>
      </c>
      <c r="D63" s="7" t="s">
        <v>2678</v>
      </c>
      <c r="E63" s="7"/>
      <c r="F63" s="7"/>
      <c r="G63" s="90"/>
    </row>
    <row r="64" spans="1:7" x14ac:dyDescent="0.25">
      <c r="A64" s="7" t="s">
        <v>657</v>
      </c>
      <c r="B64" s="7" t="s">
        <v>658</v>
      </c>
      <c r="C64" s="7" t="s">
        <v>292</v>
      </c>
      <c r="D64" s="7" t="s">
        <v>2678</v>
      </c>
      <c r="E64" s="8" t="s">
        <v>659</v>
      </c>
      <c r="F64" s="8"/>
      <c r="G64" s="7"/>
    </row>
    <row r="65" spans="1:7" x14ac:dyDescent="0.25">
      <c r="A65" s="7" t="s">
        <v>660</v>
      </c>
      <c r="B65" s="7" t="s">
        <v>661</v>
      </c>
      <c r="C65" s="7" t="s">
        <v>292</v>
      </c>
      <c r="D65" s="7" t="s">
        <v>2678</v>
      </c>
      <c r="E65" s="6" t="s">
        <v>662</v>
      </c>
      <c r="G65" s="7"/>
    </row>
    <row r="66" spans="1:7" x14ac:dyDescent="0.25">
      <c r="A66" s="7" t="s">
        <v>660</v>
      </c>
      <c r="B66" s="7" t="s">
        <v>663</v>
      </c>
      <c r="C66" s="7" t="s">
        <v>292</v>
      </c>
      <c r="D66" s="7" t="s">
        <v>2678</v>
      </c>
      <c r="E66" s="8" t="s">
        <v>664</v>
      </c>
      <c r="F66" s="8"/>
      <c r="G66" s="7"/>
    </row>
    <row r="67" spans="1:7" x14ac:dyDescent="0.25">
      <c r="A67" s="7" t="s">
        <v>660</v>
      </c>
      <c r="B67" s="7" t="s">
        <v>665</v>
      </c>
      <c r="C67" s="7" t="s">
        <v>292</v>
      </c>
      <c r="D67" s="7" t="s">
        <v>2678</v>
      </c>
      <c r="E67" s="7">
        <v>4524070877</v>
      </c>
      <c r="F67" s="7"/>
      <c r="G67" s="7"/>
    </row>
    <row r="68" spans="1:7" x14ac:dyDescent="0.25">
      <c r="A68" s="7" t="s">
        <v>660</v>
      </c>
      <c r="B68" s="7" t="s">
        <v>666</v>
      </c>
      <c r="C68" s="7" t="s">
        <v>292</v>
      </c>
      <c r="D68" s="7" t="s">
        <v>2678</v>
      </c>
      <c r="E68" s="7">
        <v>1116245161</v>
      </c>
      <c r="F68" s="7"/>
      <c r="G68" s="7"/>
    </row>
    <row r="69" spans="1:7" ht="24" x14ac:dyDescent="0.25">
      <c r="A69" s="7" t="s">
        <v>660</v>
      </c>
      <c r="B69" s="7" t="s">
        <v>667</v>
      </c>
      <c r="C69" s="7" t="s">
        <v>292</v>
      </c>
      <c r="D69" s="7" t="s">
        <v>2678</v>
      </c>
      <c r="E69" s="8" t="s">
        <v>668</v>
      </c>
      <c r="F69" s="7"/>
      <c r="G69" s="7"/>
    </row>
    <row r="70" spans="1:7" x14ac:dyDescent="0.25">
      <c r="A70" s="7" t="s">
        <v>660</v>
      </c>
      <c r="B70" s="7" t="s">
        <v>669</v>
      </c>
      <c r="C70" s="7" t="s">
        <v>292</v>
      </c>
      <c r="D70" s="7" t="s">
        <v>2678</v>
      </c>
      <c r="E70" s="7">
        <v>173066745</v>
      </c>
      <c r="F70" s="7"/>
      <c r="G70" s="7"/>
    </row>
    <row r="71" spans="1:7" ht="24" x14ac:dyDescent="0.25">
      <c r="A71" s="7" t="s">
        <v>660</v>
      </c>
      <c r="B71" s="7" t="s">
        <v>670</v>
      </c>
      <c r="C71" s="7" t="s">
        <v>292</v>
      </c>
      <c r="D71" s="7" t="s">
        <v>2678</v>
      </c>
      <c r="E71" s="96" t="s">
        <v>671</v>
      </c>
      <c r="F71" s="96"/>
      <c r="G71" s="7"/>
    </row>
    <row r="72" spans="1:7" ht="24" customHeight="1" x14ac:dyDescent="0.25">
      <c r="A72" s="7" t="s">
        <v>660</v>
      </c>
      <c r="B72" s="7" t="s">
        <v>672</v>
      </c>
      <c r="C72" s="7" t="s">
        <v>292</v>
      </c>
      <c r="D72" s="7" t="s">
        <v>7</v>
      </c>
      <c r="E72" s="7">
        <v>36090992</v>
      </c>
      <c r="F72" s="11"/>
      <c r="G72" s="11"/>
    </row>
    <row r="73" spans="1:7" x14ac:dyDescent="0.25">
      <c r="A73" s="7" t="s">
        <v>660</v>
      </c>
      <c r="B73" s="7" t="s">
        <v>673</v>
      </c>
      <c r="C73" s="7" t="s">
        <v>292</v>
      </c>
      <c r="D73" s="7" t="s">
        <v>7</v>
      </c>
      <c r="E73" s="7" t="s">
        <v>674</v>
      </c>
      <c r="F73" s="11"/>
      <c r="G73" s="11"/>
    </row>
    <row r="74" spans="1:7" x14ac:dyDescent="0.25">
      <c r="A74" s="7" t="s">
        <v>660</v>
      </c>
      <c r="B74" s="7" t="s">
        <v>675</v>
      </c>
      <c r="C74" s="7" t="s">
        <v>292</v>
      </c>
      <c r="D74" s="7" t="s">
        <v>7</v>
      </c>
      <c r="E74" s="7" t="s">
        <v>676</v>
      </c>
      <c r="F74" s="11"/>
      <c r="G74" s="11"/>
    </row>
    <row r="75" spans="1:7" x14ac:dyDescent="0.25">
      <c r="A75" s="7" t="s">
        <v>660</v>
      </c>
      <c r="B75" s="7" t="s">
        <v>677</v>
      </c>
      <c r="C75" s="7" t="s">
        <v>292</v>
      </c>
      <c r="D75" s="7" t="s">
        <v>7</v>
      </c>
      <c r="E75" s="7">
        <v>4524070884</v>
      </c>
      <c r="F75" s="11"/>
      <c r="G75" s="11"/>
    </row>
    <row r="76" spans="1:7" ht="24" x14ac:dyDescent="0.25">
      <c r="A76" s="7" t="s">
        <v>660</v>
      </c>
      <c r="B76" s="7" t="s">
        <v>678</v>
      </c>
      <c r="C76" s="7" t="s">
        <v>292</v>
      </c>
      <c r="D76" s="7" t="s">
        <v>7</v>
      </c>
      <c r="E76" s="8" t="s">
        <v>679</v>
      </c>
      <c r="F76" s="11"/>
      <c r="G76" s="11"/>
    </row>
    <row r="77" spans="1:7" x14ac:dyDescent="0.25">
      <c r="A77" s="7" t="s">
        <v>660</v>
      </c>
      <c r="B77" s="7" t="s">
        <v>680</v>
      </c>
      <c r="C77" s="7" t="s">
        <v>292</v>
      </c>
      <c r="D77" s="7" t="s">
        <v>7</v>
      </c>
      <c r="E77" s="7">
        <v>1116245164</v>
      </c>
      <c r="F77" s="11"/>
      <c r="G77" s="11"/>
    </row>
    <row r="78" spans="1:7" ht="24" x14ac:dyDescent="0.25">
      <c r="A78" s="7" t="s">
        <v>660</v>
      </c>
      <c r="B78" s="7" t="s">
        <v>681</v>
      </c>
      <c r="C78" s="7" t="s">
        <v>292</v>
      </c>
      <c r="D78" s="7" t="s">
        <v>7</v>
      </c>
      <c r="E78" s="8" t="s">
        <v>682</v>
      </c>
      <c r="F78" s="11"/>
      <c r="G78" s="11"/>
    </row>
    <row r="79" spans="1:7" x14ac:dyDescent="0.25">
      <c r="A79" s="7" t="s">
        <v>660</v>
      </c>
      <c r="B79" s="7" t="s">
        <v>683</v>
      </c>
      <c r="C79" s="7" t="s">
        <v>292</v>
      </c>
      <c r="D79" s="7" t="s">
        <v>6</v>
      </c>
      <c r="E79" s="7" t="s">
        <v>684</v>
      </c>
      <c r="F79" s="11"/>
      <c r="G79" s="11"/>
    </row>
    <row r="80" spans="1:7" x14ac:dyDescent="0.25">
      <c r="A80" s="7" t="s">
        <v>660</v>
      </c>
      <c r="B80" s="7" t="s">
        <v>685</v>
      </c>
      <c r="C80" s="7" t="s">
        <v>292</v>
      </c>
      <c r="D80" s="7" t="s">
        <v>6</v>
      </c>
      <c r="E80" s="8"/>
      <c r="F80" s="84"/>
      <c r="G80" s="84"/>
    </row>
    <row r="81" spans="1:8" x14ac:dyDescent="0.25">
      <c r="A81" s="7" t="s">
        <v>660</v>
      </c>
      <c r="B81" s="7" t="s">
        <v>686</v>
      </c>
      <c r="C81" s="7" t="s">
        <v>292</v>
      </c>
      <c r="D81" s="7" t="s">
        <v>6</v>
      </c>
      <c r="E81" s="7"/>
      <c r="F81" s="11"/>
      <c r="G81" s="11"/>
    </row>
    <row r="82" spans="1:8" x14ac:dyDescent="0.25">
      <c r="A82" s="7" t="s">
        <v>660</v>
      </c>
      <c r="B82" s="7" t="s">
        <v>687</v>
      </c>
      <c r="C82" s="7" t="s">
        <v>292</v>
      </c>
      <c r="D82" s="7" t="s">
        <v>6</v>
      </c>
      <c r="E82" s="7"/>
      <c r="F82" s="11"/>
      <c r="G82" s="11"/>
    </row>
    <row r="83" spans="1:8" x14ac:dyDescent="0.25">
      <c r="A83" s="7" t="s">
        <v>660</v>
      </c>
      <c r="B83" s="7" t="s">
        <v>688</v>
      </c>
      <c r="C83" s="7" t="s">
        <v>292</v>
      </c>
      <c r="D83" s="7" t="s">
        <v>6</v>
      </c>
      <c r="E83" s="8"/>
      <c r="F83" s="84"/>
      <c r="G83" s="11"/>
    </row>
    <row r="84" spans="1:8" x14ac:dyDescent="0.25">
      <c r="A84" s="7" t="s">
        <v>660</v>
      </c>
      <c r="B84" s="7" t="s">
        <v>689</v>
      </c>
      <c r="C84" s="7" t="s">
        <v>292</v>
      </c>
      <c r="D84" s="7" t="s">
        <v>6</v>
      </c>
      <c r="E84" s="8"/>
      <c r="F84" s="84"/>
      <c r="G84" s="11"/>
    </row>
    <row r="85" spans="1:8" x14ac:dyDescent="0.25">
      <c r="A85" s="7" t="s">
        <v>660</v>
      </c>
      <c r="B85" s="7" t="s">
        <v>690</v>
      </c>
      <c r="C85" s="7" t="s">
        <v>292</v>
      </c>
      <c r="D85" s="7" t="s">
        <v>6</v>
      </c>
      <c r="E85" s="8"/>
      <c r="F85" s="84"/>
      <c r="G85" s="11"/>
    </row>
    <row r="86" spans="1:8" x14ac:dyDescent="0.25">
      <c r="A86" s="7" t="s">
        <v>660</v>
      </c>
      <c r="B86" s="7" t="s">
        <v>691</v>
      </c>
      <c r="C86" s="7" t="s">
        <v>292</v>
      </c>
      <c r="D86" s="7" t="s">
        <v>6</v>
      </c>
      <c r="E86" s="8"/>
      <c r="F86" s="84"/>
      <c r="G86" s="11"/>
    </row>
    <row r="87" spans="1:8" x14ac:dyDescent="0.25">
      <c r="A87" s="7" t="s">
        <v>660</v>
      </c>
      <c r="B87" s="7" t="s">
        <v>692</v>
      </c>
      <c r="C87" s="7" t="s">
        <v>292</v>
      </c>
      <c r="D87" s="7" t="s">
        <v>6</v>
      </c>
      <c r="E87" s="8"/>
      <c r="F87" s="84"/>
      <c r="G87" s="11"/>
    </row>
    <row r="88" spans="1:8" x14ac:dyDescent="0.25">
      <c r="A88" s="7" t="s">
        <v>660</v>
      </c>
      <c r="B88" s="85" t="s">
        <v>693</v>
      </c>
      <c r="C88" s="7" t="s">
        <v>292</v>
      </c>
      <c r="D88" s="7" t="s">
        <v>6</v>
      </c>
      <c r="E88" s="123"/>
      <c r="F88" s="146"/>
      <c r="G88" s="124"/>
    </row>
    <row r="89" spans="1:8" x14ac:dyDescent="0.25">
      <c r="A89" s="85" t="s">
        <v>660</v>
      </c>
      <c r="B89" s="85" t="s">
        <v>557</v>
      </c>
      <c r="C89" s="85" t="s">
        <v>292</v>
      </c>
      <c r="D89" s="7" t="s">
        <v>6</v>
      </c>
      <c r="E89" s="102">
        <v>305258491</v>
      </c>
      <c r="F89" s="102"/>
      <c r="G89" s="85"/>
    </row>
    <row r="90" spans="1:8" x14ac:dyDescent="0.25">
      <c r="A90" s="7" t="s">
        <v>660</v>
      </c>
      <c r="B90" s="7" t="s">
        <v>694</v>
      </c>
      <c r="C90" s="7" t="s">
        <v>292</v>
      </c>
      <c r="D90" s="7" t="s">
        <v>6</v>
      </c>
      <c r="E90" s="7" t="s">
        <v>695</v>
      </c>
      <c r="F90" s="7"/>
      <c r="G90" s="7"/>
    </row>
    <row r="91" spans="1:8" x14ac:dyDescent="0.25">
      <c r="A91" s="7" t="s">
        <v>660</v>
      </c>
      <c r="B91" s="7" t="s">
        <v>696</v>
      </c>
      <c r="C91" s="7" t="s">
        <v>292</v>
      </c>
      <c r="D91" s="7" t="s">
        <v>6</v>
      </c>
      <c r="E91" s="7">
        <v>36090984</v>
      </c>
      <c r="F91" s="7"/>
      <c r="G91" s="125"/>
      <c r="H91" s="128"/>
    </row>
    <row r="92" spans="1:8" x14ac:dyDescent="0.25">
      <c r="A92" s="7" t="s">
        <v>660</v>
      </c>
      <c r="B92" s="7" t="s">
        <v>697</v>
      </c>
      <c r="C92" s="7" t="s">
        <v>292</v>
      </c>
      <c r="D92" s="7" t="s">
        <v>6</v>
      </c>
      <c r="E92" s="7"/>
      <c r="F92" s="7"/>
      <c r="G92" s="7"/>
    </row>
    <row r="93" spans="1:8" x14ac:dyDescent="0.25">
      <c r="A93" s="7" t="s">
        <v>660</v>
      </c>
      <c r="B93" s="7" t="s">
        <v>698</v>
      </c>
      <c r="C93" s="7" t="s">
        <v>292</v>
      </c>
      <c r="D93" s="7" t="s">
        <v>6</v>
      </c>
      <c r="E93" s="7"/>
      <c r="F93" s="7"/>
      <c r="G93" s="7"/>
    </row>
    <row r="94" spans="1:8" x14ac:dyDescent="0.25">
      <c r="A94" s="7" t="s">
        <v>660</v>
      </c>
      <c r="B94" s="7" t="s">
        <v>699</v>
      </c>
      <c r="C94" s="7" t="s">
        <v>292</v>
      </c>
      <c r="D94" s="7" t="s">
        <v>6</v>
      </c>
      <c r="E94" s="7"/>
      <c r="F94" s="7"/>
      <c r="G94" s="7"/>
    </row>
    <row r="95" spans="1:8" x14ac:dyDescent="0.25">
      <c r="A95" s="7" t="s">
        <v>660</v>
      </c>
      <c r="B95" s="7" t="s">
        <v>700</v>
      </c>
      <c r="C95" s="7" t="s">
        <v>292</v>
      </c>
      <c r="D95" s="7" t="s">
        <v>6</v>
      </c>
      <c r="E95" s="7"/>
      <c r="F95" s="7"/>
      <c r="G95" s="7"/>
    </row>
    <row r="96" spans="1:8" x14ac:dyDescent="0.25">
      <c r="A96" s="7" t="s">
        <v>660</v>
      </c>
      <c r="B96" s="7" t="s">
        <v>701</v>
      </c>
      <c r="C96" s="7" t="s">
        <v>292</v>
      </c>
      <c r="D96" s="7" t="s">
        <v>6</v>
      </c>
      <c r="E96" s="7"/>
      <c r="F96" s="7"/>
      <c r="G96" s="7"/>
    </row>
    <row r="97" spans="1:7" x14ac:dyDescent="0.25">
      <c r="A97" s="7" t="s">
        <v>660</v>
      </c>
      <c r="B97" s="7" t="s">
        <v>702</v>
      </c>
      <c r="C97" s="7" t="s">
        <v>292</v>
      </c>
      <c r="D97" s="7" t="s">
        <v>6</v>
      </c>
      <c r="E97" s="7"/>
      <c r="F97" s="7"/>
      <c r="G97" s="7"/>
    </row>
    <row r="98" spans="1:7" x14ac:dyDescent="0.25">
      <c r="A98" s="7" t="s">
        <v>660</v>
      </c>
      <c r="B98" s="7" t="s">
        <v>703</v>
      </c>
      <c r="C98" s="7" t="s">
        <v>292</v>
      </c>
      <c r="D98" s="7" t="s">
        <v>6</v>
      </c>
      <c r="E98" s="8"/>
      <c r="F98" s="8"/>
      <c r="G98" s="7"/>
    </row>
    <row r="99" spans="1:7" x14ac:dyDescent="0.25">
      <c r="A99" s="7" t="s">
        <v>660</v>
      </c>
      <c r="B99" s="7" t="s">
        <v>704</v>
      </c>
      <c r="C99" s="7" t="s">
        <v>292</v>
      </c>
      <c r="D99" s="7" t="s">
        <v>7</v>
      </c>
      <c r="E99" s="8"/>
      <c r="F99" s="8"/>
      <c r="G99" s="7"/>
    </row>
    <row r="100" spans="1:7" x14ac:dyDescent="0.25">
      <c r="A100" s="7" t="s">
        <v>660</v>
      </c>
      <c r="B100" s="7" t="s">
        <v>705</v>
      </c>
      <c r="C100" s="7" t="s">
        <v>292</v>
      </c>
      <c r="D100" s="7" t="s">
        <v>7</v>
      </c>
      <c r="E100" s="7"/>
      <c r="F100" s="7"/>
      <c r="G100" s="7"/>
    </row>
    <row r="101" spans="1:7" x14ac:dyDescent="0.25">
      <c r="A101" s="7" t="s">
        <v>660</v>
      </c>
      <c r="B101" s="7" t="s">
        <v>706</v>
      </c>
      <c r="C101" s="7" t="s">
        <v>292</v>
      </c>
      <c r="D101" s="7" t="s">
        <v>7</v>
      </c>
      <c r="G101" s="7"/>
    </row>
    <row r="102" spans="1:7" x14ac:dyDescent="0.25">
      <c r="A102" s="7" t="s">
        <v>660</v>
      </c>
      <c r="B102" s="7" t="s">
        <v>707</v>
      </c>
      <c r="C102" s="7" t="s">
        <v>292</v>
      </c>
      <c r="D102" s="7" t="s">
        <v>7</v>
      </c>
      <c r="E102" s="8"/>
      <c r="F102" s="8"/>
      <c r="G102" s="7"/>
    </row>
    <row r="103" spans="1:7" x14ac:dyDescent="0.25">
      <c r="A103" s="7" t="s">
        <v>660</v>
      </c>
      <c r="B103" s="7" t="s">
        <v>708</v>
      </c>
      <c r="C103" s="7" t="s">
        <v>292</v>
      </c>
      <c r="D103" s="7" t="s">
        <v>2676</v>
      </c>
      <c r="E103" s="7">
        <v>36090981</v>
      </c>
      <c r="F103" s="7"/>
      <c r="G103" s="125"/>
    </row>
    <row r="104" spans="1:7" x14ac:dyDescent="0.25">
      <c r="A104" s="7" t="s">
        <v>660</v>
      </c>
      <c r="B104" s="7" t="s">
        <v>709</v>
      </c>
      <c r="C104" s="7" t="s">
        <v>292</v>
      </c>
      <c r="D104" s="7" t="s">
        <v>2676</v>
      </c>
      <c r="E104" s="7"/>
      <c r="F104" s="7"/>
      <c r="G104" s="7"/>
    </row>
    <row r="105" spans="1:7" x14ac:dyDescent="0.25">
      <c r="A105" s="7" t="s">
        <v>660</v>
      </c>
      <c r="B105" s="7" t="s">
        <v>710</v>
      </c>
      <c r="C105" s="7" t="s">
        <v>292</v>
      </c>
      <c r="D105" s="7" t="s">
        <v>2676</v>
      </c>
      <c r="E105" s="7"/>
      <c r="F105" s="7"/>
      <c r="G105" s="7"/>
    </row>
    <row r="106" spans="1:7" x14ac:dyDescent="0.25">
      <c r="A106" s="7" t="s">
        <v>660</v>
      </c>
      <c r="B106" s="7" t="s">
        <v>711</v>
      </c>
      <c r="C106" s="7" t="s">
        <v>292</v>
      </c>
      <c r="D106" s="7" t="s">
        <v>2676</v>
      </c>
      <c r="E106" s="7"/>
      <c r="F106" s="7"/>
      <c r="G106" s="7"/>
    </row>
    <row r="107" spans="1:7" x14ac:dyDescent="0.25">
      <c r="A107" s="7" t="s">
        <v>660</v>
      </c>
      <c r="B107" s="7" t="s">
        <v>712</v>
      </c>
      <c r="C107" s="7" t="s">
        <v>292</v>
      </c>
      <c r="D107" s="7" t="s">
        <v>2676</v>
      </c>
      <c r="E107" s="7"/>
      <c r="F107" s="7"/>
      <c r="G107" s="7"/>
    </row>
    <row r="108" spans="1:7" x14ac:dyDescent="0.25">
      <c r="A108" s="7" t="s">
        <v>660</v>
      </c>
      <c r="B108" s="7" t="s">
        <v>713</v>
      </c>
      <c r="C108" s="7" t="s">
        <v>292</v>
      </c>
      <c r="D108" s="7" t="s">
        <v>2676</v>
      </c>
      <c r="E108" s="7"/>
      <c r="F108" s="7"/>
      <c r="G108" s="7"/>
    </row>
    <row r="109" spans="1:7" x14ac:dyDescent="0.25">
      <c r="A109" s="7" t="s">
        <v>660</v>
      </c>
      <c r="B109" s="7" t="s">
        <v>714</v>
      </c>
      <c r="C109" s="7" t="s">
        <v>292</v>
      </c>
      <c r="D109" s="7" t="s">
        <v>2676</v>
      </c>
      <c r="E109" s="7"/>
      <c r="F109" s="7"/>
      <c r="G109" s="7"/>
    </row>
    <row r="110" spans="1:7" x14ac:dyDescent="0.25">
      <c r="A110" s="7" t="s">
        <v>660</v>
      </c>
      <c r="B110" s="7" t="s">
        <v>715</v>
      </c>
      <c r="C110" s="7" t="s">
        <v>292</v>
      </c>
      <c r="D110" s="7" t="s">
        <v>2676</v>
      </c>
      <c r="E110" s="7"/>
      <c r="F110" s="7"/>
      <c r="G110" s="7"/>
    </row>
    <row r="111" spans="1:7" x14ac:dyDescent="0.25">
      <c r="A111" s="7" t="s">
        <v>660</v>
      </c>
      <c r="B111" s="7" t="s">
        <v>716</v>
      </c>
      <c r="C111" s="7" t="s">
        <v>292</v>
      </c>
      <c r="D111" s="7" t="s">
        <v>2676</v>
      </c>
      <c r="E111" s="7"/>
      <c r="F111" s="7"/>
      <c r="G111" s="7"/>
    </row>
    <row r="112" spans="1:7" x14ac:dyDescent="0.25">
      <c r="A112" s="7" t="s">
        <v>660</v>
      </c>
      <c r="B112" s="7" t="s">
        <v>717</v>
      </c>
      <c r="C112" s="7" t="s">
        <v>292</v>
      </c>
      <c r="D112" s="7" t="s">
        <v>2676</v>
      </c>
      <c r="G112" s="7"/>
    </row>
    <row r="113" spans="1:7" x14ac:dyDescent="0.25">
      <c r="A113" s="7" t="s">
        <v>660</v>
      </c>
      <c r="B113" s="7" t="s">
        <v>718</v>
      </c>
      <c r="C113" s="7" t="s">
        <v>292</v>
      </c>
      <c r="D113" s="7" t="s">
        <v>2676</v>
      </c>
      <c r="E113" s="7"/>
      <c r="F113" s="7"/>
      <c r="G113" s="7"/>
    </row>
    <row r="114" spans="1:7" x14ac:dyDescent="0.25">
      <c r="A114" s="7" t="s">
        <v>660</v>
      </c>
      <c r="B114" s="7" t="s">
        <v>719</v>
      </c>
      <c r="C114" s="7" t="s">
        <v>292</v>
      </c>
      <c r="D114" s="7" t="s">
        <v>2676</v>
      </c>
      <c r="E114" s="7"/>
      <c r="F114" s="7"/>
      <c r="G114" s="7"/>
    </row>
    <row r="115" spans="1:7" x14ac:dyDescent="0.25">
      <c r="A115" s="7" t="s">
        <v>660</v>
      </c>
      <c r="B115" s="7" t="s">
        <v>720</v>
      </c>
      <c r="C115" s="7" t="s">
        <v>292</v>
      </c>
      <c r="D115" s="7" t="s">
        <v>2676</v>
      </c>
      <c r="E115" s="7">
        <v>36090982</v>
      </c>
      <c r="F115" s="7"/>
      <c r="G115" s="125"/>
    </row>
    <row r="116" spans="1:7" x14ac:dyDescent="0.25">
      <c r="A116" s="7" t="s">
        <v>660</v>
      </c>
      <c r="B116" s="7" t="s">
        <v>721</v>
      </c>
      <c r="C116" s="7" t="s">
        <v>292</v>
      </c>
      <c r="D116" s="7" t="s">
        <v>2676</v>
      </c>
      <c r="E116" s="7"/>
      <c r="F116" s="7"/>
      <c r="G116" s="7"/>
    </row>
    <row r="117" spans="1:7" x14ac:dyDescent="0.25">
      <c r="A117" s="7" t="s">
        <v>660</v>
      </c>
      <c r="B117" s="7" t="s">
        <v>722</v>
      </c>
      <c r="C117" s="7" t="s">
        <v>292</v>
      </c>
      <c r="D117" s="7" t="s">
        <v>7</v>
      </c>
      <c r="E117" s="7"/>
      <c r="F117" s="7"/>
      <c r="G117" s="7"/>
    </row>
    <row r="118" spans="1:7" x14ac:dyDescent="0.25">
      <c r="A118" s="7" t="s">
        <v>660</v>
      </c>
      <c r="B118" s="7" t="s">
        <v>723</v>
      </c>
      <c r="C118" s="7" t="s">
        <v>292</v>
      </c>
      <c r="D118" s="7" t="s">
        <v>7</v>
      </c>
      <c r="E118" s="7"/>
      <c r="F118" s="7"/>
      <c r="G118" s="7"/>
    </row>
    <row r="119" spans="1:7" x14ac:dyDescent="0.25">
      <c r="A119" s="7" t="s">
        <v>660</v>
      </c>
      <c r="B119" s="7" t="s">
        <v>724</v>
      </c>
      <c r="C119" s="7" t="s">
        <v>292</v>
      </c>
      <c r="D119" s="7" t="s">
        <v>7</v>
      </c>
      <c r="E119" s="7"/>
      <c r="F119" s="7"/>
      <c r="G119" s="7"/>
    </row>
    <row r="120" spans="1:7" x14ac:dyDescent="0.25">
      <c r="A120" s="7" t="s">
        <v>660</v>
      </c>
      <c r="B120" s="7" t="s">
        <v>725</v>
      </c>
      <c r="C120" s="7" t="s">
        <v>292</v>
      </c>
      <c r="D120" s="7" t="s">
        <v>7</v>
      </c>
      <c r="E120" s="7"/>
      <c r="F120" s="7"/>
      <c r="G120" s="7"/>
    </row>
    <row r="121" spans="1:7" x14ac:dyDescent="0.25">
      <c r="A121" s="7" t="s">
        <v>660</v>
      </c>
      <c r="B121" s="7" t="s">
        <v>726</v>
      </c>
      <c r="C121" s="7" t="s">
        <v>292</v>
      </c>
      <c r="D121" s="7" t="s">
        <v>7</v>
      </c>
      <c r="E121" s="7"/>
      <c r="F121" s="7"/>
      <c r="G121" s="7"/>
    </row>
    <row r="122" spans="1:7" x14ac:dyDescent="0.25">
      <c r="A122" s="7" t="s">
        <v>660</v>
      </c>
      <c r="B122" s="7" t="s">
        <v>727</v>
      </c>
      <c r="C122" s="7" t="s">
        <v>292</v>
      </c>
      <c r="D122" s="7" t="s">
        <v>7</v>
      </c>
      <c r="E122" s="7"/>
      <c r="F122" s="7"/>
      <c r="G122" s="7"/>
    </row>
    <row r="123" spans="1:7" x14ac:dyDescent="0.25">
      <c r="A123" s="7" t="s">
        <v>660</v>
      </c>
      <c r="B123" s="7" t="s">
        <v>728</v>
      </c>
      <c r="C123" s="7" t="s">
        <v>292</v>
      </c>
      <c r="D123" s="7" t="s">
        <v>7</v>
      </c>
      <c r="E123" s="7"/>
      <c r="F123" s="7"/>
      <c r="G123" s="7"/>
    </row>
    <row r="124" spans="1:7" x14ac:dyDescent="0.25">
      <c r="A124" s="7" t="s">
        <v>660</v>
      </c>
      <c r="B124" s="7" t="s">
        <v>729</v>
      </c>
      <c r="C124" s="7" t="s">
        <v>292</v>
      </c>
      <c r="D124" s="7" t="s">
        <v>7</v>
      </c>
      <c r="E124" s="7"/>
      <c r="F124" s="7"/>
      <c r="G124" s="7"/>
    </row>
    <row r="125" spans="1:7" x14ac:dyDescent="0.25">
      <c r="A125" s="7" t="s">
        <v>660</v>
      </c>
      <c r="B125" s="7" t="s">
        <v>730</v>
      </c>
      <c r="C125" s="7" t="s">
        <v>292</v>
      </c>
      <c r="D125" s="7" t="s">
        <v>7</v>
      </c>
      <c r="E125" s="7">
        <v>6499582</v>
      </c>
      <c r="F125" s="7"/>
      <c r="G125" s="7"/>
    </row>
    <row r="126" spans="1:7" ht="24" x14ac:dyDescent="0.25">
      <c r="A126" s="7" t="s">
        <v>660</v>
      </c>
      <c r="B126" s="7" t="s">
        <v>731</v>
      </c>
      <c r="C126" s="7" t="s">
        <v>292</v>
      </c>
      <c r="D126" s="7" t="s">
        <v>7</v>
      </c>
      <c r="E126" s="8" t="s">
        <v>732</v>
      </c>
      <c r="F126" s="7"/>
      <c r="G126" s="125"/>
    </row>
    <row r="127" spans="1:7" x14ac:dyDescent="0.25">
      <c r="A127" s="7" t="s">
        <v>660</v>
      </c>
      <c r="B127" s="7" t="s">
        <v>733</v>
      </c>
      <c r="C127" s="7" t="s">
        <v>292</v>
      </c>
      <c r="D127" s="7" t="s">
        <v>7</v>
      </c>
      <c r="E127" s="7"/>
      <c r="F127" s="7"/>
      <c r="G127" s="7"/>
    </row>
    <row r="128" spans="1:7" x14ac:dyDescent="0.25">
      <c r="A128" s="7" t="s">
        <v>660</v>
      </c>
      <c r="B128" s="7" t="s">
        <v>734</v>
      </c>
      <c r="C128" s="7" t="s">
        <v>292</v>
      </c>
      <c r="D128" s="7" t="s">
        <v>7</v>
      </c>
      <c r="E128" s="7"/>
      <c r="F128" s="7"/>
      <c r="G128" s="7"/>
    </row>
    <row r="129" spans="1:7" x14ac:dyDescent="0.25">
      <c r="A129" s="7" t="s">
        <v>660</v>
      </c>
      <c r="B129" s="7" t="s">
        <v>735</v>
      </c>
      <c r="C129" s="7" t="s">
        <v>292</v>
      </c>
      <c r="D129" s="7" t="s">
        <v>7</v>
      </c>
      <c r="E129" s="7"/>
      <c r="F129" s="7"/>
      <c r="G129" s="7"/>
    </row>
    <row r="130" spans="1:7" x14ac:dyDescent="0.25">
      <c r="A130" s="7" t="s">
        <v>660</v>
      </c>
      <c r="B130" s="7" t="s">
        <v>736</v>
      </c>
      <c r="C130" s="7" t="s">
        <v>292</v>
      </c>
      <c r="D130" s="125" t="s">
        <v>439</v>
      </c>
      <c r="E130" s="7" t="s">
        <v>737</v>
      </c>
      <c r="F130" s="7"/>
      <c r="G130" s="7" t="s">
        <v>738</v>
      </c>
    </row>
    <row r="131" spans="1:7" x14ac:dyDescent="0.25">
      <c r="A131" s="7" t="s">
        <v>660</v>
      </c>
      <c r="B131" s="7" t="s">
        <v>739</v>
      </c>
      <c r="C131" s="7" t="s">
        <v>292</v>
      </c>
      <c r="D131" s="7" t="s">
        <v>7</v>
      </c>
      <c r="E131" s="7"/>
      <c r="F131" s="7"/>
      <c r="G131" s="7"/>
    </row>
    <row r="132" spans="1:7" x14ac:dyDescent="0.25">
      <c r="A132" s="7" t="s">
        <v>660</v>
      </c>
      <c r="B132" s="7" t="s">
        <v>740</v>
      </c>
      <c r="C132" s="7" t="s">
        <v>292</v>
      </c>
      <c r="D132" s="7" t="s">
        <v>7</v>
      </c>
      <c r="E132" s="7"/>
      <c r="F132" s="7"/>
      <c r="G132" s="7"/>
    </row>
    <row r="133" spans="1:7" ht="24" x14ac:dyDescent="0.25">
      <c r="A133" s="7" t="s">
        <v>660</v>
      </c>
      <c r="B133" s="7" t="s">
        <v>741</v>
      </c>
      <c r="C133" s="7" t="s">
        <v>292</v>
      </c>
      <c r="D133" s="7" t="s">
        <v>7</v>
      </c>
      <c r="E133" s="8" t="s">
        <v>742</v>
      </c>
      <c r="F133" s="7"/>
      <c r="G133" s="7"/>
    </row>
    <row r="134" spans="1:7" x14ac:dyDescent="0.25">
      <c r="A134" s="7" t="s">
        <v>660</v>
      </c>
      <c r="B134" s="7" t="s">
        <v>743</v>
      </c>
      <c r="C134" s="7" t="s">
        <v>292</v>
      </c>
      <c r="D134" s="7" t="s">
        <v>7</v>
      </c>
      <c r="E134" s="7"/>
      <c r="F134" s="7"/>
      <c r="G134" s="7"/>
    </row>
    <row r="135" spans="1:7" x14ac:dyDescent="0.25">
      <c r="A135" s="7" t="s">
        <v>660</v>
      </c>
      <c r="B135" s="7" t="s">
        <v>744</v>
      </c>
      <c r="C135" s="7" t="s">
        <v>292</v>
      </c>
      <c r="D135" s="7" t="s">
        <v>7</v>
      </c>
      <c r="E135" s="7"/>
      <c r="F135" s="7"/>
      <c r="G135" s="7"/>
    </row>
    <row r="136" spans="1:7" x14ac:dyDescent="0.25">
      <c r="A136" s="7" t="s">
        <v>660</v>
      </c>
      <c r="B136" s="7" t="s">
        <v>745</v>
      </c>
      <c r="C136" s="7" t="s">
        <v>292</v>
      </c>
      <c r="D136" s="7" t="s">
        <v>7</v>
      </c>
      <c r="E136" s="7"/>
      <c r="F136" s="7"/>
      <c r="G136" s="7"/>
    </row>
    <row r="137" spans="1:7" x14ac:dyDescent="0.25">
      <c r="A137" s="7" t="s">
        <v>660</v>
      </c>
      <c r="B137" s="7" t="s">
        <v>746</v>
      </c>
      <c r="C137" s="7" t="s">
        <v>292</v>
      </c>
      <c r="D137" s="7" t="s">
        <v>7</v>
      </c>
      <c r="G137" s="7"/>
    </row>
    <row r="138" spans="1:7" x14ac:dyDescent="0.25">
      <c r="A138" s="7" t="s">
        <v>660</v>
      </c>
      <c r="B138" s="7" t="s">
        <v>747</v>
      </c>
      <c r="C138" s="7" t="s">
        <v>292</v>
      </c>
      <c r="D138" s="7" t="s">
        <v>7</v>
      </c>
      <c r="E138" s="7"/>
      <c r="F138" s="7"/>
      <c r="G138" s="7"/>
    </row>
    <row r="139" spans="1:7" x14ac:dyDescent="0.25">
      <c r="A139" s="7" t="s">
        <v>660</v>
      </c>
      <c r="B139" s="7" t="s">
        <v>748</v>
      </c>
      <c r="C139" s="7" t="s">
        <v>292</v>
      </c>
      <c r="D139" s="7" t="s">
        <v>7</v>
      </c>
      <c r="E139" s="7" t="s">
        <v>749</v>
      </c>
      <c r="F139" s="7"/>
      <c r="G139" s="7"/>
    </row>
    <row r="140" spans="1:7" x14ac:dyDescent="0.25">
      <c r="A140" s="7" t="s">
        <v>660</v>
      </c>
      <c r="B140" s="7" t="s">
        <v>750</v>
      </c>
      <c r="C140" s="7" t="s">
        <v>292</v>
      </c>
      <c r="D140" s="7" t="s">
        <v>7</v>
      </c>
      <c r="E140" s="7" t="s">
        <v>751</v>
      </c>
      <c r="F140" s="7"/>
      <c r="G140" s="125"/>
    </row>
    <row r="141" spans="1:7" x14ac:dyDescent="0.25">
      <c r="A141" s="7" t="s">
        <v>660</v>
      </c>
      <c r="B141" s="7" t="s">
        <v>752</v>
      </c>
      <c r="C141" s="7" t="s">
        <v>292</v>
      </c>
      <c r="D141" s="125" t="s">
        <v>439</v>
      </c>
      <c r="E141" s="7"/>
      <c r="F141" s="7"/>
      <c r="G141" s="7" t="s">
        <v>738</v>
      </c>
    </row>
    <row r="142" spans="1:7" x14ac:dyDescent="0.25">
      <c r="A142" s="7" t="s">
        <v>660</v>
      </c>
      <c r="B142" s="7" t="s">
        <v>753</v>
      </c>
      <c r="C142" s="7" t="s">
        <v>292</v>
      </c>
      <c r="D142" s="7" t="s">
        <v>7</v>
      </c>
      <c r="E142" s="7"/>
      <c r="F142" s="7"/>
      <c r="G142" s="7"/>
    </row>
    <row r="143" spans="1:7" x14ac:dyDescent="0.25">
      <c r="A143" s="7" t="s">
        <v>660</v>
      </c>
      <c r="B143" s="7" t="s">
        <v>754</v>
      </c>
      <c r="C143" s="7" t="s">
        <v>292</v>
      </c>
      <c r="D143" s="7" t="s">
        <v>7</v>
      </c>
      <c r="E143" s="7"/>
      <c r="F143" s="7"/>
      <c r="G143" s="7"/>
    </row>
    <row r="144" spans="1:7" x14ac:dyDescent="0.25">
      <c r="A144" s="7" t="s">
        <v>660</v>
      </c>
      <c r="B144" s="7" t="s">
        <v>755</v>
      </c>
      <c r="C144" s="7" t="s">
        <v>292</v>
      </c>
      <c r="D144" s="7" t="s">
        <v>7</v>
      </c>
      <c r="E144" s="7"/>
      <c r="F144" s="7"/>
      <c r="G144" s="7"/>
    </row>
    <row r="145" spans="1:7" ht="14.25" customHeight="1" x14ac:dyDescent="0.25">
      <c r="A145" s="7" t="s">
        <v>660</v>
      </c>
      <c r="B145" s="7" t="s">
        <v>756</v>
      </c>
      <c r="C145" s="7" t="s">
        <v>292</v>
      </c>
      <c r="D145" s="7" t="s">
        <v>7</v>
      </c>
      <c r="E145" s="8"/>
      <c r="F145" s="8"/>
      <c r="G145" s="7"/>
    </row>
    <row r="146" spans="1:7" x14ac:dyDescent="0.25">
      <c r="A146" s="7" t="s">
        <v>660</v>
      </c>
      <c r="B146" s="7" t="s">
        <v>757</v>
      </c>
      <c r="C146" s="7" t="s">
        <v>292</v>
      </c>
      <c r="D146" s="7" t="s">
        <v>7</v>
      </c>
      <c r="E146" s="7"/>
      <c r="F146" s="7"/>
      <c r="G146" s="7"/>
    </row>
    <row r="147" spans="1:7" x14ac:dyDescent="0.25">
      <c r="A147" s="7" t="s">
        <v>660</v>
      </c>
      <c r="B147" s="7" t="s">
        <v>758</v>
      </c>
      <c r="C147" s="7" t="s">
        <v>292</v>
      </c>
      <c r="D147" s="7" t="s">
        <v>7</v>
      </c>
      <c r="E147" s="7"/>
      <c r="F147" s="7"/>
      <c r="G147" s="7"/>
    </row>
    <row r="148" spans="1:7" ht="18" customHeight="1" x14ac:dyDescent="0.25">
      <c r="A148" s="7" t="s">
        <v>660</v>
      </c>
      <c r="B148" s="7" t="s">
        <v>759</v>
      </c>
      <c r="C148" s="7" t="s">
        <v>292</v>
      </c>
      <c r="D148" s="7" t="s">
        <v>7</v>
      </c>
      <c r="E148" s="8"/>
      <c r="F148" s="8"/>
      <c r="G148" s="7"/>
    </row>
    <row r="149" spans="1:7" ht="19.5" customHeight="1" x14ac:dyDescent="0.25">
      <c r="A149" s="7" t="s">
        <v>660</v>
      </c>
      <c r="B149" s="7" t="s">
        <v>760</v>
      </c>
      <c r="C149" s="7" t="s">
        <v>292</v>
      </c>
      <c r="D149" s="7" t="s">
        <v>7</v>
      </c>
      <c r="E149" s="130"/>
      <c r="F149" s="130"/>
      <c r="G149" s="7"/>
    </row>
    <row r="150" spans="1:7" ht="19.5" customHeight="1" x14ac:dyDescent="0.25">
      <c r="A150" s="7" t="s">
        <v>660</v>
      </c>
      <c r="B150" s="7" t="s">
        <v>761</v>
      </c>
      <c r="C150" s="7" t="s">
        <v>292</v>
      </c>
      <c r="D150" s="7" t="s">
        <v>7</v>
      </c>
      <c r="E150" s="7" t="s">
        <v>762</v>
      </c>
      <c r="F150" s="7"/>
      <c r="G150" s="7"/>
    </row>
    <row r="151" spans="1:7" ht="19.5" customHeight="1" x14ac:dyDescent="0.25">
      <c r="A151" s="7" t="s">
        <v>660</v>
      </c>
      <c r="B151" s="7" t="s">
        <v>763</v>
      </c>
      <c r="C151" s="7" t="s">
        <v>292</v>
      </c>
      <c r="D151" s="7" t="s">
        <v>7</v>
      </c>
      <c r="E151" s="7" t="s">
        <v>764</v>
      </c>
      <c r="F151" s="7"/>
      <c r="G151" s="125"/>
    </row>
    <row r="152" spans="1:7" ht="19.5" customHeight="1" x14ac:dyDescent="0.25">
      <c r="A152" s="7" t="s">
        <v>660</v>
      </c>
      <c r="B152" s="7" t="s">
        <v>765</v>
      </c>
      <c r="C152" s="7" t="s">
        <v>292</v>
      </c>
      <c r="D152" s="7" t="s">
        <v>7</v>
      </c>
      <c r="E152" s="7" t="s">
        <v>766</v>
      </c>
      <c r="F152" s="7"/>
      <c r="G152" s="7"/>
    </row>
    <row r="153" spans="1:7" x14ac:dyDescent="0.25">
      <c r="A153" s="7" t="s">
        <v>660</v>
      </c>
      <c r="B153" s="7" t="s">
        <v>767</v>
      </c>
      <c r="C153" s="7" t="s">
        <v>292</v>
      </c>
      <c r="D153" s="7" t="s">
        <v>7</v>
      </c>
      <c r="E153" s="7"/>
      <c r="F153" s="7"/>
      <c r="G153" s="7"/>
    </row>
    <row r="154" spans="1:7" x14ac:dyDescent="0.25">
      <c r="A154" s="7" t="s">
        <v>660</v>
      </c>
      <c r="B154" s="7" t="s">
        <v>768</v>
      </c>
      <c r="C154" s="7" t="s">
        <v>292</v>
      </c>
      <c r="D154" s="7" t="s">
        <v>7</v>
      </c>
      <c r="E154" s="7"/>
      <c r="F154" s="7"/>
      <c r="G154" s="7"/>
    </row>
    <row r="155" spans="1:7" x14ac:dyDescent="0.25">
      <c r="A155" s="7" t="s">
        <v>660</v>
      </c>
      <c r="B155" s="7" t="s">
        <v>769</v>
      </c>
      <c r="C155" s="7" t="s">
        <v>292</v>
      </c>
      <c r="D155" s="7" t="s">
        <v>7</v>
      </c>
      <c r="E155" s="100"/>
      <c r="F155" s="100"/>
      <c r="G155" s="7"/>
    </row>
    <row r="156" spans="1:7" x14ac:dyDescent="0.25">
      <c r="A156" s="7" t="s">
        <v>660</v>
      </c>
      <c r="B156" s="7" t="s">
        <v>770</v>
      </c>
      <c r="C156" s="7" t="s">
        <v>292</v>
      </c>
      <c r="D156" s="7" t="s">
        <v>7</v>
      </c>
      <c r="E156" s="7"/>
      <c r="F156" s="7"/>
      <c r="G156" s="7"/>
    </row>
    <row r="157" spans="1:7" x14ac:dyDescent="0.25">
      <c r="A157" s="7" t="s">
        <v>660</v>
      </c>
      <c r="B157" s="7" t="s">
        <v>771</v>
      </c>
      <c r="C157" s="7" t="s">
        <v>292</v>
      </c>
      <c r="D157" s="7" t="s">
        <v>7</v>
      </c>
      <c r="E157" s="7"/>
      <c r="F157" s="7"/>
      <c r="G157" s="7"/>
    </row>
    <row r="158" spans="1:7" x14ac:dyDescent="0.25">
      <c r="A158" s="7" t="s">
        <v>660</v>
      </c>
      <c r="B158" s="7" t="s">
        <v>772</v>
      </c>
      <c r="C158" s="7" t="s">
        <v>292</v>
      </c>
      <c r="D158" s="7" t="s">
        <v>7</v>
      </c>
      <c r="E158" s="85"/>
      <c r="F158" s="85"/>
      <c r="G158" s="7"/>
    </row>
    <row r="159" spans="1:7" x14ac:dyDescent="0.25">
      <c r="A159" s="7" t="s">
        <v>660</v>
      </c>
      <c r="B159" s="7" t="s">
        <v>773</v>
      </c>
      <c r="C159" s="101" t="s">
        <v>292</v>
      </c>
      <c r="D159" s="7" t="s">
        <v>7</v>
      </c>
      <c r="E159" s="7"/>
      <c r="F159" s="7"/>
      <c r="G159" s="7"/>
    </row>
    <row r="160" spans="1:7" x14ac:dyDescent="0.25">
      <c r="A160" s="7" t="s">
        <v>660</v>
      </c>
      <c r="B160" s="7" t="s">
        <v>774</v>
      </c>
      <c r="C160" s="101" t="s">
        <v>292</v>
      </c>
      <c r="D160" s="7" t="s">
        <v>7</v>
      </c>
      <c r="E160" s="7">
        <v>6499629</v>
      </c>
      <c r="F160" s="7"/>
      <c r="G160" s="7"/>
    </row>
    <row r="161" spans="1:7" ht="24" x14ac:dyDescent="0.25">
      <c r="A161" s="7" t="s">
        <v>660</v>
      </c>
      <c r="B161" s="7" t="s">
        <v>775</v>
      </c>
      <c r="C161" s="101" t="s">
        <v>292</v>
      </c>
      <c r="D161" s="7" t="s">
        <v>7</v>
      </c>
      <c r="E161" s="8" t="s">
        <v>776</v>
      </c>
      <c r="F161" s="85"/>
      <c r="G161" s="7"/>
    </row>
    <row r="162" spans="1:7" x14ac:dyDescent="0.25">
      <c r="A162" s="7" t="s">
        <v>660</v>
      </c>
      <c r="B162" s="7" t="s">
        <v>777</v>
      </c>
      <c r="C162" s="101" t="s">
        <v>292</v>
      </c>
      <c r="D162" s="125" t="s">
        <v>439</v>
      </c>
      <c r="E162" s="101"/>
      <c r="F162" s="165"/>
      <c r="G162" s="7" t="s">
        <v>778</v>
      </c>
    </row>
    <row r="163" spans="1:7" x14ac:dyDescent="0.25">
      <c r="A163" s="7" t="s">
        <v>660</v>
      </c>
      <c r="B163" s="7" t="s">
        <v>779</v>
      </c>
      <c r="C163" s="101" t="s">
        <v>292</v>
      </c>
      <c r="D163" s="7" t="s">
        <v>7</v>
      </c>
      <c r="E163" s="7"/>
      <c r="G163" s="7"/>
    </row>
    <row r="164" spans="1:7" x14ac:dyDescent="0.25">
      <c r="A164" s="7" t="s">
        <v>660</v>
      </c>
      <c r="B164" s="7" t="s">
        <v>780</v>
      </c>
      <c r="C164" s="101" t="s">
        <v>292</v>
      </c>
      <c r="D164" s="7" t="s">
        <v>7</v>
      </c>
      <c r="E164" s="7"/>
      <c r="G164" s="7"/>
    </row>
    <row r="165" spans="1:7" x14ac:dyDescent="0.25">
      <c r="A165" s="7" t="s">
        <v>660</v>
      </c>
      <c r="B165" s="7" t="s">
        <v>781</v>
      </c>
      <c r="C165" s="101" t="s">
        <v>292</v>
      </c>
      <c r="D165" s="7" t="s">
        <v>7</v>
      </c>
      <c r="E165" s="7"/>
      <c r="G165" s="7"/>
    </row>
    <row r="166" spans="1:7" x14ac:dyDescent="0.25">
      <c r="A166" s="7" t="s">
        <v>660</v>
      </c>
      <c r="B166" s="7" t="s">
        <v>782</v>
      </c>
      <c r="C166" s="101" t="s">
        <v>292</v>
      </c>
      <c r="D166" s="7" t="s">
        <v>7</v>
      </c>
      <c r="E166" s="7"/>
      <c r="G166" s="7"/>
    </row>
    <row r="167" spans="1:7" x14ac:dyDescent="0.25">
      <c r="A167" s="7" t="s">
        <v>660</v>
      </c>
      <c r="B167" s="7" t="s">
        <v>783</v>
      </c>
      <c r="C167" s="101" t="s">
        <v>292</v>
      </c>
      <c r="D167" s="7" t="s">
        <v>7</v>
      </c>
      <c r="E167" s="7"/>
      <c r="G167" s="7"/>
    </row>
    <row r="168" spans="1:7" x14ac:dyDescent="0.25">
      <c r="A168" s="7" t="s">
        <v>660</v>
      </c>
      <c r="B168" s="7" t="s">
        <v>784</v>
      </c>
      <c r="C168" s="101" t="s">
        <v>292</v>
      </c>
      <c r="D168" s="7" t="s">
        <v>7</v>
      </c>
      <c r="E168" s="7"/>
      <c r="G168" s="7"/>
    </row>
    <row r="169" spans="1:7" x14ac:dyDescent="0.25">
      <c r="A169" s="7" t="s">
        <v>660</v>
      </c>
      <c r="B169" s="7" t="s">
        <v>785</v>
      </c>
      <c r="C169" s="101" t="s">
        <v>292</v>
      </c>
      <c r="D169" s="7" t="s">
        <v>7</v>
      </c>
      <c r="E169" s="7"/>
      <c r="G169" s="7"/>
    </row>
    <row r="170" spans="1:7" x14ac:dyDescent="0.25">
      <c r="A170" s="7" t="s">
        <v>660</v>
      </c>
      <c r="B170" s="7" t="s">
        <v>786</v>
      </c>
      <c r="C170" s="101" t="s">
        <v>292</v>
      </c>
      <c r="D170" s="7" t="s">
        <v>7</v>
      </c>
      <c r="E170" s="7"/>
      <c r="G170" s="7"/>
    </row>
    <row r="171" spans="1:7" x14ac:dyDescent="0.25">
      <c r="A171" s="7" t="s">
        <v>660</v>
      </c>
      <c r="B171" s="7" t="s">
        <v>787</v>
      </c>
      <c r="C171" s="101" t="s">
        <v>292</v>
      </c>
      <c r="D171" s="7" t="s">
        <v>7</v>
      </c>
      <c r="E171" s="7"/>
      <c r="G171" s="7"/>
    </row>
    <row r="172" spans="1:7" x14ac:dyDescent="0.25">
      <c r="A172" s="7" t="s">
        <v>660</v>
      </c>
      <c r="B172" s="7" t="s">
        <v>788</v>
      </c>
      <c r="C172" s="101" t="s">
        <v>292</v>
      </c>
      <c r="D172" s="7" t="s">
        <v>7</v>
      </c>
      <c r="E172" s="7"/>
      <c r="G172" s="7"/>
    </row>
    <row r="173" spans="1:7" x14ac:dyDescent="0.25">
      <c r="A173" s="7" t="s">
        <v>660</v>
      </c>
      <c r="B173" s="7" t="s">
        <v>789</v>
      </c>
      <c r="C173" s="101" t="s">
        <v>292</v>
      </c>
      <c r="D173" s="7" t="s">
        <v>7</v>
      </c>
      <c r="E173" s="7"/>
      <c r="G173" s="7"/>
    </row>
    <row r="174" spans="1:7" x14ac:dyDescent="0.25">
      <c r="A174" s="7" t="s">
        <v>660</v>
      </c>
      <c r="B174" s="7" t="s">
        <v>790</v>
      </c>
      <c r="C174" s="101" t="s">
        <v>292</v>
      </c>
      <c r="D174" s="7" t="s">
        <v>7</v>
      </c>
      <c r="E174" s="7"/>
      <c r="G174" s="7"/>
    </row>
    <row r="175" spans="1:7" x14ac:dyDescent="0.25">
      <c r="A175" s="7" t="s">
        <v>660</v>
      </c>
      <c r="B175" s="7" t="s">
        <v>791</v>
      </c>
      <c r="C175" s="101" t="s">
        <v>292</v>
      </c>
      <c r="D175" s="7" t="s">
        <v>7</v>
      </c>
      <c r="E175" s="7"/>
      <c r="G175" s="7"/>
    </row>
    <row r="176" spans="1:7" x14ac:dyDescent="0.25">
      <c r="A176" s="7" t="s">
        <v>660</v>
      </c>
      <c r="B176" s="7" t="s">
        <v>792</v>
      </c>
      <c r="C176" s="101" t="s">
        <v>292</v>
      </c>
      <c r="D176" s="7" t="s">
        <v>7</v>
      </c>
      <c r="E176" s="7"/>
      <c r="G176" s="7"/>
    </row>
    <row r="177" spans="1:7" x14ac:dyDescent="0.25">
      <c r="A177" s="7" t="s">
        <v>660</v>
      </c>
      <c r="B177" s="7" t="s">
        <v>793</v>
      </c>
      <c r="C177" s="101" t="s">
        <v>292</v>
      </c>
      <c r="D177" s="7" t="s">
        <v>7</v>
      </c>
      <c r="E177" s="7"/>
      <c r="G177" s="7"/>
    </row>
    <row r="178" spans="1:7" x14ac:dyDescent="0.25">
      <c r="A178" s="7" t="s">
        <v>660</v>
      </c>
      <c r="B178" s="7" t="s">
        <v>794</v>
      </c>
      <c r="C178" s="101" t="s">
        <v>292</v>
      </c>
      <c r="D178" s="7" t="s">
        <v>7</v>
      </c>
      <c r="E178" s="7"/>
      <c r="G178" s="7"/>
    </row>
    <row r="179" spans="1:7" x14ac:dyDescent="0.25">
      <c r="A179" s="7" t="s">
        <v>660</v>
      </c>
      <c r="B179" s="7" t="s">
        <v>795</v>
      </c>
      <c r="C179" s="101" t="s">
        <v>292</v>
      </c>
      <c r="D179" s="7" t="s">
        <v>7</v>
      </c>
      <c r="E179" s="7"/>
      <c r="G179" s="7"/>
    </row>
    <row r="180" spans="1:7" x14ac:dyDescent="0.25">
      <c r="A180" s="7" t="s">
        <v>660</v>
      </c>
      <c r="B180" s="7" t="s">
        <v>796</v>
      </c>
      <c r="C180" s="101" t="s">
        <v>292</v>
      </c>
      <c r="D180" s="7" t="s">
        <v>7</v>
      </c>
      <c r="E180" s="7"/>
      <c r="G180" s="7"/>
    </row>
    <row r="181" spans="1:7" x14ac:dyDescent="0.25">
      <c r="A181" s="7" t="s">
        <v>660</v>
      </c>
      <c r="B181" s="7" t="s">
        <v>797</v>
      </c>
      <c r="C181" s="101" t="s">
        <v>292</v>
      </c>
      <c r="D181" s="7" t="s">
        <v>7</v>
      </c>
      <c r="E181" s="7"/>
      <c r="G181" s="7"/>
    </row>
    <row r="182" spans="1:7" x14ac:dyDescent="0.25">
      <c r="A182" s="7" t="s">
        <v>660</v>
      </c>
      <c r="B182" s="7" t="s">
        <v>798</v>
      </c>
      <c r="C182" s="101" t="s">
        <v>292</v>
      </c>
      <c r="D182" s="7" t="s">
        <v>7</v>
      </c>
      <c r="E182" s="7"/>
      <c r="G182" s="7"/>
    </row>
    <row r="183" spans="1:7" x14ac:dyDescent="0.25">
      <c r="A183" s="7" t="s">
        <v>660</v>
      </c>
      <c r="B183" s="7" t="s">
        <v>799</v>
      </c>
      <c r="C183" s="101" t="s">
        <v>292</v>
      </c>
      <c r="D183" s="7" t="s">
        <v>7</v>
      </c>
      <c r="E183" s="7"/>
      <c r="G183" s="7"/>
    </row>
    <row r="184" spans="1:7" x14ac:dyDescent="0.25">
      <c r="A184" s="7" t="s">
        <v>660</v>
      </c>
      <c r="B184" s="7" t="s">
        <v>800</v>
      </c>
      <c r="C184" s="101" t="s">
        <v>292</v>
      </c>
      <c r="D184" s="7" t="s">
        <v>7</v>
      </c>
      <c r="E184" s="7"/>
      <c r="G184" s="7"/>
    </row>
    <row r="185" spans="1:7" x14ac:dyDescent="0.25">
      <c r="A185" s="7" t="s">
        <v>660</v>
      </c>
      <c r="B185" s="7" t="s">
        <v>801</v>
      </c>
      <c r="C185" s="101" t="s">
        <v>292</v>
      </c>
      <c r="D185" s="7" t="s">
        <v>7</v>
      </c>
      <c r="E185" s="7"/>
      <c r="G185" s="7"/>
    </row>
    <row r="186" spans="1:7" x14ac:dyDescent="0.25">
      <c r="A186" s="7" t="s">
        <v>660</v>
      </c>
      <c r="B186" s="7" t="s">
        <v>802</v>
      </c>
      <c r="C186" s="101" t="s">
        <v>292</v>
      </c>
      <c r="D186" s="7" t="s">
        <v>7</v>
      </c>
      <c r="E186" s="7"/>
      <c r="G186" s="7"/>
    </row>
    <row r="187" spans="1:7" x14ac:dyDescent="0.25">
      <c r="A187" s="7" t="s">
        <v>660</v>
      </c>
      <c r="B187" s="7" t="s">
        <v>803</v>
      </c>
      <c r="C187" s="101" t="s">
        <v>292</v>
      </c>
      <c r="D187" s="125" t="s">
        <v>7</v>
      </c>
      <c r="E187" s="101" t="s">
        <v>804</v>
      </c>
      <c r="F187" s="165"/>
      <c r="G187" s="11" t="s">
        <v>805</v>
      </c>
    </row>
    <row r="188" spans="1:7" x14ac:dyDescent="0.25">
      <c r="A188" s="7" t="s">
        <v>660</v>
      </c>
      <c r="B188" s="7" t="s">
        <v>806</v>
      </c>
      <c r="C188" s="101" t="s">
        <v>292</v>
      </c>
      <c r="D188" s="7" t="s">
        <v>7</v>
      </c>
      <c r="E188" s="7"/>
      <c r="F188" s="106"/>
      <c r="G188" s="7"/>
    </row>
    <row r="189" spans="1:7" x14ac:dyDescent="0.25">
      <c r="A189" s="7" t="s">
        <v>660</v>
      </c>
      <c r="B189" s="7" t="s">
        <v>807</v>
      </c>
      <c r="C189" s="101" t="s">
        <v>292</v>
      </c>
      <c r="D189" s="7" t="s">
        <v>7</v>
      </c>
      <c r="E189" s="7"/>
      <c r="F189" s="7"/>
      <c r="G189" s="7"/>
    </row>
    <row r="190" spans="1:7" x14ac:dyDescent="0.25">
      <c r="A190" s="7" t="s">
        <v>660</v>
      </c>
      <c r="B190" s="7" t="s">
        <v>808</v>
      </c>
      <c r="C190" s="101" t="s">
        <v>292</v>
      </c>
      <c r="D190" s="7" t="s">
        <v>7</v>
      </c>
      <c r="E190" s="7"/>
      <c r="F190" s="7"/>
      <c r="G190" s="7"/>
    </row>
    <row r="191" spans="1:7" x14ac:dyDescent="0.25">
      <c r="A191" s="7" t="s">
        <v>660</v>
      </c>
      <c r="B191" s="7" t="s">
        <v>809</v>
      </c>
      <c r="C191" s="101" t="s">
        <v>292</v>
      </c>
      <c r="D191" s="7" t="s">
        <v>7</v>
      </c>
      <c r="E191" s="7"/>
      <c r="F191" s="7"/>
      <c r="G191" s="7"/>
    </row>
    <row r="192" spans="1:7" x14ac:dyDescent="0.25">
      <c r="A192" s="7" t="s">
        <v>660</v>
      </c>
      <c r="B192" s="7" t="s">
        <v>810</v>
      </c>
      <c r="C192" s="101" t="s">
        <v>292</v>
      </c>
      <c r="D192" s="7" t="s">
        <v>7</v>
      </c>
      <c r="E192" s="7"/>
      <c r="F192" s="7"/>
      <c r="G192" s="7"/>
    </row>
    <row r="193" spans="1:7" x14ac:dyDescent="0.25">
      <c r="A193" s="7" t="s">
        <v>660</v>
      </c>
      <c r="B193" s="7" t="s">
        <v>811</v>
      </c>
      <c r="C193" s="101" t="s">
        <v>292</v>
      </c>
      <c r="D193" s="7" t="s">
        <v>7</v>
      </c>
      <c r="E193" s="7"/>
      <c r="F193" s="7"/>
      <c r="G193" s="7"/>
    </row>
    <row r="194" spans="1:7" x14ac:dyDescent="0.25">
      <c r="A194" s="7" t="s">
        <v>660</v>
      </c>
      <c r="B194" s="7" t="s">
        <v>812</v>
      </c>
      <c r="C194" s="101" t="s">
        <v>292</v>
      </c>
      <c r="D194" s="7" t="s">
        <v>7</v>
      </c>
      <c r="E194" s="7"/>
      <c r="F194" s="7"/>
      <c r="G194" s="7"/>
    </row>
    <row r="195" spans="1:7" x14ac:dyDescent="0.25">
      <c r="A195" s="7" t="s">
        <v>660</v>
      </c>
      <c r="B195" s="7" t="s">
        <v>813</v>
      </c>
      <c r="C195" s="101" t="s">
        <v>292</v>
      </c>
      <c r="D195" s="7" t="s">
        <v>7</v>
      </c>
      <c r="E195" s="7"/>
      <c r="F195" s="7"/>
      <c r="G195" s="7"/>
    </row>
    <row r="196" spans="1:7" x14ac:dyDescent="0.25">
      <c r="A196" s="7" t="s">
        <v>814</v>
      </c>
      <c r="B196" s="7" t="s">
        <v>815</v>
      </c>
      <c r="C196" s="101" t="s">
        <v>292</v>
      </c>
      <c r="D196" s="7" t="s">
        <v>7</v>
      </c>
      <c r="E196" s="7" t="s">
        <v>816</v>
      </c>
      <c r="F196" s="7"/>
      <c r="G196" s="7"/>
    </row>
    <row r="197" spans="1:7" ht="45.75" customHeight="1" x14ac:dyDescent="0.25">
      <c r="A197" s="7" t="s">
        <v>814</v>
      </c>
      <c r="B197" s="7" t="s">
        <v>817</v>
      </c>
      <c r="C197" s="101" t="s">
        <v>292</v>
      </c>
      <c r="D197" s="7" t="s">
        <v>7</v>
      </c>
      <c r="E197" s="8" t="s">
        <v>818</v>
      </c>
      <c r="F197" s="7"/>
      <c r="G197" s="7"/>
    </row>
    <row r="198" spans="1:7" ht="24" x14ac:dyDescent="0.25">
      <c r="A198" s="7" t="s">
        <v>814</v>
      </c>
      <c r="B198" s="7" t="s">
        <v>819</v>
      </c>
      <c r="C198" s="101" t="s">
        <v>292</v>
      </c>
      <c r="D198" s="7" t="s">
        <v>7</v>
      </c>
      <c r="E198" s="8" t="s">
        <v>820</v>
      </c>
      <c r="F198" s="7"/>
      <c r="G198" s="7"/>
    </row>
    <row r="199" spans="1:7" ht="24" x14ac:dyDescent="0.25">
      <c r="A199" s="7" t="s">
        <v>814</v>
      </c>
      <c r="B199" s="7" t="s">
        <v>821</v>
      </c>
      <c r="C199" s="101" t="s">
        <v>292</v>
      </c>
      <c r="D199" s="7" t="s">
        <v>7</v>
      </c>
      <c r="E199" s="8" t="s">
        <v>822</v>
      </c>
      <c r="F199" s="7"/>
      <c r="G199" s="7"/>
    </row>
    <row r="200" spans="1:7" ht="24" x14ac:dyDescent="0.25">
      <c r="A200" s="7" t="s">
        <v>814</v>
      </c>
      <c r="B200" s="7" t="s">
        <v>823</v>
      </c>
      <c r="C200" s="101" t="s">
        <v>292</v>
      </c>
      <c r="D200" s="7" t="s">
        <v>7</v>
      </c>
      <c r="E200" s="8" t="s">
        <v>824</v>
      </c>
      <c r="F200" s="7"/>
      <c r="G200" s="7"/>
    </row>
    <row r="201" spans="1:7" ht="123" customHeight="1" x14ac:dyDescent="0.25">
      <c r="A201" s="7" t="s">
        <v>814</v>
      </c>
      <c r="B201" s="7" t="s">
        <v>825</v>
      </c>
      <c r="C201" s="101" t="s">
        <v>292</v>
      </c>
      <c r="D201" s="7" t="s">
        <v>7</v>
      </c>
      <c r="E201" s="8" t="s">
        <v>826</v>
      </c>
      <c r="F201" s="7"/>
      <c r="G201" s="7"/>
    </row>
    <row r="202" spans="1:7" x14ac:dyDescent="0.25">
      <c r="A202" s="7" t="s">
        <v>814</v>
      </c>
      <c r="B202" s="85" t="s">
        <v>827</v>
      </c>
      <c r="C202" s="101" t="s">
        <v>292</v>
      </c>
      <c r="D202" s="7" t="s">
        <v>7</v>
      </c>
      <c r="E202" s="7">
        <v>1116245181</v>
      </c>
      <c r="F202" s="7"/>
      <c r="G202" s="7"/>
    </row>
    <row r="203" spans="1:7" x14ac:dyDescent="0.25">
      <c r="A203" s="101" t="s">
        <v>814</v>
      </c>
      <c r="B203" s="7" t="s">
        <v>828</v>
      </c>
      <c r="C203" s="126" t="s">
        <v>292</v>
      </c>
      <c r="D203" s="7" t="s">
        <v>7</v>
      </c>
      <c r="E203" s="7">
        <v>910562553</v>
      </c>
      <c r="F203" s="7"/>
      <c r="G203" s="7"/>
    </row>
    <row r="204" spans="1:7" x14ac:dyDescent="0.25">
      <c r="A204" s="101" t="s">
        <v>814</v>
      </c>
      <c r="B204" s="7" t="s">
        <v>829</v>
      </c>
      <c r="C204" s="126" t="s">
        <v>292</v>
      </c>
      <c r="D204" s="7" t="s">
        <v>7</v>
      </c>
      <c r="E204" s="7" t="s">
        <v>830</v>
      </c>
      <c r="F204" s="7"/>
      <c r="G204" s="7"/>
    </row>
    <row r="205" spans="1:7" x14ac:dyDescent="0.25">
      <c r="A205" s="101" t="s">
        <v>814</v>
      </c>
      <c r="B205" s="7" t="s">
        <v>831</v>
      </c>
      <c r="C205" s="126" t="s">
        <v>292</v>
      </c>
      <c r="D205" s="7" t="s">
        <v>7</v>
      </c>
      <c r="E205" s="7" t="s">
        <v>816</v>
      </c>
      <c r="F205" s="7"/>
      <c r="G205" s="7"/>
    </row>
    <row r="206" spans="1:7" ht="208.5" customHeight="1" x14ac:dyDescent="0.25">
      <c r="A206" s="101" t="s">
        <v>814</v>
      </c>
      <c r="B206" s="7" t="s">
        <v>832</v>
      </c>
      <c r="C206" s="126" t="s">
        <v>292</v>
      </c>
      <c r="D206" s="6" t="s">
        <v>7</v>
      </c>
      <c r="E206" s="8" t="s">
        <v>833</v>
      </c>
      <c r="F206" s="7"/>
      <c r="G206" s="7"/>
    </row>
    <row r="207" spans="1:7" x14ac:dyDescent="0.25">
      <c r="A207" s="101" t="s">
        <v>814</v>
      </c>
      <c r="B207" s="7" t="s">
        <v>834</v>
      </c>
      <c r="C207" s="126" t="s">
        <v>292</v>
      </c>
      <c r="D207" s="7" t="s">
        <v>439</v>
      </c>
      <c r="E207" s="8"/>
      <c r="F207" s="7"/>
      <c r="G207" s="7" t="s">
        <v>835</v>
      </c>
    </row>
    <row r="208" spans="1:7" x14ac:dyDescent="0.25">
      <c r="A208" s="101" t="s">
        <v>814</v>
      </c>
      <c r="B208" s="7" t="s">
        <v>836</v>
      </c>
      <c r="C208" s="126" t="s">
        <v>292</v>
      </c>
      <c r="D208" s="6" t="s">
        <v>7</v>
      </c>
      <c r="E208" s="7">
        <v>1116245182</v>
      </c>
      <c r="F208" s="7"/>
      <c r="G208" s="7"/>
    </row>
    <row r="209" spans="1:7" x14ac:dyDescent="0.25">
      <c r="A209" s="101" t="s">
        <v>814</v>
      </c>
      <c r="B209" s="7" t="s">
        <v>837</v>
      </c>
      <c r="C209" s="126" t="s">
        <v>292</v>
      </c>
      <c r="D209" s="6" t="s">
        <v>7</v>
      </c>
      <c r="E209" s="7">
        <v>1116245183</v>
      </c>
      <c r="F209" s="7"/>
      <c r="G209" s="7"/>
    </row>
    <row r="210" spans="1:7" ht="204" x14ac:dyDescent="0.25">
      <c r="A210" s="101" t="s">
        <v>814</v>
      </c>
      <c r="B210" s="7" t="s">
        <v>838</v>
      </c>
      <c r="C210" s="126" t="s">
        <v>292</v>
      </c>
      <c r="D210" s="7" t="s">
        <v>7</v>
      </c>
      <c r="E210" s="8" t="s">
        <v>839</v>
      </c>
      <c r="F210" s="7"/>
      <c r="G210" s="7"/>
    </row>
    <row r="211" spans="1:7" x14ac:dyDescent="0.25">
      <c r="A211" s="101" t="s">
        <v>814</v>
      </c>
      <c r="B211" s="7" t="s">
        <v>840</v>
      </c>
      <c r="C211" s="126" t="s">
        <v>292</v>
      </c>
      <c r="D211" s="7" t="s">
        <v>7</v>
      </c>
      <c r="E211" s="7">
        <v>1116245184</v>
      </c>
      <c r="F211" s="7"/>
      <c r="G211" s="7"/>
    </row>
    <row r="212" spans="1:7" x14ac:dyDescent="0.25">
      <c r="A212" s="101" t="s">
        <v>814</v>
      </c>
      <c r="B212" s="7" t="s">
        <v>841</v>
      </c>
      <c r="C212" s="126" t="s">
        <v>292</v>
      </c>
      <c r="D212" s="7" t="s">
        <v>7</v>
      </c>
      <c r="E212" s="7" t="s">
        <v>842</v>
      </c>
      <c r="F212" s="7"/>
      <c r="G212" s="7"/>
    </row>
  </sheetData>
  <autoFilter ref="A1:J212"/>
  <customSheetViews>
    <customSheetView guid="{FBE4CBE9-E43F-475B-89D3-443753E9B033}" scale="93" filter="1" showAutoFilter="1">
      <selection activeCell="B55" sqref="B55"/>
      <pageMargins left="0" right="0" top="0" bottom="0" header="0" footer="0"/>
      <pageSetup orientation="portrait" horizontalDpi="90" verticalDpi="90" r:id="rId2"/>
      <autoFilter ref="A1:K212">
        <filterColumn colId="3">
          <filters>
            <filter val="Failed"/>
          </filters>
        </filterColumn>
      </autoFilter>
    </customSheetView>
  </customSheetViews>
  <dataValidations count="1">
    <dataValidation type="list" allowBlank="1" showInputMessage="1" showErrorMessage="1" sqref="C160:C212 C2:C89">
      <formula1>"Yes,No"</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horizontalDpi="90" verticalDpi="90" r:id="rId3"/>
  <drawing r:id="rId4"/>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13"/>
  <sheetViews>
    <sheetView workbookViewId="0">
      <selection activeCell="B2" sqref="B2"/>
    </sheetView>
  </sheetViews>
  <sheetFormatPr defaultColWidth="9.140625" defaultRowHeight="12" x14ac:dyDescent="0.25"/>
  <cols>
    <col min="1" max="1" width="12.42578125" style="30" bestFit="1" customWidth="1"/>
    <col min="2" max="2" width="35.7109375" style="30" bestFit="1" customWidth="1"/>
    <col min="3" max="3" width="16.140625" style="30" bestFit="1" customWidth="1"/>
    <col min="4" max="4" width="17.7109375" style="30" customWidth="1"/>
    <col min="5" max="5" width="30.7109375" style="30" customWidth="1"/>
    <col min="6" max="6" width="16.85546875" style="30" bestFit="1" customWidth="1"/>
    <col min="7" max="7" width="21" style="30" customWidth="1"/>
    <col min="8" max="8" width="9.140625" style="30"/>
    <col min="9" max="9" width="15.5703125" style="30" bestFit="1" customWidth="1"/>
    <col min="10" max="10" width="15.140625" style="30" bestFit="1" customWidth="1"/>
    <col min="11" max="11" width="11.28515625" style="30" bestFit="1" customWidth="1"/>
    <col min="12" max="16384" width="9.140625" style="30"/>
  </cols>
  <sheetData>
    <row r="1" spans="1:10" ht="12.75" x14ac:dyDescent="0.25">
      <c r="A1" s="113" t="s">
        <v>66</v>
      </c>
      <c r="B1" s="113" t="s">
        <v>214</v>
      </c>
      <c r="C1" s="114" t="s">
        <v>215</v>
      </c>
      <c r="D1" s="115" t="s">
        <v>216</v>
      </c>
      <c r="E1" s="77" t="s">
        <v>217</v>
      </c>
      <c r="F1" s="5" t="s">
        <v>218</v>
      </c>
      <c r="G1" s="77" t="s">
        <v>219</v>
      </c>
      <c r="I1" s="50" t="s">
        <v>220</v>
      </c>
    </row>
    <row r="2" spans="1:10" ht="11.25" customHeight="1" x14ac:dyDescent="0.25">
      <c r="A2" s="8" t="s">
        <v>77</v>
      </c>
      <c r="B2" s="8" t="s">
        <v>843</v>
      </c>
      <c r="C2" s="7" t="s">
        <v>292</v>
      </c>
      <c r="D2" s="29" t="s">
        <v>7</v>
      </c>
      <c r="E2" s="7" t="s">
        <v>844</v>
      </c>
      <c r="F2" s="171">
        <v>3.530092592592592E-3</v>
      </c>
      <c r="G2" s="7"/>
      <c r="I2" s="50" t="s">
        <v>224</v>
      </c>
    </row>
    <row r="3" spans="1:10" ht="11.25" customHeight="1" x14ac:dyDescent="0.25">
      <c r="A3" s="73" t="s">
        <v>77</v>
      </c>
      <c r="B3" s="73" t="s">
        <v>430</v>
      </c>
      <c r="C3" s="7" t="s">
        <v>292</v>
      </c>
      <c r="D3" s="29" t="s">
        <v>7</v>
      </c>
      <c r="E3" s="7" t="s">
        <v>845</v>
      </c>
      <c r="F3" s="171">
        <v>3.3101851851851851E-3</v>
      </c>
      <c r="G3" s="7"/>
      <c r="I3" s="38"/>
    </row>
    <row r="4" spans="1:10" ht="36" x14ac:dyDescent="0.25">
      <c r="A4" s="8" t="s">
        <v>77</v>
      </c>
      <c r="B4" s="8" t="s">
        <v>846</v>
      </c>
      <c r="C4" s="7" t="s">
        <v>292</v>
      </c>
      <c r="D4" s="29" t="s">
        <v>7</v>
      </c>
      <c r="E4" s="8" t="s">
        <v>847</v>
      </c>
      <c r="F4" s="163">
        <v>4.1203703703703706E-3</v>
      </c>
      <c r="G4" s="7"/>
    </row>
    <row r="5" spans="1:10" ht="60" x14ac:dyDescent="0.25">
      <c r="A5" s="8" t="s">
        <v>77</v>
      </c>
      <c r="B5" s="8" t="s">
        <v>417</v>
      </c>
      <c r="C5" s="7" t="s">
        <v>292</v>
      </c>
      <c r="D5" s="29" t="s">
        <v>7</v>
      </c>
      <c r="E5" s="8" t="s">
        <v>848</v>
      </c>
      <c r="F5" s="163">
        <v>5.9143518518518521E-3</v>
      </c>
      <c r="G5" s="7"/>
      <c r="I5" s="203" t="s">
        <v>216</v>
      </c>
      <c r="J5" s="204" t="s">
        <v>229</v>
      </c>
    </row>
    <row r="6" spans="1:10" ht="24" x14ac:dyDescent="0.25">
      <c r="A6" s="8" t="s">
        <v>77</v>
      </c>
      <c r="B6" s="8" t="s">
        <v>849</v>
      </c>
      <c r="C6" s="7" t="s">
        <v>292</v>
      </c>
      <c r="D6" s="145" t="s">
        <v>7</v>
      </c>
      <c r="E6" s="96" t="s">
        <v>850</v>
      </c>
      <c r="F6" s="167">
        <v>2.6041666666666665E-3</v>
      </c>
      <c r="G6" s="96"/>
      <c r="I6" s="205" t="s">
        <v>7</v>
      </c>
      <c r="J6" s="206">
        <v>6</v>
      </c>
    </row>
    <row r="7" spans="1:10" ht="84" x14ac:dyDescent="0.25">
      <c r="A7" s="8" t="s">
        <v>77</v>
      </c>
      <c r="B7" s="8" t="s">
        <v>851</v>
      </c>
      <c r="C7" s="101" t="s">
        <v>292</v>
      </c>
      <c r="D7" s="139" t="s">
        <v>7</v>
      </c>
      <c r="E7" s="138" t="s">
        <v>852</v>
      </c>
      <c r="F7" s="179">
        <v>7.743055555555556E-3</v>
      </c>
      <c r="G7" s="165"/>
      <c r="I7" s="205" t="s">
        <v>74</v>
      </c>
      <c r="J7" s="206">
        <v>6</v>
      </c>
    </row>
    <row r="8" spans="1:10" ht="15" x14ac:dyDescent="0.25">
      <c r="D8" s="141"/>
      <c r="E8" s="142"/>
      <c r="F8" s="142"/>
      <c r="G8" s="140"/>
      <c r="I8"/>
      <c r="J8"/>
    </row>
    <row r="9" spans="1:10" ht="15" x14ac:dyDescent="0.25">
      <c r="C9" s="6"/>
      <c r="D9" s="69"/>
      <c r="E9" s="10"/>
      <c r="F9" s="10"/>
      <c r="I9"/>
      <c r="J9"/>
    </row>
    <row r="10" spans="1:10" x14ac:dyDescent="0.25">
      <c r="C10" s="6"/>
      <c r="D10" s="69"/>
      <c r="E10" s="10"/>
      <c r="F10" s="10"/>
    </row>
    <row r="11" spans="1:10" x14ac:dyDescent="0.25">
      <c r="C11" s="6"/>
      <c r="D11" s="69"/>
      <c r="E11" s="10"/>
      <c r="F11" s="10"/>
    </row>
    <row r="12" spans="1:10" x14ac:dyDescent="0.25">
      <c r="C12" s="6"/>
      <c r="D12" s="69"/>
      <c r="E12" s="10"/>
      <c r="F12" s="10"/>
    </row>
    <row r="13" spans="1:10" x14ac:dyDescent="0.25">
      <c r="C13" s="6"/>
      <c r="D13" s="69"/>
      <c r="E13" s="10"/>
      <c r="F13" s="10"/>
    </row>
  </sheetData>
  <autoFilter ref="A1:G13"/>
  <customSheetViews>
    <customSheetView guid="{FBE4CBE9-E43F-475B-89D3-443753E9B033}" showAutoFilter="1">
      <selection activeCell="F1" sqref="F1"/>
      <pageMargins left="0" right="0" top="0" bottom="0" header="0" footer="0"/>
      <pageSetup paperSize="9" orientation="portrait" r:id="rId2"/>
      <autoFilter ref="A1:G13"/>
    </customSheetView>
  </customSheetViews>
  <dataValidations count="2">
    <dataValidation type="list" allowBlank="1" showInputMessage="1" showErrorMessage="1" sqref="C9:C13">
      <formula1>"Yes,No"</formula1>
    </dataValidation>
    <dataValidation type="list" allowBlank="1" showInputMessage="1" showErrorMessage="1" sqref="D2:D13">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57"/>
  <sheetViews>
    <sheetView topLeftCell="A8" zoomScaleNormal="100" workbookViewId="0">
      <selection activeCell="A12" sqref="A12"/>
    </sheetView>
  </sheetViews>
  <sheetFormatPr defaultColWidth="9.140625" defaultRowHeight="12" x14ac:dyDescent="0.25"/>
  <cols>
    <col min="1" max="1" width="11.140625" style="6" customWidth="1"/>
    <col min="2" max="2" width="29.85546875" style="6" customWidth="1"/>
    <col min="3" max="3" width="13.7109375" style="6" customWidth="1"/>
    <col min="4" max="4" width="17.7109375" style="6" customWidth="1"/>
    <col min="5" max="6" width="31" style="10" customWidth="1"/>
    <col min="7" max="7" width="19.7109375" style="10" customWidth="1"/>
    <col min="8" max="8" width="9.140625" style="6"/>
    <col min="9" max="9" width="15" style="6" bestFit="1" customWidth="1"/>
    <col min="10" max="10" width="14.85546875" style="6" bestFit="1" customWidth="1"/>
    <col min="11" max="11" width="18.42578125" style="6" customWidth="1"/>
    <col min="12" max="12" width="18.5703125" style="6" bestFit="1" customWidth="1"/>
    <col min="13" max="16384" width="9.140625" style="6"/>
  </cols>
  <sheetData>
    <row r="1" spans="1:12" ht="15" x14ac:dyDescent="0.25">
      <c r="A1" s="20" t="s">
        <v>289</v>
      </c>
      <c r="B1" s="20" t="s">
        <v>214</v>
      </c>
      <c r="C1" s="17" t="s">
        <v>215</v>
      </c>
      <c r="D1" s="19" t="s">
        <v>216</v>
      </c>
      <c r="E1" s="67" t="s">
        <v>217</v>
      </c>
      <c r="F1" s="67" t="s">
        <v>218</v>
      </c>
      <c r="G1" s="5" t="s">
        <v>219</v>
      </c>
      <c r="I1" s="38" t="s">
        <v>220</v>
      </c>
      <c r="J1" s="30"/>
      <c r="K1" s="30"/>
    </row>
    <row r="2" spans="1:12" ht="15" x14ac:dyDescent="0.25">
      <c r="A2" s="29" t="s">
        <v>437</v>
      </c>
      <c r="B2" s="29" t="s">
        <v>853</v>
      </c>
      <c r="C2" s="29" t="s">
        <v>122</v>
      </c>
      <c r="D2" s="29" t="s">
        <v>7</v>
      </c>
      <c r="E2" s="73" t="s">
        <v>854</v>
      </c>
      <c r="F2" s="180">
        <v>1.0416666666666666E-2</v>
      </c>
      <c r="G2" s="8"/>
      <c r="I2" s="38" t="s">
        <v>224</v>
      </c>
      <c r="J2" s="30"/>
      <c r="K2" s="30"/>
      <c r="L2" s="30"/>
    </row>
    <row r="3" spans="1:12" ht="60" x14ac:dyDescent="0.25">
      <c r="A3" s="29" t="s">
        <v>437</v>
      </c>
      <c r="B3" s="29" t="s">
        <v>855</v>
      </c>
      <c r="C3" s="29" t="s">
        <v>122</v>
      </c>
      <c r="D3" s="29" t="s">
        <v>7</v>
      </c>
      <c r="E3" s="73" t="s">
        <v>856</v>
      </c>
      <c r="F3" s="180">
        <v>9.0509259259259258E-3</v>
      </c>
      <c r="G3" s="8"/>
      <c r="I3" s="136" t="s">
        <v>216</v>
      </c>
      <c r="J3" s="30" t="s">
        <v>229</v>
      </c>
      <c r="L3" s="30"/>
    </row>
    <row r="4" spans="1:12" ht="48" x14ac:dyDescent="0.25">
      <c r="A4" s="29" t="s">
        <v>437</v>
      </c>
      <c r="B4" s="29" t="s">
        <v>857</v>
      </c>
      <c r="C4" s="29" t="s">
        <v>122</v>
      </c>
      <c r="D4" s="29" t="s">
        <v>7</v>
      </c>
      <c r="E4" s="73" t="s">
        <v>858</v>
      </c>
      <c r="F4" s="180">
        <v>8.726851851851852E-3</v>
      </c>
      <c r="G4" s="8"/>
      <c r="I4" s="6" t="s">
        <v>7</v>
      </c>
      <c r="J4" s="137">
        <v>67</v>
      </c>
      <c r="L4" s="30"/>
    </row>
    <row r="5" spans="1:12" ht="48" x14ac:dyDescent="0.25">
      <c r="A5" s="29" t="s">
        <v>77</v>
      </c>
      <c r="B5" s="29" t="s">
        <v>843</v>
      </c>
      <c r="C5" s="29" t="s">
        <v>122</v>
      </c>
      <c r="D5" s="29" t="s">
        <v>7</v>
      </c>
      <c r="E5" s="73" t="s">
        <v>859</v>
      </c>
      <c r="F5" s="180">
        <v>3.7152777777777774E-3</v>
      </c>
      <c r="G5" s="8"/>
      <c r="I5" s="6" t="s">
        <v>74</v>
      </c>
      <c r="J5" s="137">
        <v>67</v>
      </c>
      <c r="L5" s="30"/>
    </row>
    <row r="6" spans="1:12" ht="36" x14ac:dyDescent="0.25">
      <c r="A6" s="29" t="s">
        <v>77</v>
      </c>
      <c r="B6" s="29" t="s">
        <v>430</v>
      </c>
      <c r="C6" s="29" t="s">
        <v>122</v>
      </c>
      <c r="D6" s="29" t="s">
        <v>7</v>
      </c>
      <c r="E6" s="73" t="s">
        <v>860</v>
      </c>
      <c r="F6" s="180">
        <v>2.0324074074074074E-2</v>
      </c>
      <c r="G6" s="8"/>
      <c r="I6"/>
      <c r="J6"/>
      <c r="K6" s="30"/>
      <c r="L6" s="30"/>
    </row>
    <row r="7" spans="1:12" ht="60" x14ac:dyDescent="0.25">
      <c r="A7" s="29" t="s">
        <v>77</v>
      </c>
      <c r="B7" s="29" t="s">
        <v>861</v>
      </c>
      <c r="C7" s="29" t="s">
        <v>122</v>
      </c>
      <c r="D7" s="29" t="s">
        <v>7</v>
      </c>
      <c r="E7" s="73" t="s">
        <v>862</v>
      </c>
      <c r="F7" s="180">
        <v>3.8773148148148143E-3</v>
      </c>
      <c r="G7" s="8"/>
      <c r="I7" s="37"/>
      <c r="J7" s="37"/>
      <c r="K7" s="30"/>
      <c r="L7" s="30"/>
    </row>
    <row r="8" spans="1:12" ht="36" x14ac:dyDescent="0.25">
      <c r="A8" s="29" t="s">
        <v>77</v>
      </c>
      <c r="B8" s="29" t="s">
        <v>863</v>
      </c>
      <c r="C8" s="29" t="s">
        <v>122</v>
      </c>
      <c r="D8" s="29" t="s">
        <v>7</v>
      </c>
      <c r="E8" s="73" t="s">
        <v>864</v>
      </c>
      <c r="F8" s="180">
        <v>4.1319444444444442E-3</v>
      </c>
      <c r="G8" s="8"/>
      <c r="J8" s="30"/>
      <c r="K8" s="30"/>
      <c r="L8" s="30"/>
    </row>
    <row r="9" spans="1:12" ht="48" x14ac:dyDescent="0.25">
      <c r="A9" s="29" t="s">
        <v>77</v>
      </c>
      <c r="B9" s="29" t="s">
        <v>865</v>
      </c>
      <c r="C9" s="29" t="s">
        <v>122</v>
      </c>
      <c r="D9" s="29" t="s">
        <v>7</v>
      </c>
      <c r="E9" s="73" t="s">
        <v>866</v>
      </c>
      <c r="F9" s="180">
        <v>4.7222222222222223E-3</v>
      </c>
      <c r="G9" s="8"/>
      <c r="J9" s="30"/>
      <c r="K9" s="30"/>
      <c r="L9" s="30"/>
    </row>
    <row r="10" spans="1:12" ht="48" x14ac:dyDescent="0.25">
      <c r="A10" s="29" t="s">
        <v>77</v>
      </c>
      <c r="B10" s="29" t="s">
        <v>421</v>
      </c>
      <c r="C10" s="29" t="s">
        <v>122</v>
      </c>
      <c r="D10" s="29" t="s">
        <v>7</v>
      </c>
      <c r="E10" s="73" t="s">
        <v>867</v>
      </c>
      <c r="F10" s="180">
        <v>6.4699074074074069E-3</v>
      </c>
      <c r="G10" s="8"/>
      <c r="J10" s="30"/>
      <c r="K10" s="30"/>
      <c r="L10" s="30"/>
    </row>
    <row r="11" spans="1:12" ht="48" x14ac:dyDescent="0.25">
      <c r="A11" s="29" t="s">
        <v>77</v>
      </c>
      <c r="B11" s="29" t="s">
        <v>868</v>
      </c>
      <c r="C11" s="29" t="s">
        <v>122</v>
      </c>
      <c r="D11" s="29" t="s">
        <v>7</v>
      </c>
      <c r="E11" s="73" t="s">
        <v>869</v>
      </c>
      <c r="F11" s="180">
        <v>9.1898148148148139E-3</v>
      </c>
      <c r="G11" s="8"/>
      <c r="J11" s="30"/>
      <c r="K11" s="30"/>
      <c r="L11" s="30"/>
    </row>
    <row r="12" spans="1:12" ht="36" x14ac:dyDescent="0.25">
      <c r="A12" s="29" t="s">
        <v>77</v>
      </c>
      <c r="B12" s="29" t="s">
        <v>846</v>
      </c>
      <c r="C12" s="29" t="s">
        <v>122</v>
      </c>
      <c r="D12" s="29" t="s">
        <v>7</v>
      </c>
      <c r="E12" s="73" t="s">
        <v>870</v>
      </c>
      <c r="F12" s="180">
        <v>4.5949074074074078E-3</v>
      </c>
      <c r="G12" s="8"/>
      <c r="J12" s="30"/>
      <c r="K12" s="30"/>
    </row>
    <row r="13" spans="1:12" ht="60" x14ac:dyDescent="0.25">
      <c r="A13" s="29" t="s">
        <v>77</v>
      </c>
      <c r="B13" s="29" t="s">
        <v>417</v>
      </c>
      <c r="C13" s="29" t="s">
        <v>122</v>
      </c>
      <c r="D13" s="29" t="s">
        <v>7</v>
      </c>
      <c r="E13" s="73" t="s">
        <v>871</v>
      </c>
      <c r="F13" s="180">
        <v>6.7013888888888887E-3</v>
      </c>
      <c r="G13" s="8"/>
      <c r="J13" s="30"/>
      <c r="K13" s="30"/>
    </row>
    <row r="14" spans="1:12" ht="24" x14ac:dyDescent="0.25">
      <c r="A14" s="29" t="s">
        <v>77</v>
      </c>
      <c r="B14" s="29" t="s">
        <v>849</v>
      </c>
      <c r="C14" s="29" t="s">
        <v>122</v>
      </c>
      <c r="D14" s="29" t="s">
        <v>7</v>
      </c>
      <c r="E14" s="73" t="s">
        <v>872</v>
      </c>
      <c r="F14" s="180">
        <v>2.2569444444444447E-3</v>
      </c>
      <c r="G14" s="8"/>
      <c r="J14" s="30"/>
      <c r="K14" s="30"/>
    </row>
    <row r="15" spans="1:12" ht="36" x14ac:dyDescent="0.25">
      <c r="A15" s="29" t="s">
        <v>77</v>
      </c>
      <c r="B15" s="29" t="s">
        <v>415</v>
      </c>
      <c r="C15" s="29" t="s">
        <v>122</v>
      </c>
      <c r="D15" s="29" t="s">
        <v>7</v>
      </c>
      <c r="E15" s="73" t="s">
        <v>873</v>
      </c>
      <c r="F15" s="180">
        <v>2.8587962962962963E-3</v>
      </c>
      <c r="G15" s="8"/>
      <c r="J15" s="30"/>
      <c r="K15" s="30"/>
    </row>
    <row r="16" spans="1:12" ht="72" x14ac:dyDescent="0.25">
      <c r="A16" s="29" t="s">
        <v>77</v>
      </c>
      <c r="B16" s="29" t="s">
        <v>851</v>
      </c>
      <c r="C16" s="29" t="s">
        <v>122</v>
      </c>
      <c r="D16" s="29" t="s">
        <v>7</v>
      </c>
      <c r="E16" s="73" t="s">
        <v>874</v>
      </c>
      <c r="F16" s="180">
        <v>6.4814814814814813E-3</v>
      </c>
      <c r="G16" s="8"/>
      <c r="J16" s="30"/>
      <c r="K16" s="30"/>
    </row>
    <row r="17" spans="1:11" x14ac:dyDescent="0.25">
      <c r="A17" s="29" t="s">
        <v>318</v>
      </c>
      <c r="B17" s="29" t="s">
        <v>875</v>
      </c>
      <c r="C17" s="29" t="s">
        <v>122</v>
      </c>
      <c r="D17" s="29" t="s">
        <v>7</v>
      </c>
      <c r="E17" s="73"/>
      <c r="F17" s="180">
        <v>2.5694444444444445E-3</v>
      </c>
      <c r="G17" s="8"/>
      <c r="J17" s="30"/>
      <c r="K17" s="30"/>
    </row>
    <row r="18" spans="1:11" ht="72" x14ac:dyDescent="0.25">
      <c r="A18" s="29" t="s">
        <v>318</v>
      </c>
      <c r="B18" s="29" t="s">
        <v>876</v>
      </c>
      <c r="C18" s="29" t="s">
        <v>122</v>
      </c>
      <c r="D18" s="29" t="s">
        <v>7</v>
      </c>
      <c r="E18" s="73" t="s">
        <v>877</v>
      </c>
      <c r="F18" s="180">
        <v>1.7708333333333332E-3</v>
      </c>
      <c r="G18" s="8"/>
      <c r="J18" s="30"/>
      <c r="K18" s="30"/>
    </row>
    <row r="19" spans="1:11" ht="60" x14ac:dyDescent="0.25">
      <c r="A19" s="29" t="s">
        <v>318</v>
      </c>
      <c r="B19" s="29" t="s">
        <v>878</v>
      </c>
      <c r="C19" s="29" t="s">
        <v>122</v>
      </c>
      <c r="D19" s="29" t="s">
        <v>7</v>
      </c>
      <c r="E19" s="73" t="s">
        <v>879</v>
      </c>
      <c r="F19" s="180">
        <v>1.4351851851851854E-3</v>
      </c>
      <c r="G19" s="8"/>
      <c r="J19" s="30"/>
      <c r="K19" s="30"/>
    </row>
    <row r="20" spans="1:11" ht="48" x14ac:dyDescent="0.25">
      <c r="A20" s="29" t="s">
        <v>318</v>
      </c>
      <c r="B20" s="29" t="s">
        <v>880</v>
      </c>
      <c r="C20" s="29" t="s">
        <v>122</v>
      </c>
      <c r="D20" s="29" t="s">
        <v>7</v>
      </c>
      <c r="E20" s="73" t="s">
        <v>881</v>
      </c>
      <c r="F20" s="180">
        <v>7.407407407407407E-4</v>
      </c>
      <c r="G20" s="8"/>
      <c r="J20" s="30"/>
      <c r="K20" s="30"/>
    </row>
    <row r="21" spans="1:11" ht="24" x14ac:dyDescent="0.25">
      <c r="A21" s="29" t="s">
        <v>318</v>
      </c>
      <c r="B21" s="29" t="s">
        <v>882</v>
      </c>
      <c r="C21" s="29" t="s">
        <v>122</v>
      </c>
      <c r="D21" s="29" t="s">
        <v>7</v>
      </c>
      <c r="E21" s="73" t="s">
        <v>883</v>
      </c>
      <c r="F21" s="180">
        <v>3.0902777777777782E-3</v>
      </c>
      <c r="G21" s="8"/>
      <c r="J21" s="30"/>
      <c r="K21" s="30"/>
    </row>
    <row r="22" spans="1:11" ht="60" x14ac:dyDescent="0.25">
      <c r="A22" s="29" t="s">
        <v>318</v>
      </c>
      <c r="B22" s="29" t="s">
        <v>884</v>
      </c>
      <c r="C22" s="29" t="s">
        <v>122</v>
      </c>
      <c r="D22" s="29" t="s">
        <v>7</v>
      </c>
      <c r="E22" s="73" t="s">
        <v>885</v>
      </c>
      <c r="F22" s="180">
        <v>3.5648148148148154E-3</v>
      </c>
      <c r="G22" s="8"/>
      <c r="J22" s="30"/>
      <c r="K22" s="30"/>
    </row>
    <row r="23" spans="1:11" ht="24" x14ac:dyDescent="0.25">
      <c r="A23" s="29" t="s">
        <v>318</v>
      </c>
      <c r="B23" s="29" t="s">
        <v>886</v>
      </c>
      <c r="C23" s="29" t="s">
        <v>122</v>
      </c>
      <c r="D23" s="29" t="s">
        <v>7</v>
      </c>
      <c r="E23" s="73" t="s">
        <v>887</v>
      </c>
      <c r="F23" s="180">
        <v>4.7453703703703704E-4</v>
      </c>
      <c r="G23" s="8"/>
      <c r="J23" s="30"/>
      <c r="K23" s="30"/>
    </row>
    <row r="24" spans="1:11" x14ac:dyDescent="0.25">
      <c r="A24" s="29" t="s">
        <v>318</v>
      </c>
      <c r="B24" s="29" t="s">
        <v>888</v>
      </c>
      <c r="C24" s="29" t="s">
        <v>122</v>
      </c>
      <c r="D24" s="29" t="s">
        <v>7</v>
      </c>
      <c r="E24" s="73" t="s">
        <v>889</v>
      </c>
      <c r="F24" s="180">
        <v>9.2592592592592588E-5</v>
      </c>
      <c r="G24" s="8"/>
      <c r="J24" s="30"/>
      <c r="K24" s="30"/>
    </row>
    <row r="25" spans="1:11" x14ac:dyDescent="0.25">
      <c r="A25" s="29" t="s">
        <v>318</v>
      </c>
      <c r="B25" s="29" t="s">
        <v>890</v>
      </c>
      <c r="C25" s="29" t="s">
        <v>122</v>
      </c>
      <c r="D25" s="29" t="s">
        <v>7</v>
      </c>
      <c r="E25" s="73" t="s">
        <v>891</v>
      </c>
      <c r="F25" s="180">
        <v>2.5462962962962961E-4</v>
      </c>
      <c r="G25" s="8"/>
      <c r="J25" s="30"/>
      <c r="K25" s="30"/>
    </row>
    <row r="26" spans="1:11" ht="24" x14ac:dyDescent="0.25">
      <c r="A26" s="29" t="s">
        <v>318</v>
      </c>
      <c r="B26" s="29" t="s">
        <v>892</v>
      </c>
      <c r="C26" s="29" t="s">
        <v>122</v>
      </c>
      <c r="D26" s="29" t="s">
        <v>7</v>
      </c>
      <c r="E26" s="73" t="s">
        <v>893</v>
      </c>
      <c r="F26" s="180">
        <v>8.3333333333333339E-4</v>
      </c>
      <c r="G26" s="8"/>
      <c r="J26" s="30"/>
      <c r="K26" s="30"/>
    </row>
    <row r="27" spans="1:11" ht="36" x14ac:dyDescent="0.25">
      <c r="A27" s="29" t="s">
        <v>318</v>
      </c>
      <c r="B27" s="29" t="s">
        <v>894</v>
      </c>
      <c r="C27" s="29" t="s">
        <v>122</v>
      </c>
      <c r="D27" s="29" t="s">
        <v>7</v>
      </c>
      <c r="E27" s="73" t="s">
        <v>895</v>
      </c>
      <c r="F27" s="180">
        <v>2.2800925925925927E-3</v>
      </c>
      <c r="G27" s="8"/>
      <c r="J27" s="30"/>
      <c r="K27" s="30"/>
    </row>
    <row r="28" spans="1:11" ht="24" x14ac:dyDescent="0.25">
      <c r="A28" s="29" t="s">
        <v>318</v>
      </c>
      <c r="B28" s="29" t="s">
        <v>896</v>
      </c>
      <c r="C28" s="29" t="s">
        <v>122</v>
      </c>
      <c r="D28" s="29" t="s">
        <v>7</v>
      </c>
      <c r="E28" s="73" t="s">
        <v>897</v>
      </c>
      <c r="F28" s="180">
        <v>5.7870370370370378E-4</v>
      </c>
      <c r="G28" s="8"/>
      <c r="J28" s="30"/>
      <c r="K28" s="30"/>
    </row>
    <row r="29" spans="1:11" ht="36" x14ac:dyDescent="0.25">
      <c r="A29" s="29" t="s">
        <v>318</v>
      </c>
      <c r="B29" s="29" t="s">
        <v>898</v>
      </c>
      <c r="C29" s="29" t="s">
        <v>122</v>
      </c>
      <c r="D29" s="29" t="s">
        <v>7</v>
      </c>
      <c r="E29" s="73" t="s">
        <v>899</v>
      </c>
      <c r="F29" s="180">
        <v>2.2800925925925927E-3</v>
      </c>
      <c r="G29" s="8"/>
      <c r="J29" s="30"/>
      <c r="K29" s="30"/>
    </row>
    <row r="30" spans="1:11" ht="36" x14ac:dyDescent="0.25">
      <c r="A30" s="29" t="s">
        <v>900</v>
      </c>
      <c r="B30" s="29" t="s">
        <v>901</v>
      </c>
      <c r="C30" s="29" t="s">
        <v>122</v>
      </c>
      <c r="D30" s="29" t="s">
        <v>7</v>
      </c>
      <c r="E30" s="73" t="s">
        <v>902</v>
      </c>
      <c r="F30" s="180">
        <v>2.3611111111111111E-3</v>
      </c>
      <c r="G30" s="8"/>
      <c r="J30" s="30"/>
      <c r="K30" s="30"/>
    </row>
    <row r="31" spans="1:11" ht="60" x14ac:dyDescent="0.25">
      <c r="A31" s="29" t="s">
        <v>900</v>
      </c>
      <c r="B31" s="29" t="s">
        <v>903</v>
      </c>
      <c r="C31" s="29" t="s">
        <v>122</v>
      </c>
      <c r="D31" s="29" t="s">
        <v>7</v>
      </c>
      <c r="E31" s="73" t="s">
        <v>904</v>
      </c>
      <c r="F31" s="180">
        <v>1.1111111111111111E-3</v>
      </c>
      <c r="G31" s="8"/>
      <c r="J31" s="30"/>
      <c r="K31" s="30"/>
    </row>
    <row r="32" spans="1:11" ht="36" x14ac:dyDescent="0.25">
      <c r="A32" s="29" t="s">
        <v>900</v>
      </c>
      <c r="B32" s="29" t="s">
        <v>905</v>
      </c>
      <c r="C32" s="29" t="s">
        <v>122</v>
      </c>
      <c r="D32" s="29" t="s">
        <v>7</v>
      </c>
      <c r="E32" s="73" t="s">
        <v>906</v>
      </c>
      <c r="F32" s="180">
        <v>1.7824074074074072E-3</v>
      </c>
      <c r="G32" s="8"/>
      <c r="J32" s="30"/>
      <c r="K32" s="30"/>
    </row>
    <row r="33" spans="1:11" ht="72" x14ac:dyDescent="0.25">
      <c r="A33" s="29" t="s">
        <v>900</v>
      </c>
      <c r="B33" s="29" t="s">
        <v>907</v>
      </c>
      <c r="C33" s="29" t="s">
        <v>122</v>
      </c>
      <c r="D33" s="29" t="s">
        <v>7</v>
      </c>
      <c r="E33" s="73" t="s">
        <v>908</v>
      </c>
      <c r="F33" s="180">
        <v>2.5347222222222221E-3</v>
      </c>
      <c r="G33" s="8"/>
      <c r="J33" s="30"/>
      <c r="K33" s="30"/>
    </row>
    <row r="34" spans="1:11" x14ac:dyDescent="0.25">
      <c r="A34" s="29" t="s">
        <v>900</v>
      </c>
      <c r="B34" s="29" t="s">
        <v>909</v>
      </c>
      <c r="C34" s="29" t="s">
        <v>122</v>
      </c>
      <c r="D34" s="29" t="s">
        <v>7</v>
      </c>
      <c r="E34" s="73"/>
      <c r="F34" s="180">
        <v>1.1342592592592591E-3</v>
      </c>
      <c r="G34" s="8"/>
      <c r="J34" s="30"/>
      <c r="K34" s="30"/>
    </row>
    <row r="35" spans="1:11" ht="48" x14ac:dyDescent="0.25">
      <c r="A35" s="29" t="s">
        <v>900</v>
      </c>
      <c r="B35" s="29" t="s">
        <v>910</v>
      </c>
      <c r="C35" s="29" t="s">
        <v>122</v>
      </c>
      <c r="D35" s="29" t="s">
        <v>7</v>
      </c>
      <c r="E35" s="73" t="s">
        <v>911</v>
      </c>
      <c r="F35" s="180">
        <v>1.7013888888888892E-3</v>
      </c>
      <c r="G35" s="8"/>
      <c r="J35" s="30"/>
      <c r="K35" s="30"/>
    </row>
    <row r="36" spans="1:11" ht="36" x14ac:dyDescent="0.25">
      <c r="A36" s="29" t="s">
        <v>900</v>
      </c>
      <c r="B36" s="29" t="s">
        <v>912</v>
      </c>
      <c r="C36" s="29" t="s">
        <v>122</v>
      </c>
      <c r="D36" s="29" t="s">
        <v>7</v>
      </c>
      <c r="E36" s="73" t="s">
        <v>913</v>
      </c>
      <c r="F36" s="180">
        <v>1.1342592592592591E-3</v>
      </c>
      <c r="G36" s="8"/>
      <c r="J36" s="30"/>
      <c r="K36" s="30"/>
    </row>
    <row r="37" spans="1:11" x14ac:dyDescent="0.25">
      <c r="A37" s="29" t="s">
        <v>900</v>
      </c>
      <c r="B37" s="29" t="s">
        <v>914</v>
      </c>
      <c r="C37" s="29" t="s">
        <v>122</v>
      </c>
      <c r="D37" s="29" t="s">
        <v>7</v>
      </c>
      <c r="F37" s="180">
        <v>2.3842592592592591E-3</v>
      </c>
      <c r="G37" s="8"/>
      <c r="J37" s="30"/>
      <c r="K37" s="30"/>
    </row>
    <row r="38" spans="1:11" ht="60" x14ac:dyDescent="0.25">
      <c r="A38" s="29" t="s">
        <v>900</v>
      </c>
      <c r="B38" s="29" t="s">
        <v>915</v>
      </c>
      <c r="C38" s="29" t="s">
        <v>122</v>
      </c>
      <c r="D38" s="29" t="s">
        <v>7</v>
      </c>
      <c r="E38" s="73" t="s">
        <v>916</v>
      </c>
      <c r="F38" s="180">
        <v>8.3333333333333339E-4</v>
      </c>
      <c r="G38" s="8"/>
      <c r="J38" s="30"/>
      <c r="K38" s="30"/>
    </row>
    <row r="39" spans="1:11" ht="60" x14ac:dyDescent="0.25">
      <c r="A39" s="29" t="s">
        <v>900</v>
      </c>
      <c r="B39" s="29" t="s">
        <v>917</v>
      </c>
      <c r="C39" s="29" t="s">
        <v>122</v>
      </c>
      <c r="D39" s="29" t="s">
        <v>7</v>
      </c>
      <c r="E39" s="73" t="s">
        <v>918</v>
      </c>
      <c r="F39" s="180">
        <v>8.7962962962962962E-4</v>
      </c>
      <c r="G39" s="8"/>
      <c r="J39" s="30"/>
      <c r="K39" s="30"/>
    </row>
    <row r="40" spans="1:11" ht="72" x14ac:dyDescent="0.25">
      <c r="A40" s="29" t="s">
        <v>900</v>
      </c>
      <c r="B40" s="29" t="s">
        <v>919</v>
      </c>
      <c r="C40" s="29" t="s">
        <v>122</v>
      </c>
      <c r="D40" s="29" t="s">
        <v>7</v>
      </c>
      <c r="E40" s="73" t="s">
        <v>920</v>
      </c>
      <c r="F40" s="180">
        <v>9.8379629629629642E-4</v>
      </c>
      <c r="G40" s="8"/>
      <c r="J40" s="30"/>
      <c r="K40" s="30"/>
    </row>
    <row r="41" spans="1:11" ht="96" x14ac:dyDescent="0.25">
      <c r="A41" s="29" t="s">
        <v>900</v>
      </c>
      <c r="B41" s="29" t="s">
        <v>921</v>
      </c>
      <c r="C41" s="29" t="s">
        <v>122</v>
      </c>
      <c r="D41" s="29" t="s">
        <v>7</v>
      </c>
      <c r="E41" s="73" t="s">
        <v>922</v>
      </c>
      <c r="F41" s="180">
        <v>1.3194444444444443E-3</v>
      </c>
      <c r="G41" s="8"/>
      <c r="J41" s="30"/>
      <c r="K41" s="30"/>
    </row>
    <row r="42" spans="1:11" x14ac:dyDescent="0.25">
      <c r="A42" s="29" t="s">
        <v>900</v>
      </c>
      <c r="B42" s="29" t="s">
        <v>923</v>
      </c>
      <c r="C42" s="29" t="s">
        <v>122</v>
      </c>
      <c r="D42" s="29" t="s">
        <v>7</v>
      </c>
      <c r="E42" s="73"/>
      <c r="F42" s="180">
        <v>2.5462962962962961E-4</v>
      </c>
      <c r="G42" s="8"/>
      <c r="J42" s="30"/>
      <c r="K42" s="30"/>
    </row>
    <row r="43" spans="1:11" x14ac:dyDescent="0.25">
      <c r="A43" s="29" t="s">
        <v>900</v>
      </c>
      <c r="B43" s="29" t="s">
        <v>924</v>
      </c>
      <c r="C43" s="29" t="s">
        <v>122</v>
      </c>
      <c r="D43" s="29" t="s">
        <v>7</v>
      </c>
      <c r="E43" s="73"/>
      <c r="F43" s="180">
        <v>2.199074074074074E-4</v>
      </c>
      <c r="G43" s="8"/>
      <c r="J43" s="30"/>
      <c r="K43" s="30"/>
    </row>
    <row r="44" spans="1:11" x14ac:dyDescent="0.25">
      <c r="A44" s="29" t="s">
        <v>900</v>
      </c>
      <c r="B44" s="29" t="s">
        <v>925</v>
      </c>
      <c r="C44" s="29" t="s">
        <v>122</v>
      </c>
      <c r="D44" s="29" t="s">
        <v>7</v>
      </c>
      <c r="E44" s="73" t="s">
        <v>926</v>
      </c>
      <c r="F44" s="180">
        <v>1.1574074074074073E-4</v>
      </c>
      <c r="G44" s="8"/>
      <c r="J44" s="30"/>
      <c r="K44" s="30"/>
    </row>
    <row r="45" spans="1:11" x14ac:dyDescent="0.25">
      <c r="A45" s="29" t="s">
        <v>900</v>
      </c>
      <c r="B45" s="29" t="s">
        <v>927</v>
      </c>
      <c r="C45" s="29" t="s">
        <v>122</v>
      </c>
      <c r="D45" s="29" t="s">
        <v>7</v>
      </c>
      <c r="E45" s="73"/>
      <c r="F45" s="180">
        <v>9.8379629629629642E-4</v>
      </c>
      <c r="G45" s="8"/>
      <c r="J45" s="30"/>
      <c r="K45" s="30"/>
    </row>
    <row r="46" spans="1:11" x14ac:dyDescent="0.25">
      <c r="A46" s="29" t="s">
        <v>900</v>
      </c>
      <c r="B46" s="29" t="s">
        <v>928</v>
      </c>
      <c r="C46" s="29" t="s">
        <v>122</v>
      </c>
      <c r="D46" s="29" t="s">
        <v>7</v>
      </c>
      <c r="E46" s="73"/>
      <c r="F46" s="180">
        <v>9.2592592592592588E-5</v>
      </c>
      <c r="G46" s="8"/>
      <c r="J46" s="30"/>
      <c r="K46" s="30"/>
    </row>
    <row r="47" spans="1:11" x14ac:dyDescent="0.25">
      <c r="A47" s="29" t="s">
        <v>900</v>
      </c>
      <c r="B47" s="29" t="s">
        <v>929</v>
      </c>
      <c r="C47" s="29" t="s">
        <v>122</v>
      </c>
      <c r="D47" s="29" t="s">
        <v>7</v>
      </c>
      <c r="E47" s="73"/>
      <c r="F47" s="180">
        <v>9.2592592592592588E-5</v>
      </c>
      <c r="G47" s="8"/>
      <c r="J47" s="30"/>
      <c r="K47" s="30"/>
    </row>
    <row r="48" spans="1:11" ht="36" x14ac:dyDescent="0.25">
      <c r="A48" s="29" t="s">
        <v>900</v>
      </c>
      <c r="B48" s="29" t="s">
        <v>930</v>
      </c>
      <c r="C48" s="29" t="s">
        <v>122</v>
      </c>
      <c r="D48" s="29" t="s">
        <v>7</v>
      </c>
      <c r="E48" s="73" t="s">
        <v>931</v>
      </c>
      <c r="F48" s="180">
        <v>4.6296296296296293E-4</v>
      </c>
      <c r="G48" s="8"/>
      <c r="J48" s="30"/>
      <c r="K48" s="30"/>
    </row>
    <row r="49" spans="1:11" x14ac:dyDescent="0.25">
      <c r="A49" s="29" t="s">
        <v>900</v>
      </c>
      <c r="B49" s="29" t="s">
        <v>932</v>
      </c>
      <c r="C49" s="29" t="s">
        <v>122</v>
      </c>
      <c r="D49" s="29" t="s">
        <v>7</v>
      </c>
      <c r="E49" s="73"/>
      <c r="F49" s="180">
        <v>1.273148148148148E-4</v>
      </c>
      <c r="G49" s="8"/>
      <c r="J49" s="30"/>
      <c r="K49" s="30"/>
    </row>
    <row r="50" spans="1:11" x14ac:dyDescent="0.25">
      <c r="A50" s="29" t="s">
        <v>900</v>
      </c>
      <c r="B50" s="29" t="s">
        <v>933</v>
      </c>
      <c r="C50" s="29" t="s">
        <v>122</v>
      </c>
      <c r="D50" s="29" t="s">
        <v>7</v>
      </c>
      <c r="E50" s="73"/>
      <c r="F50" s="180">
        <v>5.6712962962962956E-4</v>
      </c>
      <c r="G50" s="8"/>
      <c r="J50" s="30"/>
      <c r="K50" s="30"/>
    </row>
    <row r="51" spans="1:11" ht="24" x14ac:dyDescent="0.25">
      <c r="A51" s="29" t="s">
        <v>900</v>
      </c>
      <c r="B51" s="29" t="s">
        <v>934</v>
      </c>
      <c r="C51" s="29" t="s">
        <v>122</v>
      </c>
      <c r="D51" s="29" t="s">
        <v>7</v>
      </c>
      <c r="E51" s="73" t="s">
        <v>935</v>
      </c>
      <c r="F51" s="180">
        <v>7.0601851851851847E-4</v>
      </c>
      <c r="G51" s="8"/>
      <c r="J51" s="30"/>
      <c r="K51" s="30"/>
    </row>
    <row r="52" spans="1:11" x14ac:dyDescent="0.25">
      <c r="A52" s="29" t="s">
        <v>900</v>
      </c>
      <c r="B52" s="29" t="s">
        <v>936</v>
      </c>
      <c r="C52" s="29" t="s">
        <v>122</v>
      </c>
      <c r="D52" s="29" t="s">
        <v>7</v>
      </c>
      <c r="E52" s="73"/>
      <c r="F52" s="180">
        <v>3.7037037037037035E-4</v>
      </c>
      <c r="G52" s="8"/>
      <c r="J52" s="30"/>
      <c r="K52" s="30"/>
    </row>
    <row r="53" spans="1:11" x14ac:dyDescent="0.25">
      <c r="A53" s="29" t="s">
        <v>900</v>
      </c>
      <c r="B53" s="29" t="s">
        <v>937</v>
      </c>
      <c r="C53" s="29" t="s">
        <v>122</v>
      </c>
      <c r="D53" s="29" t="s">
        <v>7</v>
      </c>
      <c r="E53" s="73"/>
      <c r="F53" s="180">
        <v>2.4305555555555552E-4</v>
      </c>
      <c r="G53" s="8"/>
      <c r="J53" s="30"/>
      <c r="K53" s="30"/>
    </row>
    <row r="54" spans="1:11" ht="24" x14ac:dyDescent="0.25">
      <c r="A54" s="29" t="s">
        <v>900</v>
      </c>
      <c r="B54" s="29" t="s">
        <v>938</v>
      </c>
      <c r="C54" s="29" t="s">
        <v>122</v>
      </c>
      <c r="D54" s="29" t="s">
        <v>7</v>
      </c>
      <c r="E54" s="73" t="s">
        <v>939</v>
      </c>
      <c r="F54" s="180">
        <v>6.9444444444444444E-5</v>
      </c>
      <c r="G54" s="8"/>
      <c r="J54" s="30"/>
      <c r="K54" s="30"/>
    </row>
    <row r="55" spans="1:11" x14ac:dyDescent="0.25">
      <c r="A55" s="29" t="s">
        <v>900</v>
      </c>
      <c r="B55" s="29" t="s">
        <v>940</v>
      </c>
      <c r="C55" s="29" t="s">
        <v>122</v>
      </c>
      <c r="D55" s="29" t="s">
        <v>7</v>
      </c>
      <c r="E55" s="73"/>
      <c r="F55" s="180">
        <v>1.03125E-2</v>
      </c>
      <c r="G55" s="8"/>
      <c r="J55" s="30"/>
      <c r="K55" s="30"/>
    </row>
    <row r="56" spans="1:11" x14ac:dyDescent="0.25">
      <c r="A56" s="29" t="s">
        <v>900</v>
      </c>
      <c r="B56" s="29" t="s">
        <v>941</v>
      </c>
      <c r="C56" s="29" t="s">
        <v>122</v>
      </c>
      <c r="D56" s="29" t="s">
        <v>7</v>
      </c>
      <c r="E56" s="73"/>
      <c r="F56" s="180">
        <v>1.0416666666666667E-4</v>
      </c>
      <c r="G56" s="8"/>
      <c r="J56" s="30"/>
      <c r="K56" s="30"/>
    </row>
    <row r="57" spans="1:11" x14ac:dyDescent="0.25">
      <c r="A57" s="29" t="s">
        <v>900</v>
      </c>
      <c r="B57" s="29" t="s">
        <v>942</v>
      </c>
      <c r="C57" s="29" t="s">
        <v>122</v>
      </c>
      <c r="D57" s="29" t="s">
        <v>7</v>
      </c>
      <c r="E57" s="73"/>
      <c r="F57" s="180">
        <v>1.3888888888888889E-4</v>
      </c>
      <c r="G57" s="8"/>
      <c r="J57" s="30"/>
      <c r="K57" s="30"/>
    </row>
    <row r="58" spans="1:11" ht="24" x14ac:dyDescent="0.25">
      <c r="A58" s="29" t="s">
        <v>900</v>
      </c>
      <c r="B58" s="29" t="s">
        <v>943</v>
      </c>
      <c r="C58" s="29" t="s">
        <v>122</v>
      </c>
      <c r="D58" s="29" t="s">
        <v>7</v>
      </c>
      <c r="E58" s="73" t="s">
        <v>944</v>
      </c>
      <c r="F58" s="180">
        <v>1.5046296296296297E-4</v>
      </c>
      <c r="G58" s="8"/>
      <c r="J58" s="30"/>
      <c r="K58" s="30"/>
    </row>
    <row r="59" spans="1:11" x14ac:dyDescent="0.25">
      <c r="A59" s="29" t="s">
        <v>900</v>
      </c>
      <c r="B59" s="29" t="s">
        <v>945</v>
      </c>
      <c r="C59" s="29" t="s">
        <v>122</v>
      </c>
      <c r="D59" s="29" t="s">
        <v>7</v>
      </c>
      <c r="E59" s="73"/>
      <c r="F59" s="180">
        <v>1.4004629629629629E-3</v>
      </c>
      <c r="G59" s="8"/>
      <c r="J59" s="30"/>
      <c r="K59" s="30"/>
    </row>
    <row r="60" spans="1:11" x14ac:dyDescent="0.25">
      <c r="A60" s="29" t="s">
        <v>900</v>
      </c>
      <c r="B60" s="29" t="s">
        <v>946</v>
      </c>
      <c r="C60" s="29" t="s">
        <v>122</v>
      </c>
      <c r="D60" s="29" t="s">
        <v>7</v>
      </c>
      <c r="E60" s="73"/>
      <c r="F60" s="180">
        <v>3.9351851851851852E-4</v>
      </c>
      <c r="G60" s="8"/>
      <c r="J60" s="30"/>
      <c r="K60" s="30"/>
    </row>
    <row r="61" spans="1:11" x14ac:dyDescent="0.25">
      <c r="A61" s="29" t="s">
        <v>900</v>
      </c>
      <c r="B61" s="29" t="s">
        <v>947</v>
      </c>
      <c r="C61" s="29" t="s">
        <v>122</v>
      </c>
      <c r="D61" s="29" t="s">
        <v>7</v>
      </c>
      <c r="E61" s="73"/>
      <c r="F61" s="180">
        <v>3.3564814814814812E-4</v>
      </c>
      <c r="G61" s="8"/>
      <c r="J61" s="30"/>
      <c r="K61" s="30"/>
    </row>
    <row r="62" spans="1:11" ht="36" x14ac:dyDescent="0.25">
      <c r="A62" s="29" t="s">
        <v>900</v>
      </c>
      <c r="B62" s="29" t="s">
        <v>948</v>
      </c>
      <c r="C62" s="29" t="s">
        <v>122</v>
      </c>
      <c r="D62" s="29" t="s">
        <v>7</v>
      </c>
      <c r="E62" s="73" t="s">
        <v>949</v>
      </c>
      <c r="F62" s="180">
        <v>3.3564814814814812E-4</v>
      </c>
      <c r="G62" s="8"/>
      <c r="J62" s="30"/>
      <c r="K62" s="30"/>
    </row>
    <row r="63" spans="1:11" x14ac:dyDescent="0.25">
      <c r="A63" s="29" t="s">
        <v>900</v>
      </c>
      <c r="B63" s="29" t="s">
        <v>950</v>
      </c>
      <c r="C63" s="29" t="s">
        <v>122</v>
      </c>
      <c r="D63" s="29" t="s">
        <v>7</v>
      </c>
      <c r="E63" s="73"/>
      <c r="F63" s="180">
        <v>1.7361111111111112E-4</v>
      </c>
      <c r="G63" s="8"/>
      <c r="J63" s="30"/>
      <c r="K63" s="30"/>
    </row>
    <row r="64" spans="1:11" ht="24" x14ac:dyDescent="0.25">
      <c r="A64" s="29" t="s">
        <v>900</v>
      </c>
      <c r="B64" s="29" t="s">
        <v>951</v>
      </c>
      <c r="C64" s="29" t="s">
        <v>122</v>
      </c>
      <c r="D64" s="29" t="s">
        <v>7</v>
      </c>
      <c r="E64" s="73" t="s">
        <v>952</v>
      </c>
      <c r="F64" s="180">
        <v>1.1574074074074073E-4</v>
      </c>
      <c r="G64" s="8"/>
      <c r="J64" s="30"/>
      <c r="K64" s="30"/>
    </row>
    <row r="65" spans="1:11" x14ac:dyDescent="0.25">
      <c r="A65" s="29" t="s">
        <v>900</v>
      </c>
      <c r="B65" s="29" t="s">
        <v>953</v>
      </c>
      <c r="C65" s="29" t="s">
        <v>122</v>
      </c>
      <c r="D65" s="29" t="s">
        <v>7</v>
      </c>
      <c r="E65" s="73"/>
      <c r="F65" s="180">
        <v>3.4953703703703705E-3</v>
      </c>
      <c r="G65" s="8"/>
      <c r="J65" s="30"/>
      <c r="K65" s="30"/>
    </row>
    <row r="66" spans="1:11" x14ac:dyDescent="0.25">
      <c r="A66" s="29" t="s">
        <v>900</v>
      </c>
      <c r="B66" s="29" t="s">
        <v>954</v>
      </c>
      <c r="C66" s="29" t="s">
        <v>122</v>
      </c>
      <c r="D66" s="29" t="s">
        <v>7</v>
      </c>
      <c r="E66" s="73"/>
      <c r="F66" s="180">
        <v>1.2152777777777778E-3</v>
      </c>
      <c r="G66" s="8"/>
      <c r="J66" s="30"/>
    </row>
    <row r="67" spans="1:11" x14ac:dyDescent="0.25">
      <c r="A67" s="29" t="s">
        <v>900</v>
      </c>
      <c r="B67" s="29" t="s">
        <v>955</v>
      </c>
      <c r="C67" s="29" t="s">
        <v>122</v>
      </c>
      <c r="D67" s="29" t="s">
        <v>7</v>
      </c>
      <c r="E67" s="73"/>
      <c r="F67" s="180">
        <v>8.1018518518518516E-5</v>
      </c>
      <c r="G67" s="8"/>
      <c r="J67" s="30"/>
    </row>
    <row r="68" spans="1:11" x14ac:dyDescent="0.25">
      <c r="A68" s="29" t="s">
        <v>900</v>
      </c>
      <c r="B68" s="29" t="s">
        <v>956</v>
      </c>
      <c r="C68" s="29" t="s">
        <v>122</v>
      </c>
      <c r="D68" s="29" t="s">
        <v>7</v>
      </c>
      <c r="E68" s="73"/>
      <c r="F68" s="180">
        <v>8.1018518518518516E-5</v>
      </c>
      <c r="G68" s="8"/>
      <c r="J68" s="30"/>
    </row>
    <row r="69" spans="1:11" x14ac:dyDescent="0.25">
      <c r="J69" s="30"/>
    </row>
    <row r="70" spans="1:11" x14ac:dyDescent="0.25">
      <c r="J70" s="30"/>
    </row>
    <row r="71" spans="1:11" x14ac:dyDescent="0.25">
      <c r="J71" s="30"/>
    </row>
    <row r="72" spans="1:11" x14ac:dyDescent="0.25">
      <c r="J72" s="30"/>
    </row>
    <row r="73" spans="1:11" x14ac:dyDescent="0.25">
      <c r="J73" s="30"/>
    </row>
    <row r="74" spans="1:11" x14ac:dyDescent="0.25">
      <c r="J74" s="30"/>
    </row>
    <row r="75" spans="1:11" x14ac:dyDescent="0.25">
      <c r="J75" s="30"/>
    </row>
    <row r="76" spans="1:11" x14ac:dyDescent="0.25">
      <c r="J76" s="30"/>
    </row>
    <row r="77" spans="1:11" x14ac:dyDescent="0.25">
      <c r="J77" s="30"/>
    </row>
    <row r="78" spans="1:11" x14ac:dyDescent="0.25">
      <c r="J78" s="30"/>
    </row>
    <row r="79" spans="1:11" x14ac:dyDescent="0.25">
      <c r="J79" s="30"/>
    </row>
    <row r="80" spans="1:11" x14ac:dyDescent="0.25">
      <c r="J80" s="30"/>
    </row>
    <row r="81" spans="10:10" x14ac:dyDescent="0.25">
      <c r="J81" s="30"/>
    </row>
    <row r="82" spans="10:10" x14ac:dyDescent="0.25">
      <c r="J82" s="30"/>
    </row>
    <row r="83" spans="10:10" x14ac:dyDescent="0.25">
      <c r="J83" s="30"/>
    </row>
    <row r="84" spans="10:10" x14ac:dyDescent="0.25">
      <c r="J84" s="30"/>
    </row>
    <row r="85" spans="10:10" x14ac:dyDescent="0.25">
      <c r="J85" s="30"/>
    </row>
    <row r="86" spans="10:10" x14ac:dyDescent="0.25">
      <c r="J86" s="30"/>
    </row>
    <row r="87" spans="10:10" x14ac:dyDescent="0.25">
      <c r="J87" s="30"/>
    </row>
    <row r="88" spans="10:10" x14ac:dyDescent="0.25">
      <c r="J88" s="30"/>
    </row>
    <row r="89" spans="10:10" x14ac:dyDescent="0.25">
      <c r="J89" s="30"/>
    </row>
    <row r="90" spans="10:10" x14ac:dyDescent="0.25">
      <c r="J90" s="30"/>
    </row>
    <row r="91" spans="10:10" x14ac:dyDescent="0.25">
      <c r="J91" s="30"/>
    </row>
    <row r="92" spans="10:10" x14ac:dyDescent="0.25">
      <c r="J92" s="30"/>
    </row>
    <row r="93" spans="10:10" x14ac:dyDescent="0.25">
      <c r="J93" s="30"/>
    </row>
    <row r="94" spans="10:10" x14ac:dyDescent="0.25">
      <c r="J94" s="30"/>
    </row>
    <row r="95" spans="10:10" x14ac:dyDescent="0.25">
      <c r="J95" s="30"/>
    </row>
    <row r="96" spans="10:10" x14ac:dyDescent="0.25">
      <c r="J96" s="30"/>
    </row>
    <row r="97" spans="10:10" x14ac:dyDescent="0.25">
      <c r="J97" s="30"/>
    </row>
    <row r="98" spans="10:10" x14ac:dyDescent="0.25">
      <c r="J98" s="30"/>
    </row>
    <row r="99" spans="10:10" x14ac:dyDescent="0.25">
      <c r="J99" s="30"/>
    </row>
    <row r="100" spans="10:10" x14ac:dyDescent="0.25">
      <c r="J100" s="30"/>
    </row>
    <row r="101" spans="10:10" x14ac:dyDescent="0.25">
      <c r="J101" s="30"/>
    </row>
    <row r="102" spans="10:10" x14ac:dyDescent="0.25">
      <c r="J102" s="30"/>
    </row>
    <row r="103" spans="10:10" x14ac:dyDescent="0.25">
      <c r="J103" s="30"/>
    </row>
    <row r="104" spans="10:10" x14ac:dyDescent="0.25">
      <c r="J104" s="30"/>
    </row>
    <row r="105" spans="10:10" x14ac:dyDescent="0.25">
      <c r="J105" s="30"/>
    </row>
    <row r="106" spans="10:10" x14ac:dyDescent="0.25">
      <c r="J106" s="30"/>
    </row>
    <row r="107" spans="10:10" x14ac:dyDescent="0.25">
      <c r="J107" s="30"/>
    </row>
    <row r="108" spans="10:10" x14ac:dyDescent="0.25">
      <c r="J108" s="30"/>
    </row>
    <row r="109" spans="10:10" x14ac:dyDescent="0.25">
      <c r="J109" s="30"/>
    </row>
    <row r="110" spans="10:10" x14ac:dyDescent="0.25">
      <c r="J110" s="30"/>
    </row>
    <row r="111" spans="10:10" x14ac:dyDescent="0.25">
      <c r="J111" s="30"/>
    </row>
    <row r="112" spans="10:10" x14ac:dyDescent="0.25">
      <c r="J112" s="30"/>
    </row>
    <row r="113" spans="10:10" x14ac:dyDescent="0.25">
      <c r="J113" s="30"/>
    </row>
    <row r="114" spans="10:10" x14ac:dyDescent="0.25">
      <c r="J114" s="30"/>
    </row>
    <row r="115" spans="10:10" x14ac:dyDescent="0.25">
      <c r="J115" s="30"/>
    </row>
    <row r="116" spans="10:10" x14ac:dyDescent="0.25">
      <c r="J116" s="30"/>
    </row>
    <row r="117" spans="10:10" x14ac:dyDescent="0.25">
      <c r="J117" s="30"/>
    </row>
    <row r="118" spans="10:10" x14ac:dyDescent="0.25">
      <c r="J118" s="30"/>
    </row>
    <row r="119" spans="10:10" x14ac:dyDescent="0.25">
      <c r="J119" s="30"/>
    </row>
    <row r="120" spans="10:10" x14ac:dyDescent="0.25">
      <c r="J120" s="30"/>
    </row>
    <row r="121" spans="10:10" x14ac:dyDescent="0.25">
      <c r="J121" s="30"/>
    </row>
    <row r="122" spans="10:10" x14ac:dyDescent="0.25">
      <c r="J122" s="30"/>
    </row>
    <row r="123" spans="10:10" x14ac:dyDescent="0.25">
      <c r="J123" s="30"/>
    </row>
    <row r="124" spans="10:10" x14ac:dyDescent="0.25">
      <c r="J124" s="30"/>
    </row>
    <row r="125" spans="10:10" x14ac:dyDescent="0.25">
      <c r="J125" s="30"/>
    </row>
    <row r="126" spans="10:10" x14ac:dyDescent="0.25">
      <c r="J126" s="30"/>
    </row>
    <row r="127" spans="10:10" x14ac:dyDescent="0.25">
      <c r="J127" s="30"/>
    </row>
    <row r="128" spans="10:10" x14ac:dyDescent="0.25">
      <c r="J128" s="30"/>
    </row>
    <row r="129" spans="10:10" x14ac:dyDescent="0.25">
      <c r="J129" s="30"/>
    </row>
    <row r="130" spans="10:10" x14ac:dyDescent="0.25">
      <c r="J130" s="30"/>
    </row>
    <row r="131" spans="10:10" x14ac:dyDescent="0.25">
      <c r="J131" s="30"/>
    </row>
    <row r="132" spans="10:10" x14ac:dyDescent="0.25">
      <c r="J132" s="30"/>
    </row>
    <row r="133" spans="10:10" x14ac:dyDescent="0.25">
      <c r="J133" s="30"/>
    </row>
    <row r="134" spans="10:10" x14ac:dyDescent="0.25">
      <c r="J134" s="30"/>
    </row>
    <row r="135" spans="10:10" x14ac:dyDescent="0.25">
      <c r="J135" s="30"/>
    </row>
    <row r="136" spans="10:10" x14ac:dyDescent="0.25">
      <c r="J136" s="30"/>
    </row>
    <row r="137" spans="10:10" x14ac:dyDescent="0.25">
      <c r="J137" s="30"/>
    </row>
    <row r="138" spans="10:10" x14ac:dyDescent="0.25">
      <c r="J138" s="30"/>
    </row>
    <row r="139" spans="10:10" x14ac:dyDescent="0.25">
      <c r="J139" s="30"/>
    </row>
    <row r="140" spans="10:10" x14ac:dyDescent="0.25">
      <c r="J140" s="30"/>
    </row>
    <row r="141" spans="10:10" x14ac:dyDescent="0.25">
      <c r="J141" s="30"/>
    </row>
    <row r="142" spans="10:10" x14ac:dyDescent="0.25">
      <c r="J142" s="30"/>
    </row>
    <row r="143" spans="10:10" x14ac:dyDescent="0.25">
      <c r="J143" s="30"/>
    </row>
    <row r="144" spans="10:10" x14ac:dyDescent="0.25">
      <c r="J144" s="30"/>
    </row>
    <row r="145" spans="10:10" x14ac:dyDescent="0.25">
      <c r="J145" s="30"/>
    </row>
    <row r="146" spans="10:10" x14ac:dyDescent="0.25">
      <c r="J146" s="30"/>
    </row>
    <row r="147" spans="10:10" x14ac:dyDescent="0.25">
      <c r="J147" s="30"/>
    </row>
    <row r="148" spans="10:10" x14ac:dyDescent="0.25">
      <c r="J148" s="30"/>
    </row>
    <row r="149" spans="10:10" x14ac:dyDescent="0.25">
      <c r="J149" s="30"/>
    </row>
    <row r="150" spans="10:10" x14ac:dyDescent="0.25">
      <c r="J150" s="30"/>
    </row>
    <row r="151" spans="10:10" x14ac:dyDescent="0.25">
      <c r="J151" s="30"/>
    </row>
    <row r="152" spans="10:10" x14ac:dyDescent="0.25">
      <c r="J152" s="30"/>
    </row>
    <row r="153" spans="10:10" x14ac:dyDescent="0.25">
      <c r="J153" s="30"/>
    </row>
    <row r="154" spans="10:10" x14ac:dyDescent="0.25">
      <c r="J154" s="30"/>
    </row>
    <row r="155" spans="10:10" x14ac:dyDescent="0.25">
      <c r="J155" s="30"/>
    </row>
    <row r="156" spans="10:10" x14ac:dyDescent="0.25">
      <c r="J156" s="30"/>
    </row>
    <row r="157" spans="10:10" x14ac:dyDescent="0.25">
      <c r="J157" s="30"/>
    </row>
  </sheetData>
  <autoFilter ref="A1:G68"/>
  <customSheetViews>
    <customSheetView guid="{FBE4CBE9-E43F-475B-89D3-443753E9B033}" showAutoFilter="1">
      <selection activeCell="E14" sqref="E14"/>
      <pageMargins left="0" right="0" top="0" bottom="0" header="0" footer="0"/>
      <pageSetup orientation="portrait" r:id="rId2"/>
      <autoFilter ref="A1:A68"/>
    </customSheetView>
  </customSheetViews>
  <dataValidations count="2">
    <dataValidation type="list" allowBlank="1" showInputMessage="1" showErrorMessage="1" sqref="C2:C68">
      <formula1>"Yes,No"</formula1>
    </dataValidation>
    <dataValidation type="list" allowBlank="1" showInputMessage="1" showErrorMessage="1" sqref="D2:D68">
      <formula1>"Not Started,Passed,Failed,Blocked"</formula1>
    </dataValidation>
  </dataValidations>
  <hyperlinks>
    <hyperlink ref="I1" location="'Execution Status Summary'!A1" display="Back to Execution Status Summary"/>
    <hyperlink ref="I2" location="'Execution Status Details'!A1" display="Back to Summary"/>
  </hyperlinks>
  <pageMargins left="0.7" right="0.7" top="0.75" bottom="0.75" header="0.3" footer="0.3"/>
  <pageSetup orientation="portrait" r:id="rId3"/>
  <drawing r:id="rId4"/>
</worksheet>
</file>

<file path=customXml/_rels/item1.xml.rels><?xml version="1.0" encoding="UTF-8" standalone="no"?>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no"?>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no"?>
<Relationships xmlns="http://schemas.openxmlformats.org/package/2006/relationships">
    <Relationship Id="rId1" Target="itemProps3.xml" Type="http://schemas.openxmlformats.org/officeDocument/2006/relationships/customXmlProps"/>
</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__type":"ComplianceItemProperties:#Microsoft.Office.CompliancePolicy.ComplianceData","LastPolicyEvaluatedTimeUtc":"2019-02-17T07:55:51.9254399Z","Rules":{"a514d0f1-091d-4b34-bb3d-c07fa061715d":{"Actions":{"GenerateIncidentReport":{"ActionName":"GenerateIncidentReport","CodeVersion":"1.0.2.0","LastAppliedTimeUTC":"2019-02-12T05:19:55.9478077Z","Properties":null,"RuleVersion":"0"},"TagReporting":{"ActionName":"TagReporting","CodeVersion":"1.00.0002.000","LastAppliedTimeUTC":"2019-02-12T05:19:59.2134302Z","Properties":{},"RuleVersion":"0"}},"Properties":{},"RuleId":"a514d0f1-091d-4b34-bb3d-c07fa061715d","Scenario":0},"ec5d5329-87ec-491d-b0bb-c2b3491159cd":{"Actions":{"GenerateIncidentReport":{"ActionName":"GenerateIncidentReport","CodeVersion":"1.0.2.0","LastAppliedTimeUTC":"2019-02-12T05:20:43.6042575Z","Properties":null,"RuleVersion":"0"},"TagReporting":{"ActionName":"TagReporting","CodeVersion":"1.00.0002.000","LastAppliedTimeUTC":"2019-02-12T05:20:47.0727994Z","Properties":{},"RuleVersion":"0"}},"Properties":{},"RuleId":"ec5d5329-87ec-491d-b0bb-c2b3491159cd","Scenario":0},"d9b1badb-0258-48de-9554-34beb4a31c31":{"Actions":{"GenerateIncidentReport":{"ActionName":"GenerateIncidentReport","CodeVersion":"1.0.2.0","LastAppliedTimeUTC":"2019-02-12T05:21:59.0884207Z","Properties":null,"RuleVersion":"0"},"TagReporting":{"ActionName":"TagReporting","CodeVersion":"1.00.0002.000","LastAppliedTimeUTC":"2019-02-12T05:22:02.3696903Z","Properties":{},"RuleVersion":"0"}},"Properties":{},"RuleId":"d9b1badb-0258-48de-9554-34beb4a31c31","Scenario":0},"3d3b4a5d-6da2-4b4d-87ca-249762107a85":{"Actions":{"GenerateIncidentReport":{"ActionName":"GenerateIncidentReport","CodeVersion":"1.0.2.0","LastAppliedTimeUTC":"2019-02-12T05:25:00.6374466Z","Properties":null,"RuleVersion":"0"},"TagReporting":{"ActionName":"TagReporting","CodeVersion":"1.00.0002.000","LastAppliedTimeUTC":"2019-02-12T05:25:03.8092977Z","Properties":{},"RuleVersion":"0"}},"Properties":{},"RuleId":"3d3b4a5d-6da2-4b4d-87ca-249762107a85","Scenario":0},"a2b90284-25b0-4ff1-b73c-7b7ff4d5dde2":{"Actions":{"GenerateIncidentReport":{"ActionName":"GenerateIncidentReport","CodeVersion":"1.0.2.0","LastAppliedTimeUTC":"2019-02-17T07:55:48.3944672Z","Properties":null,"RuleVersion":"0"},"TagReporting":{"ActionName":"TagReporting","CodeVersion":"1.00.0002.000","LastAppliedTimeUTC":"2019-02-17T07:55:51.9254399Z","Properties":{},"RuleVersion":"0"}},"Properties":{},"RuleId":"a2b90284-25b0-4ff1-b73c-7b7ff4d5dde2","Scenario":0}},"UniqueId":"0ef8ded1-380d-4d6a-91d7-c41a119c0acd"}</_ip_UnifiedCompliancePolicyPropertie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E384BAF30AAF44917499A2F106BE31" ma:contentTypeVersion="10" ma:contentTypeDescription="Create a new document." ma:contentTypeScope="" ma:versionID="71929e0d4dc1169867b19785fe18d34d">
  <xsd:schema xmlns:xsd="http://www.w3.org/2001/XMLSchema" xmlns:xs="http://www.w3.org/2001/XMLSchema" xmlns:p="http://schemas.microsoft.com/office/2006/metadata/properties" xmlns:ns1="http://schemas.microsoft.com/sharepoint/v3" xmlns:ns2="4830f071-cc86-4ec4-915b-6e431db255cb" xmlns:ns3="2eac5f40-74ed-40b0-8f48-2be7bc5e8cff" targetNamespace="http://schemas.microsoft.com/office/2006/metadata/properties" ma:root="true" ma:fieldsID="eac749435cbfcbf3c9353a565239b4a2" ns1:_="" ns2:_="" ns3:_="">
    <xsd:import namespace="http://schemas.microsoft.com/sharepoint/v3"/>
    <xsd:import namespace="4830f071-cc86-4ec4-915b-6e431db255cb"/>
    <xsd:import namespace="2eac5f40-74ed-40b0-8f48-2be7bc5e8cf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30f071-cc86-4ec4-915b-6e431db255c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eac5f40-74ed-40b0-8f48-2be7bc5e8cff"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3FB5E-7B1B-4E2F-8C84-0A6F6429F71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88185BFF-33BA-4DFE-9DF3-4070F72B63B1}">
  <ds:schemaRefs>
    <ds:schemaRef ds:uri="http://schemas.microsoft.com/sharepoint/v3/contenttype/forms"/>
  </ds:schemaRefs>
</ds:datastoreItem>
</file>

<file path=customXml/itemProps3.xml><?xml version="1.0" encoding="utf-8"?>
<ds:datastoreItem xmlns:ds="http://schemas.openxmlformats.org/officeDocument/2006/customXml" ds:itemID="{229F740A-5296-4ECC-8078-F3F46C9EB5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830f071-cc86-4ec4-915b-6e431db255cb"/>
    <ds:schemaRef ds:uri="2eac5f40-74ed-40b0-8f48-2be7bc5e8c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Execution Status Summary</vt:lpstr>
      <vt:lpstr>Execution Status Details</vt:lpstr>
      <vt:lpstr>Defect Summary</vt:lpstr>
      <vt:lpstr>Defect Details</vt:lpstr>
      <vt:lpstr>Australia</vt:lpstr>
      <vt:lpstr>China FL</vt:lpstr>
      <vt:lpstr>China SL</vt:lpstr>
      <vt:lpstr>Estonia</vt:lpstr>
      <vt:lpstr>Finland FL</vt:lpstr>
      <vt:lpstr>Finland SL</vt:lpstr>
      <vt:lpstr>France</vt:lpstr>
      <vt:lpstr>GSS</vt:lpstr>
      <vt:lpstr>Hong Kong</vt:lpstr>
      <vt:lpstr>Germany</vt:lpstr>
      <vt:lpstr>India FL</vt:lpstr>
      <vt:lpstr>India SL</vt:lpstr>
      <vt:lpstr>Italy FL</vt:lpstr>
      <vt:lpstr>Italy SL</vt:lpstr>
      <vt:lpstr>Latvia</vt:lpstr>
      <vt:lpstr>Lithuania</vt:lpstr>
      <vt:lpstr>New Zealand</vt:lpstr>
      <vt:lpstr>Russia</vt:lpstr>
      <vt:lpstr>Saudi Arabia</vt:lpstr>
      <vt:lpstr>South Africa</vt:lpstr>
      <vt:lpstr>Spain</vt:lpstr>
      <vt:lpstr>Sweden</vt:lpstr>
      <vt:lpstr>Turkey</vt:lpstr>
      <vt:lpstr>Thailand</vt:lpstr>
      <vt:lpstr>UAE</vt:lpstr>
      <vt:lpstr>UK</vt:lpstr>
      <vt:lpstr> USA FL</vt:lpstr>
      <vt:lpstr>USA SL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2015-12-08T11:38:14Z</dcterms:created>
  <dc:creator>Madhuri</dc:creator>
  <cp:lastModifiedBy>Chelumpalli, SanthoshKumar</cp:lastModifiedBy>
  <dcterms:modified xsi:type="dcterms:W3CDTF">2019-04-19T13:19:42Z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0x010100ECE384BAF30AAF44917499A2F106BE31</vt:lpwstr>
  </property>
  <property fmtid="{D5CDD505-2E9C-101B-9397-08002B2CF9AE}" pid="3" name="MSIP_Label_be4b3411-284d-4d31-bd4f-bc13ef7f1fd6_Enabled">
    <vt:lpwstr>True</vt:lpwstr>
  </property>
  <property fmtid="{D5CDD505-2E9C-101B-9397-08002B2CF9AE}" pid="4" name="MSIP_Label_be4b3411-284d-4d31-bd4f-bc13ef7f1fd6_SiteId">
    <vt:lpwstr>63ce7d59-2f3e-42cd-a8cc-be764cff5eb6</vt:lpwstr>
  </property>
  <property fmtid="{D5CDD505-2E9C-101B-9397-08002B2CF9AE}" pid="5" name="MSIP_Label_be4b3411-284d-4d31-bd4f-bc13ef7f1fd6_Owner">
    <vt:lpwstr>vollipi.p@ad.infosys.com</vt:lpwstr>
  </property>
  <property fmtid="{D5CDD505-2E9C-101B-9397-08002B2CF9AE}" pid="6" name="MSIP_Label_be4b3411-284d-4d31-bd4f-bc13ef7f1fd6_SetDate">
    <vt:lpwstr>2018-10-05T06:00:48.6098280Z</vt:lpwstr>
  </property>
  <property fmtid="{D5CDD505-2E9C-101B-9397-08002B2CF9AE}" pid="7" name="MSIP_Label_be4b3411-284d-4d31-bd4f-bc13ef7f1fd6_Name">
    <vt:lpwstr>Internal</vt:lpwstr>
  </property>
  <property fmtid="{D5CDD505-2E9C-101B-9397-08002B2CF9AE}" pid="8" name="MSIP_Label_be4b3411-284d-4d31-bd4f-bc13ef7f1fd6_Application">
    <vt:lpwstr>Microsoft Azure Information Protection</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vollipi.p@ad.infosys.com</vt:lpwstr>
  </property>
  <property fmtid="{D5CDD505-2E9C-101B-9397-08002B2CF9AE}" pid="13" name="MSIP_Label_a0819fa7-4367-4500-ba88-dd630d977609_SetDate">
    <vt:lpwstr>2018-10-05T06:00:48.6098280Z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Parent">
    <vt:lpwstr>be4b3411-284d-4d31-bd4f-bc13ef7f1fd6</vt:lpwstr>
  </property>
  <property fmtid="{D5CDD505-2E9C-101B-9397-08002B2CF9AE}" pid="17" name="MSIP_Label_a0819fa7-4367-4500-ba88-dd630d977609_Extended_MSFT_Method">
    <vt:lpwstr>Automatic</vt:lpwstr>
  </property>
  <property fmtid="{D5CDD505-2E9C-101B-9397-08002B2CF9AE}" pid="18" name="Sensitivity">
    <vt:lpwstr>Internal Companywide usage</vt:lpwstr>
  </property>
  <property fmtid="{D5CDD505-2E9C-101B-9397-08002B2CF9AE}" pid="19" name="AuthorIds_UIVersion_37376">
    <vt:lpwstr>500</vt:lpwstr>
  </property>
</Properties>
</file>