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990" windowWidth="23235" windowHeight="8940"/>
  </bookViews>
  <sheets>
    <sheet name="Deciling" sheetId="1" r:id="rId1"/>
    <sheet name="KS-Gains Chart-Lift Chart" sheetId="3" r:id="rId2"/>
  </sheets>
  <externalReferences>
    <externalReference r:id="rId3"/>
  </externalReferences>
  <calcPr calcId="125725"/>
</workbook>
</file>

<file path=xl/calcChain.xml><?xml version="1.0" encoding="utf-8"?>
<calcChain xmlns="http://schemas.openxmlformats.org/spreadsheetml/2006/main">
  <c r="F4" i="3"/>
  <c r="G4" s="1"/>
  <c r="F5"/>
  <c r="G5" s="1"/>
  <c r="F6"/>
  <c r="G6" s="1"/>
  <c r="F7"/>
  <c r="G7" s="1"/>
  <c r="F8"/>
  <c r="G8" s="1"/>
  <c r="F9"/>
  <c r="G9" s="1"/>
  <c r="F10"/>
  <c r="G10" s="1"/>
  <c r="F11"/>
  <c r="G11" s="1"/>
  <c r="F12"/>
  <c r="G12" s="1"/>
  <c r="F13"/>
  <c r="G13" s="1"/>
  <c r="D14"/>
  <c r="H7" s="1"/>
  <c r="E14"/>
  <c r="J9" s="1"/>
  <c r="E29"/>
  <c r="J28" s="1"/>
  <c r="D29"/>
  <c r="H28" s="1"/>
  <c r="F28"/>
  <c r="G28" s="1"/>
  <c r="F27"/>
  <c r="G27" s="1"/>
  <c r="F26"/>
  <c r="G26" s="1"/>
  <c r="F25"/>
  <c r="G25" s="1"/>
  <c r="F24"/>
  <c r="G24" s="1"/>
  <c r="F23"/>
  <c r="G23" s="1"/>
  <c r="F22"/>
  <c r="G22" s="1"/>
  <c r="F21"/>
  <c r="G21" s="1"/>
  <c r="F20"/>
  <c r="G20" s="1"/>
  <c r="F19"/>
  <c r="G19" s="1"/>
  <c r="L13" i="1"/>
  <c r="N5" s="1"/>
  <c r="D13"/>
  <c r="F8" s="1"/>
  <c r="N4" l="1"/>
  <c r="N12"/>
  <c r="N11"/>
  <c r="N3"/>
  <c r="N10"/>
  <c r="N9"/>
  <c r="N8"/>
  <c r="N7"/>
  <c r="N6"/>
  <c r="F3"/>
  <c r="F7"/>
  <c r="F6"/>
  <c r="F5"/>
  <c r="F4"/>
  <c r="F12"/>
  <c r="F11"/>
  <c r="F10"/>
  <c r="F9"/>
  <c r="J19" i="3"/>
  <c r="K19" s="1"/>
  <c r="J21"/>
  <c r="J20"/>
  <c r="H9"/>
  <c r="H13"/>
  <c r="H10"/>
  <c r="H6"/>
  <c r="H5"/>
  <c r="J8"/>
  <c r="H12"/>
  <c r="H8"/>
  <c r="J4"/>
  <c r="K4" s="1"/>
  <c r="H11"/>
  <c r="J5"/>
  <c r="H4"/>
  <c r="I4" s="1"/>
  <c r="J6"/>
  <c r="J11"/>
  <c r="J13"/>
  <c r="J10"/>
  <c r="J7"/>
  <c r="J12"/>
  <c r="F14"/>
  <c r="G14" s="1"/>
  <c r="H19"/>
  <c r="I19" s="1"/>
  <c r="H20"/>
  <c r="H21"/>
  <c r="H22"/>
  <c r="H23"/>
  <c r="H24"/>
  <c r="H25"/>
  <c r="H26"/>
  <c r="H27"/>
  <c r="F29"/>
  <c r="J22"/>
  <c r="J23"/>
  <c r="J24"/>
  <c r="J25"/>
  <c r="J26"/>
  <c r="J27"/>
  <c r="K5" l="1"/>
  <c r="K6" s="1"/>
  <c r="K7" s="1"/>
  <c r="K8" s="1"/>
  <c r="K9" s="1"/>
  <c r="K10" s="1"/>
  <c r="K11" s="1"/>
  <c r="K12" s="1"/>
  <c r="K13" s="1"/>
  <c r="I5"/>
  <c r="K20"/>
  <c r="K21" s="1"/>
  <c r="K22" s="1"/>
  <c r="K23" s="1"/>
  <c r="K24" s="1"/>
  <c r="K25" s="1"/>
  <c r="K26" s="1"/>
  <c r="K27" s="1"/>
  <c r="K28" s="1"/>
  <c r="R4"/>
  <c r="L4"/>
  <c r="R19"/>
  <c r="I20"/>
  <c r="L19"/>
  <c r="L5" l="1"/>
  <c r="R5"/>
  <c r="I6"/>
  <c r="I7" s="1"/>
  <c r="L20"/>
  <c r="R20"/>
  <c r="I21"/>
  <c r="L6" l="1"/>
  <c r="R6"/>
  <c r="I8"/>
  <c r="L7"/>
  <c r="R7"/>
  <c r="R21"/>
  <c r="L21"/>
  <c r="I22"/>
  <c r="R22" l="1"/>
  <c r="I23"/>
  <c r="L22"/>
  <c r="L8"/>
  <c r="I9"/>
  <c r="R8"/>
  <c r="R23" l="1"/>
  <c r="L23"/>
  <c r="I24"/>
  <c r="L9"/>
  <c r="R9"/>
  <c r="I10"/>
  <c r="L24" l="1"/>
  <c r="R24"/>
  <c r="I25"/>
  <c r="L10"/>
  <c r="R10"/>
  <c r="I11"/>
  <c r="I12" l="1"/>
  <c r="L11"/>
  <c r="R11"/>
  <c r="R25"/>
  <c r="L25"/>
  <c r="I26"/>
  <c r="L26" l="1"/>
  <c r="R26"/>
  <c r="I27"/>
  <c r="L12"/>
  <c r="I13"/>
  <c r="R12"/>
  <c r="R27" l="1"/>
  <c r="I28"/>
  <c r="L27"/>
  <c r="L13"/>
  <c r="L14" s="1"/>
  <c r="R13"/>
  <c r="R28" l="1"/>
  <c r="L28"/>
  <c r="L29" s="1"/>
</calcChain>
</file>

<file path=xl/sharedStrings.xml><?xml version="1.0" encoding="utf-8"?>
<sst xmlns="http://schemas.openxmlformats.org/spreadsheetml/2006/main" count="47" uniqueCount="25">
  <si>
    <t>decile</t>
  </si>
  <si>
    <t>Min_prob</t>
  </si>
  <si>
    <t>max_prob</t>
  </si>
  <si>
    <t>churn_Count</t>
  </si>
  <si>
    <t>Non_churn_Count</t>
  </si>
  <si>
    <t>Training Deciles</t>
  </si>
  <si>
    <t>Testing Deciles</t>
  </si>
  <si>
    <t>Suppose we are choosing top 5 deciles for deciding probability value so if prob&gt; .501 we consider it a churner</t>
  </si>
  <si>
    <t>Decile</t>
  </si>
  <si>
    <t>MIN SCORE</t>
  </si>
  <si>
    <t>MAX SCORE</t>
  </si>
  <si>
    <t>Bad#</t>
  </si>
  <si>
    <t>Good#</t>
  </si>
  <si>
    <t>Total</t>
  </si>
  <si>
    <t>BAD RATE</t>
  </si>
  <si>
    <t>BAD PERCENT</t>
  </si>
  <si>
    <t>CUMU. BAD PERCENT</t>
  </si>
  <si>
    <t>GOOD PERCENT</t>
  </si>
  <si>
    <t>CUMU. GOOD PERCENT</t>
  </si>
  <si>
    <t>KS</t>
  </si>
  <si>
    <t>Random Model</t>
  </si>
  <si>
    <t>Lift</t>
  </si>
  <si>
    <t>Baseline</t>
  </si>
  <si>
    <t>Validation Sample</t>
  </si>
  <si>
    <t>Development Sample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</si>
</sst>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i/>
      <sz val="9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10" fontId="0" fillId="0" borderId="0" xfId="1" applyNumberFormat="1" applyFont="1"/>
    <xf numFmtId="0" fontId="0" fillId="2" borderId="0" xfId="0" applyFill="1"/>
    <xf numFmtId="10" fontId="0" fillId="2" borderId="0" xfId="1" applyNumberFormat="1" applyFont="1" applyFill="1"/>
    <xf numFmtId="10" fontId="0" fillId="2" borderId="0" xfId="0" applyNumberFormat="1" applyFill="1"/>
    <xf numFmtId="0" fontId="3" fillId="2" borderId="1" xfId="0" applyFont="1" applyFill="1" applyBorder="1" applyAlignment="1">
      <alignment horizontal="center" vertical="top" wrapText="1"/>
    </xf>
    <xf numFmtId="0" fontId="3" fillId="2" borderId="0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3" fillId="3" borderId="0" xfId="0" applyFont="1" applyFill="1" applyBorder="1" applyAlignment="1">
      <alignment horizontal="center" vertical="center" wrapText="1"/>
    </xf>
    <xf numFmtId="0" fontId="0" fillId="0" borderId="1" xfId="0" applyBorder="1"/>
    <xf numFmtId="0" fontId="4" fillId="4" borderId="1" xfId="0" applyFont="1" applyFill="1" applyBorder="1" applyAlignment="1">
      <alignment horizontal="center" vertical="top" wrapText="1"/>
    </xf>
    <xf numFmtId="0" fontId="4" fillId="4" borderId="1" xfId="0" applyFont="1" applyFill="1" applyBorder="1" applyAlignment="1">
      <alignment vertical="top" wrapText="1"/>
    </xf>
    <xf numFmtId="3" fontId="4" fillId="4" borderId="1" xfId="0" applyNumberFormat="1" applyFont="1" applyFill="1" applyBorder="1" applyAlignment="1">
      <alignment vertical="top" wrapText="1"/>
    </xf>
    <xf numFmtId="3" fontId="4" fillId="0" borderId="1" xfId="0" applyNumberFormat="1" applyFont="1" applyBorder="1" applyAlignment="1">
      <alignment vertical="top" wrapText="1"/>
    </xf>
    <xf numFmtId="10" fontId="4" fillId="0" borderId="1" xfId="0" applyNumberFormat="1" applyFont="1" applyBorder="1" applyAlignment="1">
      <alignment vertical="top" wrapText="1"/>
    </xf>
    <xf numFmtId="9" fontId="0" fillId="0" borderId="1" xfId="1" applyFont="1" applyBorder="1"/>
    <xf numFmtId="2" fontId="0" fillId="3" borderId="1" xfId="0" applyNumberFormat="1" applyFill="1" applyBorder="1"/>
    <xf numFmtId="2" fontId="0" fillId="0" borderId="1" xfId="0" applyNumberFormat="1" applyBorder="1"/>
    <xf numFmtId="3" fontId="4" fillId="5" borderId="1" xfId="0" applyNumberFormat="1" applyFont="1" applyFill="1" applyBorder="1" applyAlignment="1">
      <alignment vertical="top" wrapText="1"/>
    </xf>
    <xf numFmtId="10" fontId="4" fillId="5" borderId="1" xfId="0" applyNumberFormat="1" applyFont="1" applyFill="1" applyBorder="1" applyAlignment="1">
      <alignment vertical="top" wrapText="1"/>
    </xf>
    <xf numFmtId="0" fontId="0" fillId="0" borderId="1" xfId="0" applyFill="1" applyBorder="1"/>
    <xf numFmtId="0" fontId="4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3" fontId="5" fillId="0" borderId="1" xfId="0" applyNumberFormat="1" applyFont="1" applyBorder="1" applyAlignment="1">
      <alignment vertical="top" wrapText="1"/>
    </xf>
    <xf numFmtId="9" fontId="4" fillId="0" borderId="1" xfId="1" applyFont="1" applyBorder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4" fillId="5" borderId="0" xfId="0" applyFont="1" applyFill="1" applyBorder="1" applyAlignment="1">
      <alignment vertical="top" wrapText="1"/>
    </xf>
    <xf numFmtId="10" fontId="4" fillId="5" borderId="0" xfId="0" applyNumberFormat="1" applyFont="1" applyFill="1" applyBorder="1" applyAlignment="1">
      <alignment vertical="top" wrapText="1"/>
    </xf>
    <xf numFmtId="3" fontId="4" fillId="0" borderId="1" xfId="0" applyNumberFormat="1" applyFont="1" applyFill="1" applyBorder="1" applyAlignment="1">
      <alignment vertical="top" wrapText="1"/>
    </xf>
    <xf numFmtId="10" fontId="4" fillId="0" borderId="1" xfId="0" applyNumberFormat="1" applyFont="1" applyFill="1" applyBorder="1" applyAlignment="1">
      <alignment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00" b="0" u="sng"/>
            </a:pPr>
            <a:r>
              <a:rPr lang="en-US" sz="1100" b="0" u="sng"/>
              <a:t>Gains</a:t>
            </a:r>
            <a:r>
              <a:rPr lang="en-US" sz="1100" b="0" u="sng" baseline="0"/>
              <a:t> Chart</a:t>
            </a:r>
            <a:endParaRPr lang="en-US" sz="1100" b="0" u="sng"/>
          </a:p>
        </c:rich>
      </c:tx>
      <c:layout/>
    </c:title>
    <c:plotArea>
      <c:layout>
        <c:manualLayout>
          <c:layoutTarget val="inner"/>
          <c:xMode val="edge"/>
          <c:yMode val="edge"/>
          <c:x val="0.21243590005794744"/>
          <c:y val="0.14171167570729729"/>
          <c:w val="0.75639526877322161"/>
          <c:h val="0.56102633590415341"/>
        </c:manualLayout>
      </c:layout>
      <c:lineChart>
        <c:grouping val="standard"/>
        <c:ser>
          <c:idx val="1"/>
          <c:order val="0"/>
          <c:tx>
            <c:v>Dev Sample</c:v>
          </c:tx>
          <c:spPr>
            <a:ln w="635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'[1]Gains Table - Dev &amp; Val Sample'!$A$3:$A$13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cat>
          <c:val>
            <c:numRef>
              <c:f>'[1]Gains Table - Dev &amp; Val Sample'!$I$3:$I$13</c:f>
              <c:numCache>
                <c:formatCode>General</c:formatCode>
                <c:ptCount val="11"/>
                <c:pt idx="0">
                  <c:v>0</c:v>
                </c:pt>
                <c:pt idx="1">
                  <c:v>0.1316164930803253</c:v>
                </c:pt>
                <c:pt idx="2">
                  <c:v>0.25310315308888576</c:v>
                </c:pt>
                <c:pt idx="3">
                  <c:v>0.36802682265658443</c:v>
                </c:pt>
                <c:pt idx="4">
                  <c:v>0.48095306035097735</c:v>
                </c:pt>
                <c:pt idx="5">
                  <c:v>0.58481951776287633</c:v>
                </c:pt>
                <c:pt idx="6">
                  <c:v>0.6844057640176916</c:v>
                </c:pt>
                <c:pt idx="7">
                  <c:v>0.78056784134683987</c:v>
                </c:pt>
                <c:pt idx="8">
                  <c:v>0.86338992723641039</c:v>
                </c:pt>
                <c:pt idx="9">
                  <c:v>0.93879298045370241</c:v>
                </c:pt>
                <c:pt idx="10">
                  <c:v>1</c:v>
                </c:pt>
              </c:numCache>
            </c:numRef>
          </c:val>
        </c:ser>
        <c:ser>
          <c:idx val="0"/>
          <c:order val="1"/>
          <c:tx>
            <c:v>Val Sample</c:v>
          </c:tx>
          <c:spPr>
            <a:ln w="6350">
              <a:solidFill>
                <a:srgbClr val="FFFF00"/>
              </a:solidFill>
            </a:ln>
          </c:spPr>
          <c:marker>
            <c:symbol val="none"/>
          </c:marker>
          <c:val>
            <c:numRef>
              <c:f>'[1]Gains Table - Dev &amp; Val Sample'!$I$18:$I$28</c:f>
              <c:numCache>
                <c:formatCode>General</c:formatCode>
                <c:ptCount val="11"/>
                <c:pt idx="0">
                  <c:v>0</c:v>
                </c:pt>
                <c:pt idx="1">
                  <c:v>0.1283851554663992</c:v>
                </c:pt>
                <c:pt idx="2">
                  <c:v>0.24740889334670679</c:v>
                </c:pt>
                <c:pt idx="3">
                  <c:v>0.36191909060514882</c:v>
                </c:pt>
                <c:pt idx="4">
                  <c:v>0.47158141089936478</c:v>
                </c:pt>
                <c:pt idx="5">
                  <c:v>0.57790036776997666</c:v>
                </c:pt>
                <c:pt idx="6">
                  <c:v>0.6788699431628219</c:v>
                </c:pt>
                <c:pt idx="7">
                  <c:v>0.77114677365429629</c:v>
                </c:pt>
                <c:pt idx="8">
                  <c:v>0.8567368772985624</c:v>
                </c:pt>
                <c:pt idx="9">
                  <c:v>0.93480441323971919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'[1]Gains Table - Dev &amp; Val Sample'!$Q$2</c:f>
              <c:strCache>
                <c:ptCount val="1"/>
                <c:pt idx="0">
                  <c:v>Random Model</c:v>
                </c:pt>
              </c:strCache>
            </c:strRef>
          </c:tx>
          <c:spPr>
            <a:ln w="6350">
              <a:solidFill>
                <a:srgbClr val="C00000"/>
              </a:solidFill>
              <a:prstDash val="dash"/>
            </a:ln>
          </c:spPr>
          <c:marker>
            <c:symbol val="none"/>
          </c:marker>
          <c:cat>
            <c:numRef>
              <c:f>'[1]Gains Table - Dev &amp; Val Sample'!$A$3:$A$13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cat>
          <c:val>
            <c:numRef>
              <c:f>'[1]Gains Table - Dev &amp; Val Sample'!$Q$3:$Q$13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</c:ser>
        <c:marker val="1"/>
        <c:axId val="104407040"/>
        <c:axId val="104408960"/>
      </c:lineChart>
      <c:catAx>
        <c:axId val="104407040"/>
        <c:scaling>
          <c:orientation val="minMax"/>
        </c:scaling>
        <c:axPos val="b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0">
                    <a:solidFill>
                      <a:srgbClr val="0070C0"/>
                    </a:solidFill>
                  </a:defRPr>
                </a:pPr>
                <a:r>
                  <a:rPr lang="en-US" b="0">
                    <a:solidFill>
                      <a:srgbClr val="0070C0"/>
                    </a:solidFill>
                  </a:rPr>
                  <a:t>Decile</a:t>
                </a:r>
              </a:p>
            </c:rich>
          </c:tx>
          <c:layout/>
        </c:title>
        <c:numFmt formatCode="General" sourceLinked="1"/>
        <c:tickLblPos val="nextTo"/>
        <c:crossAx val="104408960"/>
        <c:crosses val="autoZero"/>
        <c:auto val="1"/>
        <c:lblAlgn val="ctr"/>
        <c:lblOffset val="100"/>
      </c:catAx>
      <c:valAx>
        <c:axId val="104408960"/>
        <c:scaling>
          <c:orientation val="minMax"/>
        </c:scaling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>
                    <a:solidFill>
                      <a:srgbClr val="0070C0"/>
                    </a:solidFill>
                  </a:defRPr>
                </a:pPr>
                <a:r>
                  <a:rPr lang="en-US" b="0">
                    <a:solidFill>
                      <a:srgbClr val="0070C0"/>
                    </a:solidFill>
                  </a:rPr>
                  <a:t>Proportion</a:t>
                </a:r>
                <a:r>
                  <a:rPr lang="en-US" b="0" baseline="0">
                    <a:solidFill>
                      <a:srgbClr val="0070C0"/>
                    </a:solidFill>
                  </a:rPr>
                  <a:t> of Churners</a:t>
                </a:r>
                <a:endParaRPr lang="en-US" b="0">
                  <a:solidFill>
                    <a:srgbClr val="0070C0"/>
                  </a:solidFill>
                </a:endParaRPr>
              </a:p>
            </c:rich>
          </c:tx>
          <c:layout/>
        </c:title>
        <c:numFmt formatCode="0%" sourceLinked="0"/>
        <c:tickLblPos val="nextTo"/>
        <c:crossAx val="104407040"/>
        <c:crosses val="autoZero"/>
        <c:crossBetween val="between"/>
      </c:valAx>
      <c:spPr>
        <a:solidFill>
          <a:schemeClr val="bg2">
            <a:lumMod val="90000"/>
          </a:schemeClr>
        </a:solidFill>
      </c:spPr>
    </c:plotArea>
    <c:legend>
      <c:legendPos val="b"/>
      <c:layout/>
    </c:legend>
    <c:plotVisOnly val="1"/>
    <c:dispBlanksAs val="gap"/>
  </c:chart>
  <c:spPr>
    <a:solidFill>
      <a:schemeClr val="lt1"/>
    </a:solidFill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 rtl="0">
              <a:defRPr lang="en-US" sz="1100" b="0" i="0" u="sng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sng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Lift Chart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5723168808174526"/>
          <c:y val="0.13209499854184903"/>
          <c:w val="0.80793062387391601"/>
          <c:h val="0.54225867599883371"/>
        </c:manualLayout>
      </c:layout>
      <c:lineChart>
        <c:grouping val="standard"/>
        <c:ser>
          <c:idx val="0"/>
          <c:order val="0"/>
          <c:tx>
            <c:v>Dev Sample</c:v>
          </c:tx>
          <c:spPr>
            <a:ln w="635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'[1]Gains Table - Dev &amp; Val Sample'!$A$19:$A$28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cat>
          <c:val>
            <c:numRef>
              <c:f>'[1]Gains Table - Dev &amp; Val Sample'!$R$4:$R$13</c:f>
              <c:numCache>
                <c:formatCode>General</c:formatCode>
                <c:ptCount val="10"/>
                <c:pt idx="0">
                  <c:v>1.316164930803253</c:v>
                </c:pt>
                <c:pt idx="1">
                  <c:v>1.2655157654444287</c:v>
                </c:pt>
                <c:pt idx="2">
                  <c:v>1.2267560755219482</c:v>
                </c:pt>
                <c:pt idx="3">
                  <c:v>1.2023826508774433</c:v>
                </c:pt>
                <c:pt idx="4">
                  <c:v>1.1696390355257527</c:v>
                </c:pt>
                <c:pt idx="5">
                  <c:v>1.1406762733628193</c:v>
                </c:pt>
                <c:pt idx="6">
                  <c:v>1.1150969162097712</c:v>
                </c:pt>
                <c:pt idx="7">
                  <c:v>1.079237409045513</c:v>
                </c:pt>
                <c:pt idx="8">
                  <c:v>1.0431033116152248</c:v>
                </c:pt>
                <c:pt idx="9">
                  <c:v>1</c:v>
                </c:pt>
              </c:numCache>
            </c:numRef>
          </c:val>
        </c:ser>
        <c:ser>
          <c:idx val="2"/>
          <c:order val="1"/>
          <c:tx>
            <c:v>Val Sample</c:v>
          </c:tx>
          <c:spPr>
            <a:ln w="6350">
              <a:solidFill>
                <a:srgbClr val="FFFF00"/>
              </a:solidFill>
            </a:ln>
          </c:spPr>
          <c:marker>
            <c:symbol val="none"/>
          </c:marker>
          <c:val>
            <c:numRef>
              <c:f>'[1]Gains Table - Dev &amp; Val Sample'!$R$19:$R$28</c:f>
              <c:numCache>
                <c:formatCode>General</c:formatCode>
                <c:ptCount val="10"/>
                <c:pt idx="0">
                  <c:v>1.2838515546639919</c:v>
                </c:pt>
                <c:pt idx="1">
                  <c:v>1.2370444667335339</c:v>
                </c:pt>
                <c:pt idx="2">
                  <c:v>1.2063969686838294</c:v>
                </c:pt>
                <c:pt idx="3">
                  <c:v>1.178953527248412</c:v>
                </c:pt>
                <c:pt idx="4">
                  <c:v>1.1558007355399533</c:v>
                </c:pt>
                <c:pt idx="5">
                  <c:v>1.1314499052713698</c:v>
                </c:pt>
                <c:pt idx="6">
                  <c:v>1.1016382480775662</c:v>
                </c:pt>
                <c:pt idx="7">
                  <c:v>1.070921096623203</c:v>
                </c:pt>
                <c:pt idx="8">
                  <c:v>1.0386715702663547</c:v>
                </c:pt>
                <c:pt idx="9">
                  <c:v>1</c:v>
                </c:pt>
              </c:numCache>
            </c:numRef>
          </c:val>
        </c:ser>
        <c:ser>
          <c:idx val="1"/>
          <c:order val="2"/>
          <c:tx>
            <c:v>Baseline</c:v>
          </c:tx>
          <c:spPr>
            <a:ln w="9525">
              <a:solidFill>
                <a:srgbClr val="C00000"/>
              </a:solidFill>
              <a:prstDash val="dash"/>
            </a:ln>
          </c:spPr>
          <c:marker>
            <c:symbol val="none"/>
          </c:marker>
          <c:cat>
            <c:numRef>
              <c:f>'[1]Gains Table - Dev &amp; Val Sample'!$A$19:$A$28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cat>
          <c:val>
            <c:numRef>
              <c:f>'[1]Gains Table - Dev &amp; Val Sample'!$S$4:$S$13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marker val="1"/>
        <c:axId val="104443904"/>
        <c:axId val="104445824"/>
      </c:lineChart>
      <c:catAx>
        <c:axId val="104443904"/>
        <c:scaling>
          <c:orientation val="minMax"/>
        </c:scaling>
        <c:axPos val="b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0">
                    <a:solidFill>
                      <a:srgbClr val="0070C0"/>
                    </a:solidFill>
                  </a:defRPr>
                </a:pPr>
                <a:r>
                  <a:rPr lang="en-US" b="0">
                    <a:solidFill>
                      <a:srgbClr val="0070C0"/>
                    </a:solidFill>
                  </a:rPr>
                  <a:t>Decile</a:t>
                </a:r>
              </a:p>
            </c:rich>
          </c:tx>
          <c:layout/>
        </c:title>
        <c:numFmt formatCode="General" sourceLinked="1"/>
        <c:tickLblPos val="nextTo"/>
        <c:crossAx val="104445824"/>
        <c:crosses val="autoZero"/>
        <c:auto val="1"/>
        <c:lblAlgn val="ctr"/>
        <c:lblOffset val="100"/>
      </c:catAx>
      <c:valAx>
        <c:axId val="104445824"/>
        <c:scaling>
          <c:orientation val="minMax"/>
        </c:scaling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>
                    <a:solidFill>
                      <a:srgbClr val="0070C0"/>
                    </a:solidFill>
                  </a:defRPr>
                </a:pPr>
                <a:r>
                  <a:rPr lang="en-US" b="0">
                    <a:solidFill>
                      <a:srgbClr val="0070C0"/>
                    </a:solidFill>
                  </a:rPr>
                  <a:t>Lift</a:t>
                </a:r>
              </a:p>
            </c:rich>
          </c:tx>
          <c:layout/>
        </c:title>
        <c:numFmt formatCode="0.0" sourceLinked="0"/>
        <c:tickLblPos val="nextTo"/>
        <c:spPr>
          <a:ln>
            <a:solidFill>
              <a:schemeClr val="bg1">
                <a:lumMod val="95000"/>
              </a:schemeClr>
            </a:solidFill>
          </a:ln>
        </c:spPr>
        <c:crossAx val="104443904"/>
        <c:crosses val="autoZero"/>
        <c:crossBetween val="between"/>
      </c:valAx>
      <c:spPr>
        <a:solidFill>
          <a:schemeClr val="bg2">
            <a:lumMod val="90000"/>
          </a:schemeClr>
        </a:solidFill>
      </c:spPr>
    </c:plotArea>
    <c:legend>
      <c:legendPos val="b"/>
      <c:layout/>
    </c:legend>
    <c:plotVisOnly val="1"/>
    <c:dispBlanksAs val="gap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 rtl="0">
              <a:defRPr lang="en-US" sz="1100" b="0" i="0" u="sng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sng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Bad Rate- Dev and Val Comparison 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Dev Sample</c:v>
          </c:tx>
          <c:spPr>
            <a:solidFill>
              <a:schemeClr val="tx2"/>
            </a:solidFill>
            <a:ln>
              <a:solidFill>
                <a:schemeClr val="bg1">
                  <a:lumMod val="95000"/>
                </a:schemeClr>
              </a:solidFill>
            </a:ln>
          </c:spPr>
          <c:cat>
            <c:numRef>
              <c:f>'[1]Gains Table - Dev &amp; Val Sample'!$P$19:$P$28</c:f>
              <c:numCache>
                <c:formatCode>General</c:formatCode>
                <c:ptCount val="10"/>
              </c:numCache>
            </c:numRef>
          </c:cat>
          <c:val>
            <c:numRef>
              <c:f>'[1]Gains Table - Dev &amp; Val Sample'!$G$4:$G$13</c:f>
              <c:numCache>
                <c:formatCode>General</c:formatCode>
                <c:ptCount val="10"/>
                <c:pt idx="0">
                  <c:v>0.65892857142857142</c:v>
                </c:pt>
                <c:pt idx="1">
                  <c:v>0.60821428571428571</c:v>
                </c:pt>
                <c:pt idx="2">
                  <c:v>0.5753571428571429</c:v>
                </c:pt>
                <c:pt idx="3">
                  <c:v>0.56535714285714289</c:v>
                </c:pt>
                <c:pt idx="4">
                  <c:v>0.52</c:v>
                </c:pt>
                <c:pt idx="5">
                  <c:v>0.49857142857142855</c:v>
                </c:pt>
                <c:pt idx="6">
                  <c:v>0.48142857142857143</c:v>
                </c:pt>
                <c:pt idx="7">
                  <c:v>0.41464285714285715</c:v>
                </c:pt>
                <c:pt idx="8">
                  <c:v>0.3775</c:v>
                </c:pt>
                <c:pt idx="9">
                  <c:v>0.30642857142857144</c:v>
                </c:pt>
              </c:numCache>
            </c:numRef>
          </c:val>
        </c:ser>
        <c:ser>
          <c:idx val="1"/>
          <c:order val="1"/>
          <c:tx>
            <c:v>Val Sample</c:v>
          </c:tx>
          <c:spPr>
            <a:solidFill>
              <a:srgbClr val="FFFF00"/>
            </a:solidFill>
            <a:ln>
              <a:solidFill>
                <a:schemeClr val="bg1"/>
              </a:solidFill>
            </a:ln>
          </c:spPr>
          <c:cat>
            <c:numRef>
              <c:f>'[1]Gains Table - Dev &amp; Val Sample'!$P$19:$P$28</c:f>
              <c:numCache>
                <c:formatCode>General</c:formatCode>
                <c:ptCount val="10"/>
              </c:numCache>
            </c:numRef>
          </c:cat>
          <c:val>
            <c:numRef>
              <c:f>'[1]Gains Table - Dev &amp; Val Sample'!$G$19:$G$28</c:f>
              <c:numCache>
                <c:formatCode>General</c:formatCode>
                <c:ptCount val="10"/>
                <c:pt idx="0">
                  <c:v>0.64</c:v>
                </c:pt>
                <c:pt idx="1">
                  <c:v>0.59333333333333338</c:v>
                </c:pt>
                <c:pt idx="2">
                  <c:v>0.5708333333333333</c:v>
                </c:pt>
                <c:pt idx="3">
                  <c:v>0.54666666666666663</c:v>
                </c:pt>
                <c:pt idx="4">
                  <c:v>0.53</c:v>
                </c:pt>
                <c:pt idx="5">
                  <c:v>0.5033333333333333</c:v>
                </c:pt>
                <c:pt idx="6">
                  <c:v>0.46</c:v>
                </c:pt>
                <c:pt idx="7">
                  <c:v>0.42666666666666669</c:v>
                </c:pt>
                <c:pt idx="8">
                  <c:v>0.38916666666666666</c:v>
                </c:pt>
                <c:pt idx="9">
                  <c:v>0.32500000000000001</c:v>
                </c:pt>
              </c:numCache>
            </c:numRef>
          </c:val>
        </c:ser>
        <c:axId val="140095872"/>
        <c:axId val="140097792"/>
      </c:barChart>
      <c:lineChart>
        <c:grouping val="standard"/>
        <c:ser>
          <c:idx val="2"/>
          <c:order val="2"/>
          <c:tx>
            <c:v>Avg. Std Portfolio Churn Rate</c:v>
          </c:tx>
          <c:spPr>
            <a:ln w="6350">
              <a:solidFill>
                <a:srgbClr val="C00000"/>
              </a:solidFill>
              <a:prstDash val="dash"/>
            </a:ln>
          </c:spPr>
          <c:marker>
            <c:symbol val="none"/>
          </c:marker>
          <c:cat>
            <c:strLit>
              <c:ptCount val="1"/>
              <c:pt idx="0">
                <c:v>Std Portfolio Churn Rate</c:v>
              </c:pt>
            </c:strLit>
          </c:cat>
          <c:val>
            <c:numRef>
              <c:f>'[1]Gains Table - Dev &amp; Val Sample'!$P$19:$P$28</c:f>
              <c:numCache>
                <c:formatCode>General</c:formatCode>
                <c:ptCount val="10"/>
              </c:numCache>
            </c:numRef>
          </c:val>
        </c:ser>
        <c:marker val="1"/>
        <c:axId val="140095872"/>
        <c:axId val="140097792"/>
      </c:lineChart>
      <c:catAx>
        <c:axId val="140095872"/>
        <c:scaling>
          <c:orientation val="minMax"/>
        </c:scaling>
        <c:delete val="1"/>
        <c:axPos val="b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 algn="ctr" rtl="0">
                  <a:defRPr lang="en-US" sz="10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rPr>
                  <a:t>Decile</a:t>
                </a:r>
              </a:p>
            </c:rich>
          </c:tx>
          <c:layout/>
        </c:title>
        <c:numFmt formatCode="General" sourceLinked="1"/>
        <c:tickLblPos val="none"/>
        <c:crossAx val="140097792"/>
        <c:crosses val="autoZero"/>
        <c:auto val="1"/>
        <c:lblAlgn val="ctr"/>
        <c:lblOffset val="100"/>
      </c:catAx>
      <c:valAx>
        <c:axId val="140097792"/>
        <c:scaling>
          <c:orientation val="minMax"/>
        </c:scaling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 algn="ctr" rtl="0">
                  <a:defRPr lang="en-US" sz="10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rPr>
                  <a:t>Churn Rate</a:t>
                </a:r>
              </a:p>
            </c:rich>
          </c:tx>
          <c:layout/>
        </c:title>
        <c:numFmt formatCode="0%" sourceLinked="0"/>
        <c:tickLblPos val="nextTo"/>
        <c:crossAx val="140095872"/>
        <c:crosses val="autoZero"/>
        <c:crossBetween val="between"/>
      </c:valAx>
      <c:spPr>
        <a:solidFill>
          <a:schemeClr val="bg2">
            <a:lumMod val="90000"/>
          </a:schemeClr>
        </a:solidFill>
      </c:spPr>
    </c:plotArea>
    <c:legend>
      <c:legendPos val="b"/>
      <c:legendEntry>
        <c:idx val="2"/>
        <c:delete val="1"/>
      </c:legendEntry>
      <c:layout/>
    </c:legend>
    <c:plotVisOnly val="1"/>
    <c:dispBlanksAs val="gap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142875</xdr:colOff>
      <xdr:row>3</xdr:row>
      <xdr:rowOff>28575</xdr:rowOff>
    </xdr:from>
    <xdr:to>
      <xdr:col>12</xdr:col>
      <xdr:colOff>400050</xdr:colOff>
      <xdr:row>8</xdr:row>
      <xdr:rowOff>28574</xdr:rowOff>
    </xdr:to>
    <xdr:sp macro="" textlink="">
      <xdr:nvSpPr>
        <xdr:cNvPr id="8" name="Right Brace 7"/>
        <xdr:cNvSpPr/>
      </xdr:nvSpPr>
      <xdr:spPr>
        <a:xfrm>
          <a:off x="8058150" y="695325"/>
          <a:ext cx="257175" cy="952499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419100</xdr:colOff>
      <xdr:row>1</xdr:row>
      <xdr:rowOff>190500</xdr:rowOff>
    </xdr:from>
    <xdr:to>
      <xdr:col>15</xdr:col>
      <xdr:colOff>533400</xdr:colOff>
      <xdr:row>5</xdr:row>
      <xdr:rowOff>123825</xdr:rowOff>
    </xdr:to>
    <xdr:sp macro="" textlink="">
      <xdr:nvSpPr>
        <xdr:cNvPr id="9" name="Rounded Rectangle 8"/>
        <xdr:cNvSpPr/>
      </xdr:nvSpPr>
      <xdr:spPr>
        <a:xfrm>
          <a:off x="8334375" y="381000"/>
          <a:ext cx="1943100" cy="790575"/>
        </a:xfrm>
        <a:prstGeom prst="roundRect">
          <a:avLst/>
        </a:prstGeom>
        <a:ln w="12700">
          <a:prstDash val="dash"/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The</a:t>
          </a:r>
          <a:r>
            <a:rPr lang="en-US" sz="1100" baseline="0"/>
            <a:t> model is able to capture 58% of Churners in the top 5 deciles.</a:t>
          </a:r>
          <a:endParaRPr lang="en-US" sz="1100"/>
        </a:p>
      </xdr:txBody>
    </xdr:sp>
    <xdr:clientData/>
  </xdr:twoCellAnchor>
  <xdr:twoCellAnchor>
    <xdr:from>
      <xdr:col>0</xdr:col>
      <xdr:colOff>371475</xdr:colOff>
      <xdr:row>34</xdr:row>
      <xdr:rowOff>47625</xdr:rowOff>
    </xdr:from>
    <xdr:to>
      <xdr:col>6</xdr:col>
      <xdr:colOff>0</xdr:colOff>
      <xdr:row>50</xdr:row>
      <xdr:rowOff>4762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267890</xdr:colOff>
      <xdr:row>34</xdr:row>
      <xdr:rowOff>143269</xdr:rowOff>
    </xdr:from>
    <xdr:to>
      <xdr:col>21</xdr:col>
      <xdr:colOff>565547</xdr:colOff>
      <xdr:row>49</xdr:row>
      <xdr:rowOff>167083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631031</xdr:colOff>
      <xdr:row>32</xdr:row>
      <xdr:rowOff>101797</xdr:rowOff>
    </xdr:from>
    <xdr:to>
      <xdr:col>10</xdr:col>
      <xdr:colOff>148829</xdr:colOff>
      <xdr:row>48</xdr:row>
      <xdr:rowOff>29764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hish%20Arora/Documents/SASUniversityEdition/myfolders/logistic%20reg%20case%20study/Logistic%20Regression-Model%20Building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usiness Problem"/>
      <sheetName val="Model Equation"/>
      <sheetName val="Gains Table - Dev &amp; Val Sample"/>
    </sheetNames>
    <sheetDataSet>
      <sheetData sheetId="0" refreshError="1"/>
      <sheetData sheetId="1" refreshError="1"/>
      <sheetData sheetId="2">
        <row r="2">
          <cell r="Q2" t="str">
            <v>Random Model</v>
          </cell>
        </row>
        <row r="3">
          <cell r="A3">
            <v>0</v>
          </cell>
          <cell r="I3">
            <v>0</v>
          </cell>
          <cell r="Q3">
            <v>0</v>
          </cell>
        </row>
        <row r="4">
          <cell r="A4">
            <v>10</v>
          </cell>
          <cell r="G4">
            <v>0.65892857142857142</v>
          </cell>
          <cell r="I4">
            <v>0.1316164930803253</v>
          </cell>
          <cell r="Q4">
            <v>0.1</v>
          </cell>
          <cell r="R4">
            <v>1.316164930803253</v>
          </cell>
          <cell r="S4">
            <v>1</v>
          </cell>
        </row>
        <row r="5">
          <cell r="A5">
            <v>9</v>
          </cell>
          <cell r="G5">
            <v>0.60821428571428571</v>
          </cell>
          <cell r="I5">
            <v>0.25310315308888576</v>
          </cell>
          <cell r="Q5">
            <v>0.2</v>
          </cell>
          <cell r="R5">
            <v>1.2655157654444287</v>
          </cell>
          <cell r="S5">
            <v>1</v>
          </cell>
        </row>
        <row r="6">
          <cell r="A6">
            <v>8</v>
          </cell>
          <cell r="G6">
            <v>0.5753571428571429</v>
          </cell>
          <cell r="I6">
            <v>0.36802682265658443</v>
          </cell>
          <cell r="Q6">
            <v>0.3</v>
          </cell>
          <cell r="R6">
            <v>1.2267560755219482</v>
          </cell>
          <cell r="S6">
            <v>1</v>
          </cell>
        </row>
        <row r="7">
          <cell r="A7">
            <v>7</v>
          </cell>
          <cell r="G7">
            <v>0.56535714285714289</v>
          </cell>
          <cell r="I7">
            <v>0.48095306035097735</v>
          </cell>
          <cell r="Q7">
            <v>0.4</v>
          </cell>
          <cell r="R7">
            <v>1.2023826508774433</v>
          </cell>
          <cell r="S7">
            <v>1</v>
          </cell>
        </row>
        <row r="8">
          <cell r="A8">
            <v>6</v>
          </cell>
          <cell r="G8">
            <v>0.52</v>
          </cell>
          <cell r="I8">
            <v>0.58481951776287633</v>
          </cell>
          <cell r="Q8">
            <v>0.5</v>
          </cell>
          <cell r="R8">
            <v>1.1696390355257527</v>
          </cell>
          <cell r="S8">
            <v>1</v>
          </cell>
        </row>
        <row r="9">
          <cell r="A9">
            <v>5</v>
          </cell>
          <cell r="G9">
            <v>0.49857142857142855</v>
          </cell>
          <cell r="I9">
            <v>0.6844057640176916</v>
          </cell>
          <cell r="Q9">
            <v>0.6</v>
          </cell>
          <cell r="R9">
            <v>1.1406762733628193</v>
          </cell>
          <cell r="S9">
            <v>1</v>
          </cell>
        </row>
        <row r="10">
          <cell r="A10">
            <v>4</v>
          </cell>
          <cell r="G10">
            <v>0.48142857142857143</v>
          </cell>
          <cell r="I10">
            <v>0.78056784134683987</v>
          </cell>
          <cell r="Q10">
            <v>0.7</v>
          </cell>
          <cell r="R10">
            <v>1.1150969162097712</v>
          </cell>
          <cell r="S10">
            <v>1</v>
          </cell>
        </row>
        <row r="11">
          <cell r="A11">
            <v>3</v>
          </cell>
          <cell r="G11">
            <v>0.41464285714285715</v>
          </cell>
          <cell r="I11">
            <v>0.86338992723641039</v>
          </cell>
          <cell r="Q11">
            <v>0.8</v>
          </cell>
          <cell r="R11">
            <v>1.079237409045513</v>
          </cell>
          <cell r="S11">
            <v>1</v>
          </cell>
        </row>
        <row r="12">
          <cell r="A12">
            <v>2</v>
          </cell>
          <cell r="G12">
            <v>0.3775</v>
          </cell>
          <cell r="I12">
            <v>0.93879298045370241</v>
          </cell>
          <cell r="Q12">
            <v>0.9</v>
          </cell>
          <cell r="R12">
            <v>1.0431033116152248</v>
          </cell>
          <cell r="S12">
            <v>1</v>
          </cell>
        </row>
        <row r="13">
          <cell r="A13">
            <v>1</v>
          </cell>
          <cell r="G13">
            <v>0.30642857142857144</v>
          </cell>
          <cell r="I13">
            <v>1</v>
          </cell>
          <cell r="Q13">
            <v>1</v>
          </cell>
          <cell r="R13">
            <v>1</v>
          </cell>
          <cell r="S13">
            <v>1</v>
          </cell>
        </row>
        <row r="18">
          <cell r="I18">
            <v>0</v>
          </cell>
        </row>
        <row r="19">
          <cell r="A19">
            <v>10</v>
          </cell>
          <cell r="G19">
            <v>0.64</v>
          </cell>
          <cell r="I19">
            <v>0.1283851554663992</v>
          </cell>
          <cell r="R19">
            <v>1.2838515546639919</v>
          </cell>
        </row>
        <row r="20">
          <cell r="A20">
            <v>9</v>
          </cell>
          <cell r="G20">
            <v>0.59333333333333338</v>
          </cell>
          <cell r="I20">
            <v>0.24740889334670679</v>
          </cell>
          <cell r="R20">
            <v>1.2370444667335339</v>
          </cell>
        </row>
        <row r="21">
          <cell r="A21">
            <v>8</v>
          </cell>
          <cell r="G21">
            <v>0.5708333333333333</v>
          </cell>
          <cell r="I21">
            <v>0.36191909060514882</v>
          </cell>
          <cell r="R21">
            <v>1.2063969686838294</v>
          </cell>
        </row>
        <row r="22">
          <cell r="A22">
            <v>7</v>
          </cell>
          <cell r="G22">
            <v>0.54666666666666663</v>
          </cell>
          <cell r="I22">
            <v>0.47158141089936478</v>
          </cell>
          <cell r="R22">
            <v>1.178953527248412</v>
          </cell>
        </row>
        <row r="23">
          <cell r="A23">
            <v>6</v>
          </cell>
          <cell r="G23">
            <v>0.53</v>
          </cell>
          <cell r="I23">
            <v>0.57790036776997666</v>
          </cell>
          <cell r="R23">
            <v>1.1558007355399533</v>
          </cell>
        </row>
        <row r="24">
          <cell r="A24">
            <v>5</v>
          </cell>
          <cell r="G24">
            <v>0.5033333333333333</v>
          </cell>
          <cell r="I24">
            <v>0.6788699431628219</v>
          </cell>
          <cell r="R24">
            <v>1.1314499052713698</v>
          </cell>
        </row>
        <row r="25">
          <cell r="A25">
            <v>4</v>
          </cell>
          <cell r="G25">
            <v>0.46</v>
          </cell>
          <cell r="I25">
            <v>0.77114677365429629</v>
          </cell>
          <cell r="R25">
            <v>1.1016382480775662</v>
          </cell>
        </row>
        <row r="26">
          <cell r="A26">
            <v>3</v>
          </cell>
          <cell r="G26">
            <v>0.42666666666666669</v>
          </cell>
          <cell r="I26">
            <v>0.8567368772985624</v>
          </cell>
          <cell r="R26">
            <v>1.070921096623203</v>
          </cell>
        </row>
        <row r="27">
          <cell r="A27">
            <v>2</v>
          </cell>
          <cell r="G27">
            <v>0.38916666666666666</v>
          </cell>
          <cell r="I27">
            <v>0.93480441323971919</v>
          </cell>
          <cell r="R27">
            <v>1.0386715702663547</v>
          </cell>
        </row>
        <row r="28">
          <cell r="A28">
            <v>1</v>
          </cell>
          <cell r="G28">
            <v>0.32500000000000001</v>
          </cell>
          <cell r="I28">
            <v>1</v>
          </cell>
          <cell r="R28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5"/>
  <sheetViews>
    <sheetView tabSelected="1" workbookViewId="0">
      <selection activeCell="N12" sqref="N12"/>
    </sheetView>
  </sheetViews>
  <sheetFormatPr defaultColWidth="11.85546875" defaultRowHeight="15"/>
  <cols>
    <col min="4" max="4" width="12.28515625" bestFit="1" customWidth="1"/>
    <col min="5" max="5" width="17.28515625" bestFit="1" customWidth="1"/>
    <col min="12" max="12" width="12.28515625" bestFit="1" customWidth="1"/>
    <col min="13" max="13" width="17.28515625" bestFit="1" customWidth="1"/>
  </cols>
  <sheetData>
    <row r="1" spans="1:14">
      <c r="A1" s="1" t="s">
        <v>5</v>
      </c>
      <c r="B1" s="1"/>
      <c r="C1" s="1"/>
      <c r="D1" s="1"/>
      <c r="E1" s="1"/>
      <c r="I1" s="1" t="s">
        <v>6</v>
      </c>
      <c r="J1" s="1"/>
      <c r="K1" s="1"/>
      <c r="L1" s="1"/>
      <c r="M1" s="1"/>
    </row>
    <row r="2" spans="1:14">
      <c r="A2" t="s">
        <v>0</v>
      </c>
      <c r="B2" t="s">
        <v>1</v>
      </c>
      <c r="C2" t="s">
        <v>2</v>
      </c>
      <c r="D2" t="s">
        <v>3</v>
      </c>
      <c r="E2" t="s">
        <v>4</v>
      </c>
      <c r="I2" t="s">
        <v>0</v>
      </c>
      <c r="J2" t="s">
        <v>1</v>
      </c>
      <c r="K2" t="s">
        <v>2</v>
      </c>
      <c r="L2" t="s">
        <v>3</v>
      </c>
      <c r="M2" t="s">
        <v>4</v>
      </c>
    </row>
    <row r="3" spans="1:14">
      <c r="A3">
        <v>10</v>
      </c>
      <c r="B3">
        <v>0.62746065800129602</v>
      </c>
      <c r="C3">
        <v>0.91654410055018798</v>
      </c>
      <c r="D3">
        <v>2615</v>
      </c>
      <c r="E3">
        <v>1385</v>
      </c>
      <c r="F3" s="2">
        <f>D3/D13</f>
        <v>0.13075000000000001</v>
      </c>
      <c r="I3">
        <v>10</v>
      </c>
      <c r="J3">
        <v>0.60902207748631598</v>
      </c>
      <c r="K3">
        <v>0.87060322302793303</v>
      </c>
      <c r="L3">
        <v>107</v>
      </c>
      <c r="M3">
        <v>2998</v>
      </c>
      <c r="N3" s="2">
        <f>L3/L13</f>
        <v>0.17569786535303777</v>
      </c>
    </row>
    <row r="4" spans="1:14">
      <c r="A4">
        <v>9</v>
      </c>
      <c r="B4">
        <v>0.58587906145636903</v>
      </c>
      <c r="C4">
        <v>0.62745127752890195</v>
      </c>
      <c r="D4">
        <v>2402</v>
      </c>
      <c r="E4">
        <v>1598</v>
      </c>
      <c r="F4" s="2">
        <f>D4/D13</f>
        <v>0.1201</v>
      </c>
      <c r="I4">
        <v>9</v>
      </c>
      <c r="J4">
        <v>0.56559188304927399</v>
      </c>
      <c r="K4">
        <v>0.60900921737760705</v>
      </c>
      <c r="L4">
        <v>91</v>
      </c>
      <c r="M4">
        <v>3014</v>
      </c>
      <c r="N4" s="2">
        <f>L4/L13</f>
        <v>0.14942528735632185</v>
      </c>
    </row>
    <row r="5" spans="1:14">
      <c r="A5">
        <v>8</v>
      </c>
      <c r="B5">
        <v>0.55396302908759798</v>
      </c>
      <c r="C5">
        <v>0.585874572497184</v>
      </c>
      <c r="D5">
        <v>2295</v>
      </c>
      <c r="E5">
        <v>1705</v>
      </c>
      <c r="F5" s="2">
        <f>D5/D13</f>
        <v>0.11475</v>
      </c>
      <c r="I5">
        <v>8</v>
      </c>
      <c r="J5">
        <v>0.53285281537190299</v>
      </c>
      <c r="K5">
        <v>0.56554734597456102</v>
      </c>
      <c r="L5">
        <v>62</v>
      </c>
      <c r="M5">
        <v>3042</v>
      </c>
      <c r="N5" s="2">
        <f>L5/L13</f>
        <v>0.10180623973727422</v>
      </c>
    </row>
    <row r="6" spans="1:14">
      <c r="A6">
        <v>7</v>
      </c>
      <c r="B6">
        <v>0.52656176276537503</v>
      </c>
      <c r="C6">
        <v>0.55395822730710997</v>
      </c>
      <c r="D6">
        <v>2245</v>
      </c>
      <c r="E6">
        <v>1755</v>
      </c>
      <c r="F6" s="2">
        <f>D6/D13</f>
        <v>0.11225</v>
      </c>
      <c r="I6">
        <v>7</v>
      </c>
      <c r="J6">
        <v>0.50572370551409096</v>
      </c>
      <c r="K6">
        <v>0.53284808668946804</v>
      </c>
      <c r="L6">
        <v>80</v>
      </c>
      <c r="M6">
        <v>3025</v>
      </c>
      <c r="N6" s="2">
        <f>L6/L13</f>
        <v>0.13136288998357964</v>
      </c>
    </row>
    <row r="7" spans="1:14">
      <c r="A7" s="3">
        <v>6</v>
      </c>
      <c r="B7" s="3">
        <v>0.50115298724826296</v>
      </c>
      <c r="C7" s="3">
        <v>0.52655198267150705</v>
      </c>
      <c r="D7" s="3">
        <v>2096</v>
      </c>
      <c r="E7" s="3">
        <v>1904</v>
      </c>
      <c r="F7" s="4">
        <f>D7/D13</f>
        <v>0.1048</v>
      </c>
      <c r="G7" s="5"/>
      <c r="H7" s="3"/>
      <c r="I7" s="3">
        <v>6</v>
      </c>
      <c r="J7" s="3">
        <v>0.480024858199252</v>
      </c>
      <c r="K7" s="3">
        <v>0.50570393920050905</v>
      </c>
      <c r="L7" s="3">
        <v>64</v>
      </c>
      <c r="M7" s="3">
        <v>3041</v>
      </c>
      <c r="N7" s="4">
        <f>L7/L13</f>
        <v>0.10509031198686371</v>
      </c>
    </row>
    <row r="8" spans="1:14">
      <c r="A8">
        <v>5</v>
      </c>
      <c r="B8">
        <v>0.47621866654099099</v>
      </c>
      <c r="C8">
        <v>0.50115190525197695</v>
      </c>
      <c r="D8">
        <v>2016</v>
      </c>
      <c r="E8">
        <v>1984</v>
      </c>
      <c r="F8" s="2">
        <f>D8/D13</f>
        <v>0.1008</v>
      </c>
      <c r="I8">
        <v>5</v>
      </c>
      <c r="J8">
        <v>0.45563098088282</v>
      </c>
      <c r="K8">
        <v>0.48002426097182799</v>
      </c>
      <c r="L8">
        <v>53</v>
      </c>
      <c r="M8">
        <v>3051</v>
      </c>
      <c r="N8" s="2">
        <f>L8/L13</f>
        <v>8.7027914614121515E-2</v>
      </c>
    </row>
    <row r="9" spans="1:14">
      <c r="A9">
        <v>4</v>
      </c>
      <c r="B9">
        <v>0.449338281890376</v>
      </c>
      <c r="C9">
        <v>0.47621463662848801</v>
      </c>
      <c r="D9">
        <v>1903</v>
      </c>
      <c r="E9">
        <v>2097</v>
      </c>
      <c r="F9" s="2">
        <f>D9/D13</f>
        <v>9.5149999999999998E-2</v>
      </c>
      <c r="I9">
        <v>4</v>
      </c>
      <c r="J9">
        <v>0.42941749756546899</v>
      </c>
      <c r="K9">
        <v>0.45560247645254498</v>
      </c>
      <c r="L9">
        <v>54</v>
      </c>
      <c r="M9">
        <v>3051</v>
      </c>
      <c r="N9" s="2">
        <f>L9/L13</f>
        <v>8.8669950738916259E-2</v>
      </c>
    </row>
    <row r="10" spans="1:14">
      <c r="A10">
        <v>3</v>
      </c>
      <c r="B10">
        <v>0.41753361450980597</v>
      </c>
      <c r="C10">
        <v>0.44933712273537701</v>
      </c>
      <c r="D10">
        <v>1662</v>
      </c>
      <c r="E10">
        <v>2338</v>
      </c>
      <c r="F10" s="2">
        <f>D10/D13</f>
        <v>8.3099999999999993E-2</v>
      </c>
      <c r="I10">
        <v>3</v>
      </c>
      <c r="J10">
        <v>0.39649832449917299</v>
      </c>
      <c r="K10">
        <v>0.42939910880241799</v>
      </c>
      <c r="L10">
        <v>35</v>
      </c>
      <c r="M10">
        <v>3069</v>
      </c>
      <c r="N10" s="2">
        <f>L10/L13</f>
        <v>5.7471264367816091E-2</v>
      </c>
    </row>
    <row r="11" spans="1:14">
      <c r="A11">
        <v>2</v>
      </c>
      <c r="B11">
        <v>0.37000244475000998</v>
      </c>
      <c r="C11">
        <v>0.41752985113371399</v>
      </c>
      <c r="D11">
        <v>1559</v>
      </c>
      <c r="E11">
        <v>2441</v>
      </c>
      <c r="F11" s="2">
        <f>D11/D13</f>
        <v>7.7950000000000005E-2</v>
      </c>
      <c r="I11">
        <v>2</v>
      </c>
      <c r="J11">
        <v>0.34918525051044902</v>
      </c>
      <c r="K11">
        <v>0.396495383450085</v>
      </c>
      <c r="L11">
        <v>43</v>
      </c>
      <c r="M11">
        <v>3062</v>
      </c>
      <c r="N11" s="2">
        <f>L11/L13</f>
        <v>7.0607553366174053E-2</v>
      </c>
    </row>
    <row r="12" spans="1:14">
      <c r="A12">
        <v>1</v>
      </c>
      <c r="B12">
        <v>0.10484941069353999</v>
      </c>
      <c r="C12">
        <v>0.36999936534489097</v>
      </c>
      <c r="D12">
        <v>1207</v>
      </c>
      <c r="E12">
        <v>2793</v>
      </c>
      <c r="F12" s="2">
        <f>D12/D13</f>
        <v>6.0350000000000001E-2</v>
      </c>
      <c r="I12">
        <v>1</v>
      </c>
      <c r="J12">
        <v>0.106487502915382</v>
      </c>
      <c r="K12">
        <v>0.34917912333624701</v>
      </c>
      <c r="L12">
        <v>20</v>
      </c>
      <c r="M12">
        <v>3085</v>
      </c>
      <c r="N12" s="2">
        <f>L12/L13</f>
        <v>3.2840722495894911E-2</v>
      </c>
    </row>
    <row r="13" spans="1:14">
      <c r="D13">
        <f>SUM(D3:D12)</f>
        <v>20000</v>
      </c>
      <c r="L13">
        <f>SUM(L3:L12)</f>
        <v>609</v>
      </c>
    </row>
    <row r="15" spans="1:14">
      <c r="A15" s="1" t="s">
        <v>7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</sheetData>
  <mergeCells count="3">
    <mergeCell ref="A1:E1"/>
    <mergeCell ref="I1:M1"/>
    <mergeCell ref="A15:N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29"/>
  <sheetViews>
    <sheetView workbookViewId="0">
      <selection activeCell="F52" sqref="F52"/>
    </sheetView>
  </sheetViews>
  <sheetFormatPr defaultRowHeight="15"/>
  <cols>
    <col min="1" max="1" width="7.42578125" customWidth="1"/>
    <col min="2" max="2" width="6.85546875" bestFit="1" customWidth="1"/>
    <col min="3" max="3" width="7.42578125" bestFit="1" customWidth="1"/>
    <col min="4" max="4" width="9.85546875" bestFit="1" customWidth="1"/>
    <col min="5" max="5" width="8.28515625" bestFit="1" customWidth="1"/>
    <col min="6" max="6" width="9.85546875" bestFit="1" customWidth="1"/>
    <col min="7" max="7" width="13.85546875" customWidth="1"/>
    <col min="8" max="8" width="12.85546875" customWidth="1"/>
    <col min="9" max="12" width="10.5703125" customWidth="1"/>
    <col min="17" max="17" width="14.7109375" bestFit="1" customWidth="1"/>
    <col min="18" max="19" width="8.5703125" bestFit="1" customWidth="1"/>
  </cols>
  <sheetData>
    <row r="1" spans="1:19">
      <c r="A1" s="6" t="s">
        <v>24</v>
      </c>
      <c r="B1" s="6"/>
      <c r="C1" s="6"/>
      <c r="D1" s="6"/>
      <c r="E1" s="6"/>
      <c r="F1" s="6"/>
      <c r="G1" s="6"/>
      <c r="H1" s="6"/>
      <c r="I1" s="6"/>
      <c r="J1" s="7"/>
      <c r="K1" s="7"/>
      <c r="L1" s="7"/>
    </row>
    <row r="2" spans="1:19" ht="36">
      <c r="A2" s="8" t="s">
        <v>8</v>
      </c>
      <c r="B2" s="8" t="s">
        <v>9</v>
      </c>
      <c r="C2" s="8" t="s">
        <v>10</v>
      </c>
      <c r="D2" s="8" t="s">
        <v>11</v>
      </c>
      <c r="E2" s="8" t="s">
        <v>12</v>
      </c>
      <c r="F2" s="8" t="s">
        <v>13</v>
      </c>
      <c r="G2" s="8" t="s">
        <v>14</v>
      </c>
      <c r="H2" s="8" t="s">
        <v>15</v>
      </c>
      <c r="I2" s="8" t="s">
        <v>16</v>
      </c>
      <c r="J2" s="8" t="s">
        <v>17</v>
      </c>
      <c r="K2" s="8" t="s">
        <v>18</v>
      </c>
      <c r="L2" s="8" t="s">
        <v>19</v>
      </c>
      <c r="Q2" s="9" t="s">
        <v>20</v>
      </c>
      <c r="R2" s="9" t="s">
        <v>21</v>
      </c>
      <c r="S2" s="9" t="s">
        <v>22</v>
      </c>
    </row>
    <row r="3" spans="1:19" ht="1.5" customHeight="1">
      <c r="A3" s="8">
        <v>0</v>
      </c>
      <c r="B3" s="8"/>
      <c r="C3" s="8"/>
      <c r="D3" s="8"/>
      <c r="E3" s="8"/>
      <c r="F3" s="8"/>
      <c r="G3" s="8"/>
      <c r="H3" s="8"/>
      <c r="I3" s="8">
        <v>0</v>
      </c>
      <c r="J3" s="10"/>
      <c r="K3" s="10"/>
      <c r="L3" s="10"/>
      <c r="Q3" s="11">
        <v>0</v>
      </c>
      <c r="R3" s="11">
        <v>0</v>
      </c>
      <c r="S3" s="11">
        <v>1</v>
      </c>
    </row>
    <row r="4" spans="1:19">
      <c r="A4" s="12">
        <v>10</v>
      </c>
      <c r="B4" s="13">
        <v>0.62746065800129602</v>
      </c>
      <c r="C4" s="13">
        <v>0.91654410055018798</v>
      </c>
      <c r="D4" s="14">
        <v>2615</v>
      </c>
      <c r="E4" s="14">
        <v>1385</v>
      </c>
      <c r="F4" s="15">
        <f>SUM(D4:E4)</f>
        <v>4000</v>
      </c>
      <c r="G4" s="16">
        <f>D4/F4</f>
        <v>0.65375000000000005</v>
      </c>
      <c r="H4" s="16">
        <f>D4/$D$14</f>
        <v>0.13075000000000001</v>
      </c>
      <c r="I4" s="16">
        <f>H4</f>
        <v>0.13075000000000001</v>
      </c>
      <c r="J4" s="16">
        <f>E4/$E$14</f>
        <v>6.9250000000000006E-2</v>
      </c>
      <c r="K4" s="16">
        <f>J4</f>
        <v>6.9250000000000006E-2</v>
      </c>
      <c r="L4" s="16">
        <f>ABS(I4-K4)</f>
        <v>6.1499999999999999E-2</v>
      </c>
      <c r="Q4" s="17">
        <v>0.1</v>
      </c>
      <c r="R4" s="18">
        <f t="shared" ref="R4:R13" si="0">I4/Q4</f>
        <v>1.3074999999999999</v>
      </c>
      <c r="S4" s="11">
        <v>1</v>
      </c>
    </row>
    <row r="5" spans="1:19">
      <c r="A5" s="12">
        <v>9</v>
      </c>
      <c r="B5" s="13">
        <v>0.58587906145636903</v>
      </c>
      <c r="C5" s="13">
        <v>0.62745127752890195</v>
      </c>
      <c r="D5" s="14">
        <v>2402</v>
      </c>
      <c r="E5" s="14">
        <v>1598</v>
      </c>
      <c r="F5" s="15">
        <f t="shared" ref="F5:F13" si="1">SUM(D5:E5)</f>
        <v>4000</v>
      </c>
      <c r="G5" s="16">
        <f t="shared" ref="G5:G13" si="2">D5/F5</f>
        <v>0.60050000000000003</v>
      </c>
      <c r="H5" s="16">
        <f t="shared" ref="H5:H13" si="3">D5/$D$14</f>
        <v>0.1201</v>
      </c>
      <c r="I5" s="16">
        <f>I4+H5</f>
        <v>0.25085000000000002</v>
      </c>
      <c r="J5" s="16">
        <f t="shared" ref="J5:J13" si="4">E5/$E$14</f>
        <v>7.9899999999999999E-2</v>
      </c>
      <c r="K5" s="16">
        <f>K4+J5</f>
        <v>0.14915</v>
      </c>
      <c r="L5" s="16">
        <f t="shared" ref="L5:L13" si="5">ABS(I5-K5)</f>
        <v>0.10170000000000001</v>
      </c>
      <c r="Q5" s="17">
        <v>0.2</v>
      </c>
      <c r="R5" s="19">
        <f t="shared" si="0"/>
        <v>1.2542500000000001</v>
      </c>
      <c r="S5" s="11">
        <v>1</v>
      </c>
    </row>
    <row r="6" spans="1:19">
      <c r="A6" s="12">
        <v>8</v>
      </c>
      <c r="B6" s="13">
        <v>0.55396302908759798</v>
      </c>
      <c r="C6" s="13">
        <v>0.585874572497184</v>
      </c>
      <c r="D6" s="14">
        <v>2295</v>
      </c>
      <c r="E6" s="14">
        <v>1705</v>
      </c>
      <c r="F6" s="30">
        <f t="shared" si="1"/>
        <v>4000</v>
      </c>
      <c r="G6" s="31">
        <f t="shared" si="2"/>
        <v>0.57374999999999998</v>
      </c>
      <c r="H6" s="31">
        <f t="shared" si="3"/>
        <v>0.11475</v>
      </c>
      <c r="I6" s="31">
        <f t="shared" ref="I6:I13" si="6">I5+H6</f>
        <v>0.36560000000000004</v>
      </c>
      <c r="J6" s="31">
        <f t="shared" si="4"/>
        <v>8.5250000000000006E-2</v>
      </c>
      <c r="K6" s="31">
        <f t="shared" ref="K6:K13" si="7">K5+J6</f>
        <v>0.2344</v>
      </c>
      <c r="L6" s="31">
        <f t="shared" si="5"/>
        <v>0.13120000000000004</v>
      </c>
      <c r="Q6" s="17">
        <v>0.3</v>
      </c>
      <c r="R6" s="19">
        <f t="shared" si="0"/>
        <v>1.2186666666666668</v>
      </c>
      <c r="S6" s="11">
        <v>1</v>
      </c>
    </row>
    <row r="7" spans="1:19">
      <c r="A7" s="12">
        <v>7</v>
      </c>
      <c r="B7" s="13">
        <v>0.52656176276537503</v>
      </c>
      <c r="C7" s="13">
        <v>0.55395822730710997</v>
      </c>
      <c r="D7" s="14">
        <v>2245</v>
      </c>
      <c r="E7" s="14">
        <v>1755</v>
      </c>
      <c r="F7" s="15">
        <f t="shared" si="1"/>
        <v>4000</v>
      </c>
      <c r="G7" s="16">
        <f t="shared" si="2"/>
        <v>0.56125000000000003</v>
      </c>
      <c r="H7" s="16">
        <f t="shared" si="3"/>
        <v>0.11225</v>
      </c>
      <c r="I7" s="16">
        <f t="shared" si="6"/>
        <v>0.47785000000000005</v>
      </c>
      <c r="J7" s="16">
        <f t="shared" si="4"/>
        <v>8.7749999999999995E-2</v>
      </c>
      <c r="K7" s="16">
        <f t="shared" si="7"/>
        <v>0.32214999999999999</v>
      </c>
      <c r="L7" s="16">
        <f t="shared" si="5"/>
        <v>0.15570000000000006</v>
      </c>
      <c r="Q7" s="17">
        <v>0.4</v>
      </c>
      <c r="R7" s="19">
        <f t="shared" si="0"/>
        <v>1.194625</v>
      </c>
      <c r="S7" s="11">
        <v>1</v>
      </c>
    </row>
    <row r="8" spans="1:19">
      <c r="A8" s="12">
        <v>6</v>
      </c>
      <c r="B8" s="13">
        <v>0.50115298724826296</v>
      </c>
      <c r="C8" s="13">
        <v>0.52655198267150705</v>
      </c>
      <c r="D8" s="14">
        <v>2096</v>
      </c>
      <c r="E8" s="14">
        <v>1904</v>
      </c>
      <c r="F8" s="30">
        <f t="shared" si="1"/>
        <v>4000</v>
      </c>
      <c r="G8" s="31">
        <f t="shared" si="2"/>
        <v>0.52400000000000002</v>
      </c>
      <c r="H8" s="31">
        <f t="shared" si="3"/>
        <v>0.1048</v>
      </c>
      <c r="I8" s="31">
        <f t="shared" si="6"/>
        <v>0.58265000000000011</v>
      </c>
      <c r="J8" s="31">
        <f t="shared" si="4"/>
        <v>9.5200000000000007E-2</v>
      </c>
      <c r="K8" s="31">
        <f t="shared" si="7"/>
        <v>0.41735</v>
      </c>
      <c r="L8" s="31">
        <f t="shared" si="5"/>
        <v>0.16530000000000011</v>
      </c>
      <c r="Q8" s="17">
        <v>0.5</v>
      </c>
      <c r="R8" s="19">
        <f t="shared" si="0"/>
        <v>1.1653000000000002</v>
      </c>
      <c r="S8" s="11">
        <v>1</v>
      </c>
    </row>
    <row r="9" spans="1:19">
      <c r="A9" s="12">
        <v>5</v>
      </c>
      <c r="B9" s="13">
        <v>0.47621866654099099</v>
      </c>
      <c r="C9" s="13">
        <v>0.50115190525197695</v>
      </c>
      <c r="D9" s="14">
        <v>2016</v>
      </c>
      <c r="E9" s="14">
        <v>1984</v>
      </c>
      <c r="F9" s="20">
        <f t="shared" si="1"/>
        <v>4000</v>
      </c>
      <c r="G9" s="21">
        <f t="shared" si="2"/>
        <v>0.504</v>
      </c>
      <c r="H9" s="21">
        <f t="shared" si="3"/>
        <v>0.1008</v>
      </c>
      <c r="I9" s="21">
        <f t="shared" si="6"/>
        <v>0.68345000000000011</v>
      </c>
      <c r="J9" s="21">
        <f t="shared" si="4"/>
        <v>9.9199999999999997E-2</v>
      </c>
      <c r="K9" s="21">
        <f t="shared" si="7"/>
        <v>0.51654999999999995</v>
      </c>
      <c r="L9" s="21">
        <f t="shared" si="5"/>
        <v>0.16690000000000016</v>
      </c>
      <c r="Q9" s="17">
        <v>0.6</v>
      </c>
      <c r="R9" s="19">
        <f t="shared" si="0"/>
        <v>1.1390833333333337</v>
      </c>
      <c r="S9" s="11">
        <v>1</v>
      </c>
    </row>
    <row r="10" spans="1:19">
      <c r="A10" s="12">
        <v>4</v>
      </c>
      <c r="B10" s="13">
        <v>0.449338281890376</v>
      </c>
      <c r="C10" s="13">
        <v>0.47621463662848801</v>
      </c>
      <c r="D10" s="14">
        <v>1903</v>
      </c>
      <c r="E10" s="14">
        <v>2097</v>
      </c>
      <c r="F10" s="15">
        <f t="shared" si="1"/>
        <v>4000</v>
      </c>
      <c r="G10" s="16">
        <f t="shared" si="2"/>
        <v>0.47575000000000001</v>
      </c>
      <c r="H10" s="16">
        <f t="shared" si="3"/>
        <v>9.5149999999999998E-2</v>
      </c>
      <c r="I10" s="16">
        <f t="shared" si="6"/>
        <v>0.77860000000000007</v>
      </c>
      <c r="J10" s="16">
        <f t="shared" si="4"/>
        <v>0.10485</v>
      </c>
      <c r="K10" s="16">
        <f t="shared" si="7"/>
        <v>0.62139999999999995</v>
      </c>
      <c r="L10" s="16">
        <f t="shared" si="5"/>
        <v>0.15720000000000012</v>
      </c>
      <c r="Q10" s="17">
        <v>0.7</v>
      </c>
      <c r="R10" s="19">
        <f t="shared" si="0"/>
        <v>1.1122857142857145</v>
      </c>
      <c r="S10" s="11">
        <v>1</v>
      </c>
    </row>
    <row r="11" spans="1:19">
      <c r="A11" s="12">
        <v>3</v>
      </c>
      <c r="B11" s="13">
        <v>0.41753361450980597</v>
      </c>
      <c r="C11" s="13">
        <v>0.44933712273537701</v>
      </c>
      <c r="D11" s="14">
        <v>1662</v>
      </c>
      <c r="E11" s="14">
        <v>2338</v>
      </c>
      <c r="F11" s="15">
        <f t="shared" si="1"/>
        <v>4000</v>
      </c>
      <c r="G11" s="16">
        <f t="shared" si="2"/>
        <v>0.41549999999999998</v>
      </c>
      <c r="H11" s="16">
        <f t="shared" si="3"/>
        <v>8.3099999999999993E-2</v>
      </c>
      <c r="I11" s="16">
        <f t="shared" si="6"/>
        <v>0.86170000000000002</v>
      </c>
      <c r="J11" s="16">
        <f t="shared" si="4"/>
        <v>0.1169</v>
      </c>
      <c r="K11" s="16">
        <f t="shared" si="7"/>
        <v>0.73829999999999996</v>
      </c>
      <c r="L11" s="16">
        <f t="shared" si="5"/>
        <v>0.12340000000000007</v>
      </c>
      <c r="Q11" s="17">
        <v>0.8</v>
      </c>
      <c r="R11" s="19">
        <f t="shared" si="0"/>
        <v>1.0771249999999999</v>
      </c>
      <c r="S11" s="11">
        <v>1</v>
      </c>
    </row>
    <row r="12" spans="1:19">
      <c r="A12" s="12">
        <v>2</v>
      </c>
      <c r="B12" s="13">
        <v>0.37000244475000998</v>
      </c>
      <c r="C12" s="13">
        <v>0.41752985113371399</v>
      </c>
      <c r="D12" s="14">
        <v>1559</v>
      </c>
      <c r="E12" s="14">
        <v>2441</v>
      </c>
      <c r="F12" s="15">
        <f t="shared" si="1"/>
        <v>4000</v>
      </c>
      <c r="G12" s="16">
        <f t="shared" si="2"/>
        <v>0.38974999999999999</v>
      </c>
      <c r="H12" s="16">
        <f t="shared" si="3"/>
        <v>7.7950000000000005E-2</v>
      </c>
      <c r="I12" s="16">
        <f t="shared" si="6"/>
        <v>0.93964999999999999</v>
      </c>
      <c r="J12" s="16">
        <f t="shared" si="4"/>
        <v>0.12205000000000001</v>
      </c>
      <c r="K12" s="16">
        <f t="shared" si="7"/>
        <v>0.86034999999999995</v>
      </c>
      <c r="L12" s="16">
        <f t="shared" si="5"/>
        <v>7.9300000000000037E-2</v>
      </c>
      <c r="Q12" s="17">
        <v>0.9</v>
      </c>
      <c r="R12" s="19">
        <f t="shared" si="0"/>
        <v>1.0440555555555555</v>
      </c>
      <c r="S12" s="11">
        <v>1</v>
      </c>
    </row>
    <row r="13" spans="1:19">
      <c r="A13" s="12">
        <v>1</v>
      </c>
      <c r="B13" s="13">
        <v>0.10484941069353999</v>
      </c>
      <c r="C13" s="13">
        <v>0.36999936534489097</v>
      </c>
      <c r="D13" s="14">
        <v>1207</v>
      </c>
      <c r="E13" s="14">
        <v>2793</v>
      </c>
      <c r="F13" s="15">
        <f t="shared" si="1"/>
        <v>4000</v>
      </c>
      <c r="G13" s="16">
        <f t="shared" si="2"/>
        <v>0.30175000000000002</v>
      </c>
      <c r="H13" s="16">
        <f t="shared" si="3"/>
        <v>6.0350000000000001E-2</v>
      </c>
      <c r="I13" s="16">
        <f t="shared" si="6"/>
        <v>1</v>
      </c>
      <c r="J13" s="16">
        <f t="shared" si="4"/>
        <v>0.13965</v>
      </c>
      <c r="K13" s="16">
        <f t="shared" si="7"/>
        <v>1</v>
      </c>
      <c r="L13" s="16">
        <f t="shared" si="5"/>
        <v>0</v>
      </c>
      <c r="Q13" s="17">
        <v>1</v>
      </c>
      <c r="R13" s="19">
        <f t="shared" si="0"/>
        <v>1</v>
      </c>
      <c r="S13" s="22">
        <v>1</v>
      </c>
    </row>
    <row r="14" spans="1:19">
      <c r="A14" s="23"/>
      <c r="B14" s="24"/>
      <c r="C14" s="24"/>
      <c r="D14" s="25">
        <f>SUM(D4:D13)</f>
        <v>20000</v>
      </c>
      <c r="E14" s="25">
        <f>SUM(E4:E13)</f>
        <v>20000</v>
      </c>
      <c r="F14" s="25">
        <f>SUM(F4:F13)</f>
        <v>40000</v>
      </c>
      <c r="G14" s="26">
        <f>D14/F14</f>
        <v>0.5</v>
      </c>
      <c r="H14" s="23"/>
      <c r="I14" s="23"/>
      <c r="J14" s="27"/>
      <c r="K14" s="28" t="s">
        <v>19</v>
      </c>
      <c r="L14" s="29">
        <f>MAX(L4:L13)</f>
        <v>0.16690000000000016</v>
      </c>
    </row>
    <row r="16" spans="1:19" ht="15" customHeight="1">
      <c r="A16" s="6" t="s">
        <v>23</v>
      </c>
      <c r="B16" s="6"/>
      <c r="C16" s="6"/>
      <c r="D16" s="6"/>
      <c r="E16" s="6"/>
      <c r="F16" s="6"/>
      <c r="G16" s="6"/>
      <c r="H16" s="6"/>
      <c r="I16" s="6"/>
      <c r="J16" s="7"/>
      <c r="K16" s="7"/>
      <c r="L16" s="7"/>
    </row>
    <row r="17" spans="1:19" ht="36">
      <c r="A17" s="8" t="s">
        <v>8</v>
      </c>
      <c r="B17" s="8" t="s">
        <v>9</v>
      </c>
      <c r="C17" s="8" t="s">
        <v>10</v>
      </c>
      <c r="D17" s="8" t="s">
        <v>11</v>
      </c>
      <c r="E17" s="8" t="s">
        <v>12</v>
      </c>
      <c r="F17" s="8" t="s">
        <v>13</v>
      </c>
      <c r="G17" s="8" t="s">
        <v>14</v>
      </c>
      <c r="H17" s="8" t="s">
        <v>15</v>
      </c>
      <c r="I17" s="8" t="s">
        <v>16</v>
      </c>
      <c r="J17" s="8" t="s">
        <v>17</v>
      </c>
      <c r="K17" s="8" t="s">
        <v>18</v>
      </c>
      <c r="L17" s="8" t="s">
        <v>19</v>
      </c>
      <c r="Q17" s="9" t="s">
        <v>20</v>
      </c>
      <c r="R17" s="9" t="s">
        <v>21</v>
      </c>
      <c r="S17" s="9" t="s">
        <v>22</v>
      </c>
    </row>
    <row r="18" spans="1:19" ht="1.5" customHeight="1">
      <c r="A18" s="8">
        <v>0</v>
      </c>
      <c r="B18" s="8"/>
      <c r="C18" s="8"/>
      <c r="D18" s="8"/>
      <c r="E18" s="8"/>
      <c r="F18" s="8"/>
      <c r="G18" s="8"/>
      <c r="H18" s="8"/>
      <c r="I18" s="8">
        <v>0</v>
      </c>
      <c r="J18" s="10"/>
      <c r="K18" s="10"/>
      <c r="L18" s="10"/>
      <c r="Q18" s="11">
        <v>0</v>
      </c>
      <c r="R18" s="11"/>
      <c r="S18" s="11">
        <v>1</v>
      </c>
    </row>
    <row r="19" spans="1:19">
      <c r="A19" s="12">
        <v>10</v>
      </c>
      <c r="B19" s="13">
        <v>0.60902207748631598</v>
      </c>
      <c r="C19" s="13">
        <v>0.87060322302793303</v>
      </c>
      <c r="D19" s="14">
        <v>107</v>
      </c>
      <c r="E19" s="14">
        <v>2998</v>
      </c>
      <c r="F19" s="15">
        <f>SUM(D19:E19)</f>
        <v>3105</v>
      </c>
      <c r="G19" s="16">
        <f>D19/F19</f>
        <v>3.4460547504025767E-2</v>
      </c>
      <c r="H19" s="16">
        <f>D19/$D$29</f>
        <v>0.17569786535303777</v>
      </c>
      <c r="I19" s="16">
        <f>H19</f>
        <v>0.17569786535303777</v>
      </c>
      <c r="J19" s="16">
        <f>E19/$E$29</f>
        <v>9.8495301925225043E-2</v>
      </c>
      <c r="K19" s="16">
        <f>J19</f>
        <v>9.8495301925225043E-2</v>
      </c>
      <c r="L19" s="16">
        <f>ABS(I19-K19)</f>
        <v>7.7202563427812732E-2</v>
      </c>
      <c r="Q19" s="17">
        <v>0.1</v>
      </c>
      <c r="R19" s="18">
        <f>I19/Q19</f>
        <v>1.7569786535303777</v>
      </c>
      <c r="S19" s="11">
        <v>1</v>
      </c>
    </row>
    <row r="20" spans="1:19">
      <c r="A20" s="12">
        <v>9</v>
      </c>
      <c r="B20" s="13">
        <v>0.56559188304927399</v>
      </c>
      <c r="C20" s="13">
        <v>0.60900921737760705</v>
      </c>
      <c r="D20" s="14">
        <v>91</v>
      </c>
      <c r="E20" s="14">
        <v>3014</v>
      </c>
      <c r="F20" s="15">
        <f t="shared" ref="F20:F28" si="8">SUM(D20:E20)</f>
        <v>3105</v>
      </c>
      <c r="G20" s="16">
        <f t="shared" ref="G20:G28" si="9">D20/F20</f>
        <v>2.930756843800322E-2</v>
      </c>
      <c r="H20" s="16">
        <f t="shared" ref="H20:H28" si="10">D20/$D$29</f>
        <v>0.14942528735632185</v>
      </c>
      <c r="I20" s="16">
        <f>I19+H20</f>
        <v>0.32512315270935965</v>
      </c>
      <c r="J20" s="16">
        <f t="shared" ref="J20:J28" si="11">E20/$E$29</f>
        <v>9.902096064130364E-2</v>
      </c>
      <c r="K20" s="16">
        <f>K19+J20</f>
        <v>0.19751626256652868</v>
      </c>
      <c r="L20" s="16">
        <f t="shared" ref="L20:L28" si="12">ABS(I20-K20)</f>
        <v>0.12760689014283097</v>
      </c>
      <c r="Q20" s="17">
        <v>0.2</v>
      </c>
      <c r="R20" s="19">
        <f t="shared" ref="R20:R29" si="13">I20/Q20</f>
        <v>1.6256157635467983</v>
      </c>
      <c r="S20" s="11">
        <v>1</v>
      </c>
    </row>
    <row r="21" spans="1:19">
      <c r="A21" s="12">
        <v>8</v>
      </c>
      <c r="B21" s="13">
        <v>0.53285281537190299</v>
      </c>
      <c r="C21" s="13">
        <v>0.56554734597456102</v>
      </c>
      <c r="D21" s="14">
        <v>62</v>
      </c>
      <c r="E21" s="14">
        <v>3042</v>
      </c>
      <c r="F21" s="30">
        <f t="shared" si="8"/>
        <v>3104</v>
      </c>
      <c r="G21" s="31">
        <f t="shared" si="9"/>
        <v>1.997422680412371E-2</v>
      </c>
      <c r="H21" s="31">
        <f t="shared" si="10"/>
        <v>0.10180623973727422</v>
      </c>
      <c r="I21" s="31">
        <f t="shared" ref="I21:I28" si="14">I20+H21</f>
        <v>0.42692939244663386</v>
      </c>
      <c r="J21" s="31">
        <f t="shared" si="11"/>
        <v>9.9940863394441165E-2</v>
      </c>
      <c r="K21" s="31">
        <f t="shared" ref="K21:K28" si="15">K20+J21</f>
        <v>0.29745712596096985</v>
      </c>
      <c r="L21" s="31">
        <f t="shared" si="12"/>
        <v>0.12947226648566401</v>
      </c>
      <c r="Q21" s="17">
        <v>0.3</v>
      </c>
      <c r="R21" s="19">
        <f t="shared" si="13"/>
        <v>1.4230979748221129</v>
      </c>
      <c r="S21" s="11">
        <v>1</v>
      </c>
    </row>
    <row r="22" spans="1:19">
      <c r="A22" s="12">
        <v>7</v>
      </c>
      <c r="B22" s="13">
        <v>0.50572370551409096</v>
      </c>
      <c r="C22" s="13">
        <v>0.53284808668946804</v>
      </c>
      <c r="D22" s="14">
        <v>80</v>
      </c>
      <c r="E22" s="14">
        <v>3025</v>
      </c>
      <c r="F22" s="15">
        <f t="shared" si="8"/>
        <v>3105</v>
      </c>
      <c r="G22" s="16">
        <f t="shared" si="9"/>
        <v>2.5764895330112721E-2</v>
      </c>
      <c r="H22" s="16">
        <f t="shared" si="10"/>
        <v>0.13136288998357964</v>
      </c>
      <c r="I22" s="16">
        <f t="shared" si="14"/>
        <v>0.55829228243021345</v>
      </c>
      <c r="J22" s="16">
        <f t="shared" si="11"/>
        <v>9.9382351008607664E-2</v>
      </c>
      <c r="K22" s="16">
        <f t="shared" si="15"/>
        <v>0.3968394769695775</v>
      </c>
      <c r="L22" s="16">
        <f t="shared" si="12"/>
        <v>0.16145280546063595</v>
      </c>
      <c r="Q22" s="17">
        <v>0.4</v>
      </c>
      <c r="R22" s="19">
        <f t="shared" si="13"/>
        <v>1.3957307060755335</v>
      </c>
      <c r="S22" s="11">
        <v>1</v>
      </c>
    </row>
    <row r="23" spans="1:19">
      <c r="A23" s="12">
        <v>6</v>
      </c>
      <c r="B23" s="13">
        <v>0.480024858199252</v>
      </c>
      <c r="C23" s="13">
        <v>0.50570393920050905</v>
      </c>
      <c r="D23" s="14">
        <v>64</v>
      </c>
      <c r="E23" s="14">
        <v>3041</v>
      </c>
      <c r="F23" s="20">
        <f t="shared" si="8"/>
        <v>3105</v>
      </c>
      <c r="G23" s="21">
        <f t="shared" si="9"/>
        <v>2.0611916264090178E-2</v>
      </c>
      <c r="H23" s="21">
        <f t="shared" si="10"/>
        <v>0.10509031198686371</v>
      </c>
      <c r="I23" s="21">
        <f t="shared" si="14"/>
        <v>0.66338259441707714</v>
      </c>
      <c r="J23" s="21">
        <f t="shared" si="11"/>
        <v>9.9908009724686248E-2</v>
      </c>
      <c r="K23" s="21">
        <f t="shared" si="15"/>
        <v>0.49674748669426372</v>
      </c>
      <c r="L23" s="21">
        <f t="shared" si="12"/>
        <v>0.16663510772281342</v>
      </c>
      <c r="Q23" s="17">
        <v>0.5</v>
      </c>
      <c r="R23" s="19">
        <f t="shared" si="13"/>
        <v>1.3267651888341543</v>
      </c>
      <c r="S23" s="11">
        <v>1</v>
      </c>
    </row>
    <row r="24" spans="1:19">
      <c r="A24" s="12">
        <v>5</v>
      </c>
      <c r="B24" s="13">
        <v>0.45563098088282</v>
      </c>
      <c r="C24" s="13">
        <v>0.48002426097182799</v>
      </c>
      <c r="D24" s="14">
        <v>53</v>
      </c>
      <c r="E24" s="14">
        <v>3051</v>
      </c>
      <c r="F24" s="30">
        <f t="shared" si="8"/>
        <v>3104</v>
      </c>
      <c r="G24" s="31">
        <f t="shared" si="9"/>
        <v>1.7074742268041235E-2</v>
      </c>
      <c r="H24" s="31">
        <f t="shared" si="10"/>
        <v>8.7027914614121515E-2</v>
      </c>
      <c r="I24" s="31">
        <f t="shared" si="14"/>
        <v>0.75041050903119866</v>
      </c>
      <c r="J24" s="31">
        <f t="shared" si="11"/>
        <v>0.10023654642223537</v>
      </c>
      <c r="K24" s="31">
        <f t="shared" si="15"/>
        <v>0.59698403311649906</v>
      </c>
      <c r="L24" s="31">
        <f t="shared" si="12"/>
        <v>0.1534264759146996</v>
      </c>
      <c r="Q24" s="17">
        <v>0.6</v>
      </c>
      <c r="R24" s="19">
        <f t="shared" si="13"/>
        <v>1.2506841817186645</v>
      </c>
      <c r="S24" s="11">
        <v>1</v>
      </c>
    </row>
    <row r="25" spans="1:19">
      <c r="A25" s="12">
        <v>4</v>
      </c>
      <c r="B25" s="13">
        <v>0.42941749756546899</v>
      </c>
      <c r="C25" s="13">
        <v>0.45560247645254498</v>
      </c>
      <c r="D25" s="14">
        <v>54</v>
      </c>
      <c r="E25" s="14">
        <v>3051</v>
      </c>
      <c r="F25" s="15">
        <f t="shared" si="8"/>
        <v>3105</v>
      </c>
      <c r="G25" s="16">
        <f t="shared" si="9"/>
        <v>1.7391304347826087E-2</v>
      </c>
      <c r="H25" s="16">
        <f t="shared" si="10"/>
        <v>8.8669950738916259E-2</v>
      </c>
      <c r="I25" s="16">
        <f t="shared" si="14"/>
        <v>0.83908045977011492</v>
      </c>
      <c r="J25" s="16">
        <f t="shared" si="11"/>
        <v>0.10023654642223537</v>
      </c>
      <c r="K25" s="16">
        <f t="shared" si="15"/>
        <v>0.6972205795387344</v>
      </c>
      <c r="L25" s="16">
        <f t="shared" si="12"/>
        <v>0.14185988023138052</v>
      </c>
      <c r="Q25" s="17">
        <v>0.7</v>
      </c>
      <c r="R25" s="19">
        <f t="shared" si="13"/>
        <v>1.1986863711001643</v>
      </c>
      <c r="S25" s="11">
        <v>1</v>
      </c>
    </row>
    <row r="26" spans="1:19">
      <c r="A26" s="12">
        <v>3</v>
      </c>
      <c r="B26" s="13">
        <v>0.39649832449917299</v>
      </c>
      <c r="C26" s="13">
        <v>0.42939910880241799</v>
      </c>
      <c r="D26" s="14">
        <v>35</v>
      </c>
      <c r="E26" s="14">
        <v>3069</v>
      </c>
      <c r="F26" s="15">
        <f t="shared" si="8"/>
        <v>3104</v>
      </c>
      <c r="G26" s="16">
        <f t="shared" si="9"/>
        <v>1.1275773195876288E-2</v>
      </c>
      <c r="H26" s="16">
        <f t="shared" si="10"/>
        <v>5.7471264367816091E-2</v>
      </c>
      <c r="I26" s="16">
        <f t="shared" si="14"/>
        <v>0.89655172413793105</v>
      </c>
      <c r="J26" s="16">
        <f t="shared" si="11"/>
        <v>0.10082791247782377</v>
      </c>
      <c r="K26" s="16">
        <f t="shared" si="15"/>
        <v>0.79804849201655814</v>
      </c>
      <c r="L26" s="16">
        <f t="shared" si="12"/>
        <v>9.8503232121372908E-2</v>
      </c>
      <c r="Q26" s="17">
        <v>0.8</v>
      </c>
      <c r="R26" s="19">
        <f t="shared" si="13"/>
        <v>1.1206896551724137</v>
      </c>
      <c r="S26" s="11">
        <v>1</v>
      </c>
    </row>
    <row r="27" spans="1:19">
      <c r="A27" s="12">
        <v>2</v>
      </c>
      <c r="B27" s="13">
        <v>0.34918525051044902</v>
      </c>
      <c r="C27" s="13">
        <v>0.396495383450085</v>
      </c>
      <c r="D27" s="14">
        <v>43</v>
      </c>
      <c r="E27" s="14">
        <v>3062</v>
      </c>
      <c r="F27" s="15">
        <f t="shared" si="8"/>
        <v>3105</v>
      </c>
      <c r="G27" s="16">
        <f t="shared" si="9"/>
        <v>1.3848631239935587E-2</v>
      </c>
      <c r="H27" s="16">
        <f t="shared" si="10"/>
        <v>7.0607553366174053E-2</v>
      </c>
      <c r="I27" s="16">
        <f t="shared" si="14"/>
        <v>0.96715927750410513</v>
      </c>
      <c r="J27" s="16">
        <f t="shared" si="11"/>
        <v>0.10059793678953939</v>
      </c>
      <c r="K27" s="16">
        <f t="shared" si="15"/>
        <v>0.89864642880609757</v>
      </c>
      <c r="L27" s="16">
        <f t="shared" si="12"/>
        <v>6.8512848698007556E-2</v>
      </c>
      <c r="Q27" s="17">
        <v>0.9</v>
      </c>
      <c r="R27" s="19">
        <f t="shared" si="13"/>
        <v>1.0746214194490056</v>
      </c>
      <c r="S27" s="11">
        <v>1</v>
      </c>
    </row>
    <row r="28" spans="1:19">
      <c r="A28" s="12">
        <v>1</v>
      </c>
      <c r="B28" s="13">
        <v>0.106487502915382</v>
      </c>
      <c r="C28" s="13">
        <v>0.34917912333624701</v>
      </c>
      <c r="D28" s="14">
        <v>20</v>
      </c>
      <c r="E28" s="14">
        <v>3085</v>
      </c>
      <c r="F28" s="15">
        <f t="shared" si="8"/>
        <v>3105</v>
      </c>
      <c r="G28" s="16">
        <f t="shared" si="9"/>
        <v>6.4412238325281803E-3</v>
      </c>
      <c r="H28" s="16">
        <f t="shared" si="10"/>
        <v>3.2840722495894911E-2</v>
      </c>
      <c r="I28" s="16">
        <f t="shared" si="14"/>
        <v>1</v>
      </c>
      <c r="J28" s="16">
        <f t="shared" si="11"/>
        <v>0.10135357119390236</v>
      </c>
      <c r="K28" s="16">
        <f t="shared" si="15"/>
        <v>0.99999999999999989</v>
      </c>
      <c r="L28" s="16">
        <f t="shared" si="12"/>
        <v>1.1102230246251565E-16</v>
      </c>
      <c r="Q28" s="17">
        <v>1</v>
      </c>
      <c r="R28" s="19">
        <f t="shared" si="13"/>
        <v>1</v>
      </c>
      <c r="S28" s="22">
        <v>1</v>
      </c>
    </row>
    <row r="29" spans="1:19">
      <c r="A29" s="23"/>
      <c r="B29" s="24"/>
      <c r="C29" s="24"/>
      <c r="D29" s="25">
        <f>SUM(D19:D28)</f>
        <v>609</v>
      </c>
      <c r="E29" s="25">
        <f>SUM(E19:E28)</f>
        <v>30438</v>
      </c>
      <c r="F29" s="25">
        <f>SUM(F19:F28)</f>
        <v>31047</v>
      </c>
      <c r="G29" s="23"/>
      <c r="H29" s="23"/>
      <c r="I29" s="23"/>
      <c r="J29" s="27"/>
      <c r="K29" s="28" t="s">
        <v>19</v>
      </c>
      <c r="L29" s="29">
        <f>MAX(L19:L28)</f>
        <v>0.16663510772281342</v>
      </c>
    </row>
  </sheetData>
  <mergeCells count="2">
    <mergeCell ref="A1:I1"/>
    <mergeCell ref="A16:I16"/>
  </mergeCells>
  <conditionalFormatting sqref="G6:G13 G4">
    <cfRule type="dataBar" priority="4">
      <dataBar>
        <cfvo type="min" val="0"/>
        <cfvo type="max" val="0"/>
        <color rgb="FF638EC6"/>
      </dataBar>
    </cfRule>
  </conditionalFormatting>
  <conditionalFormatting sqref="G21:G28 G19">
    <cfRule type="dataBar" priority="3">
      <dataBar>
        <cfvo type="min" val="0"/>
        <cfvo type="max" val="0"/>
        <color rgb="FF638EC6"/>
      </dataBar>
    </cfRule>
  </conditionalFormatting>
  <conditionalFormatting sqref="G5">
    <cfRule type="dataBar" priority="2">
      <dataBar>
        <cfvo type="min" val="0"/>
        <cfvo type="max" val="0"/>
        <color rgb="FF638EC6"/>
      </dataBar>
    </cfRule>
  </conditionalFormatting>
  <conditionalFormatting sqref="G20">
    <cfRule type="dataBar" priority="1">
      <dataBar>
        <cfvo type="min" val="0"/>
        <cfvo type="max" val="0"/>
        <color rgb="FF638EC6"/>
      </dataBar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Deciling</vt:lpstr>
      <vt:lpstr>KS-Gains Chart-Lift Chart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Arora</dc:creator>
  <cp:lastModifiedBy>Ashish Arora</cp:lastModifiedBy>
  <dcterms:created xsi:type="dcterms:W3CDTF">2017-07-20T01:49:01Z</dcterms:created>
  <dcterms:modified xsi:type="dcterms:W3CDTF">2017-07-20T04:25:14Z</dcterms:modified>
</cp:coreProperties>
</file>