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4"/>
  </bookViews>
  <sheets>
    <sheet name="Ireland" sheetId="1" r:id="rId1"/>
    <sheet name="Other EU" sheetId="4" r:id="rId2"/>
    <sheet name="Rest of Europe" sheetId="5" r:id="rId3"/>
    <sheet name="Rest of World" sheetId="7" r:id="rId4"/>
    <sheet name="Total" sheetId="6" r:id="rId5"/>
  </sheets>
  <definedNames>
    <definedName name="solver_adj" localSheetId="3" hidden="1">'Rest of World'!$I$4:$K$4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'Rest of World'!$E$44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</definedNames>
  <calcPr calcId="125725"/>
</workbook>
</file>

<file path=xl/calcChain.xml><?xml version="1.0" encoding="utf-8"?>
<calcChain xmlns="http://schemas.openxmlformats.org/spreadsheetml/2006/main">
  <c r="D44" i="7"/>
  <c r="C44" s="1"/>
  <c r="D45" s="1"/>
  <c r="C45" s="1"/>
  <c r="D46" s="1"/>
  <c r="C46" s="1"/>
  <c r="D47" s="1"/>
  <c r="C47" s="1"/>
  <c r="D15"/>
  <c r="E15" s="1"/>
  <c r="B88" i="6"/>
  <c r="B89"/>
  <c r="B90"/>
  <c r="B87"/>
  <c r="F48"/>
  <c r="F49"/>
  <c r="F50"/>
  <c r="G50" s="1"/>
  <c r="F51"/>
  <c r="F52"/>
  <c r="F53"/>
  <c r="F54"/>
  <c r="G54" s="1"/>
  <c r="F55"/>
  <c r="F56"/>
  <c r="F57"/>
  <c r="F58"/>
  <c r="G58" s="1"/>
  <c r="F59"/>
  <c r="F60"/>
  <c r="F61"/>
  <c r="F62"/>
  <c r="G62" s="1"/>
  <c r="F63"/>
  <c r="F64"/>
  <c r="F65"/>
  <c r="F66"/>
  <c r="G66" s="1"/>
  <c r="F67"/>
  <c r="F68"/>
  <c r="F69"/>
  <c r="F70"/>
  <c r="G70" s="1"/>
  <c r="F71"/>
  <c r="F72"/>
  <c r="F73"/>
  <c r="F74"/>
  <c r="G74" s="1"/>
  <c r="F75"/>
  <c r="F76"/>
  <c r="F77"/>
  <c r="F78"/>
  <c r="G78" s="1"/>
  <c r="F79"/>
  <c r="F80"/>
  <c r="F81"/>
  <c r="F82"/>
  <c r="G82" s="1"/>
  <c r="F83"/>
  <c r="F84"/>
  <c r="F85"/>
  <c r="F86"/>
  <c r="G86" s="1"/>
  <c r="F87"/>
  <c r="F88"/>
  <c r="F89"/>
  <c r="D89" s="1"/>
  <c r="F90"/>
  <c r="D90" s="1"/>
  <c r="F47"/>
  <c r="G47" s="1"/>
  <c r="D88"/>
  <c r="D87"/>
  <c r="D86"/>
  <c r="G85"/>
  <c r="D85"/>
  <c r="G84"/>
  <c r="D84"/>
  <c r="G83"/>
  <c r="D83"/>
  <c r="D82"/>
  <c r="G81"/>
  <c r="D81"/>
  <c r="G80"/>
  <c r="D80"/>
  <c r="G79"/>
  <c r="D79"/>
  <c r="D78"/>
  <c r="G77"/>
  <c r="D77"/>
  <c r="G76"/>
  <c r="D76"/>
  <c r="G75"/>
  <c r="D75"/>
  <c r="D74"/>
  <c r="G73"/>
  <c r="D73"/>
  <c r="G72"/>
  <c r="D72"/>
  <c r="G71"/>
  <c r="D71"/>
  <c r="D70"/>
  <c r="G69"/>
  <c r="D69"/>
  <c r="G68"/>
  <c r="D68"/>
  <c r="G67"/>
  <c r="D67"/>
  <c r="D66"/>
  <c r="G65"/>
  <c r="D65"/>
  <c r="G64"/>
  <c r="D64"/>
  <c r="G63"/>
  <c r="D63"/>
  <c r="D62"/>
  <c r="G61"/>
  <c r="D61"/>
  <c r="G60"/>
  <c r="D60"/>
  <c r="G59"/>
  <c r="D59"/>
  <c r="D58"/>
  <c r="G57"/>
  <c r="D57"/>
  <c r="G56"/>
  <c r="D56"/>
  <c r="G55"/>
  <c r="D55"/>
  <c r="D54"/>
  <c r="G53"/>
  <c r="D53"/>
  <c r="G52"/>
  <c r="D52"/>
  <c r="G51"/>
  <c r="D51"/>
  <c r="D50"/>
  <c r="G49"/>
  <c r="D49"/>
  <c r="G48"/>
  <c r="D48"/>
  <c r="D47"/>
  <c r="C41"/>
  <c r="C40"/>
  <c r="C39"/>
  <c r="C38"/>
  <c r="D37" s="1"/>
  <c r="E37" s="1"/>
  <c r="C37"/>
  <c r="D36" s="1"/>
  <c r="E36" s="1"/>
  <c r="C36"/>
  <c r="C35"/>
  <c r="D34" s="1"/>
  <c r="E34" s="1"/>
  <c r="C34"/>
  <c r="D33" s="1"/>
  <c r="E33" s="1"/>
  <c r="C33"/>
  <c r="D32" s="1"/>
  <c r="E32" s="1"/>
  <c r="C32"/>
  <c r="D30" s="1"/>
  <c r="E30" s="1"/>
  <c r="C31"/>
  <c r="C30"/>
  <c r="D29" s="1"/>
  <c r="E29" s="1"/>
  <c r="C29"/>
  <c r="C28"/>
  <c r="D27" s="1"/>
  <c r="E27" s="1"/>
  <c r="C27"/>
  <c r="C26"/>
  <c r="D25"/>
  <c r="E25" s="1"/>
  <c r="C25"/>
  <c r="D24" s="1"/>
  <c r="E24" s="1"/>
  <c r="C24"/>
  <c r="C23"/>
  <c r="D21" s="1"/>
  <c r="E21" s="1"/>
  <c r="C22"/>
  <c r="C21"/>
  <c r="D20" s="1"/>
  <c r="E20" s="1"/>
  <c r="C20"/>
  <c r="C19"/>
  <c r="D18" s="1"/>
  <c r="E18" s="1"/>
  <c r="C18"/>
  <c r="C17"/>
  <c r="D16"/>
  <c r="E16" s="1"/>
  <c r="C16"/>
  <c r="C15"/>
  <c r="C14"/>
  <c r="C13"/>
  <c r="C12"/>
  <c r="D11" s="1"/>
  <c r="E11" s="1"/>
  <c r="C11"/>
  <c r="C10"/>
  <c r="D9"/>
  <c r="E9" s="1"/>
  <c r="C9"/>
  <c r="D8"/>
  <c r="E8" s="1"/>
  <c r="C8"/>
  <c r="C7"/>
  <c r="C6"/>
  <c r="D5" s="1"/>
  <c r="E5" s="1"/>
  <c r="C5"/>
  <c r="D4" s="1"/>
  <c r="E4" s="1"/>
  <c r="B88" i="5"/>
  <c r="B89"/>
  <c r="B90"/>
  <c r="B87"/>
  <c r="F48"/>
  <c r="F49"/>
  <c r="G49" s="1"/>
  <c r="F50"/>
  <c r="F51"/>
  <c r="G51" s="1"/>
  <c r="F52"/>
  <c r="F53"/>
  <c r="G53" s="1"/>
  <c r="F54"/>
  <c r="F55"/>
  <c r="G55" s="1"/>
  <c r="F56"/>
  <c r="F57"/>
  <c r="G57" s="1"/>
  <c r="F58"/>
  <c r="F59"/>
  <c r="G59" s="1"/>
  <c r="F60"/>
  <c r="F61"/>
  <c r="G61" s="1"/>
  <c r="F62"/>
  <c r="G62" s="1"/>
  <c r="F63"/>
  <c r="G63" s="1"/>
  <c r="F64"/>
  <c r="F65"/>
  <c r="G65" s="1"/>
  <c r="F66"/>
  <c r="F67"/>
  <c r="G67" s="1"/>
  <c r="F68"/>
  <c r="F69"/>
  <c r="G69" s="1"/>
  <c r="F70"/>
  <c r="G70" s="1"/>
  <c r="F71"/>
  <c r="G71" s="1"/>
  <c r="F72"/>
  <c r="F73"/>
  <c r="G73" s="1"/>
  <c r="F74"/>
  <c r="F75"/>
  <c r="G75" s="1"/>
  <c r="F76"/>
  <c r="F77"/>
  <c r="G77" s="1"/>
  <c r="F78"/>
  <c r="G78" s="1"/>
  <c r="F79"/>
  <c r="G79" s="1"/>
  <c r="F80"/>
  <c r="F81"/>
  <c r="G81" s="1"/>
  <c r="F82"/>
  <c r="F83"/>
  <c r="G83" s="1"/>
  <c r="F84"/>
  <c r="F85"/>
  <c r="G85" s="1"/>
  <c r="F86"/>
  <c r="G86" s="1"/>
  <c r="F87"/>
  <c r="G87" s="1"/>
  <c r="F88"/>
  <c r="F89"/>
  <c r="F90"/>
  <c r="F47"/>
  <c r="G2"/>
  <c r="D90"/>
  <c r="D89"/>
  <c r="D88"/>
  <c r="D87"/>
  <c r="D86"/>
  <c r="D85"/>
  <c r="G84"/>
  <c r="D84"/>
  <c r="D83"/>
  <c r="G82"/>
  <c r="D82"/>
  <c r="D81"/>
  <c r="G80"/>
  <c r="D80"/>
  <c r="D79"/>
  <c r="D78"/>
  <c r="D77"/>
  <c r="G76"/>
  <c r="D76"/>
  <c r="D75"/>
  <c r="G74"/>
  <c r="D74"/>
  <c r="D73"/>
  <c r="G72"/>
  <c r="D72"/>
  <c r="D71"/>
  <c r="D70"/>
  <c r="D69"/>
  <c r="G68"/>
  <c r="D68"/>
  <c r="D67"/>
  <c r="G66"/>
  <c r="D66"/>
  <c r="D65"/>
  <c r="G64"/>
  <c r="D64"/>
  <c r="D63"/>
  <c r="D62"/>
  <c r="D61"/>
  <c r="G60"/>
  <c r="D60"/>
  <c r="D59"/>
  <c r="G58"/>
  <c r="D58"/>
  <c r="D57"/>
  <c r="G56"/>
  <c r="D56"/>
  <c r="D55"/>
  <c r="G54"/>
  <c r="D54"/>
  <c r="D53"/>
  <c r="G52"/>
  <c r="D52"/>
  <c r="D51"/>
  <c r="G50"/>
  <c r="D50"/>
  <c r="D49"/>
  <c r="G48"/>
  <c r="D48"/>
  <c r="D47"/>
  <c r="C41"/>
  <c r="C40"/>
  <c r="D39" s="1"/>
  <c r="E39" s="1"/>
  <c r="C39"/>
  <c r="D38" s="1"/>
  <c r="E38" s="1"/>
  <c r="C38"/>
  <c r="C37"/>
  <c r="D36" s="1"/>
  <c r="E36" s="1"/>
  <c r="C36"/>
  <c r="D35" s="1"/>
  <c r="E35" s="1"/>
  <c r="C35"/>
  <c r="C34"/>
  <c r="D33" s="1"/>
  <c r="E33" s="1"/>
  <c r="C33"/>
  <c r="D32" s="1"/>
  <c r="E32" s="1"/>
  <c r="C32"/>
  <c r="C31"/>
  <c r="C30"/>
  <c r="D29" s="1"/>
  <c r="E29" s="1"/>
  <c r="C29"/>
  <c r="D28" s="1"/>
  <c r="E28" s="1"/>
  <c r="C28"/>
  <c r="C27"/>
  <c r="D26"/>
  <c r="E26" s="1"/>
  <c r="C26"/>
  <c r="D25" s="1"/>
  <c r="E25" s="1"/>
  <c r="C25"/>
  <c r="C24"/>
  <c r="C23"/>
  <c r="D22" s="1"/>
  <c r="E22" s="1"/>
  <c r="C22"/>
  <c r="D21" s="1"/>
  <c r="E21" s="1"/>
  <c r="C21"/>
  <c r="C20"/>
  <c r="C19"/>
  <c r="C18"/>
  <c r="D17" s="1"/>
  <c r="E17" s="1"/>
  <c r="C17"/>
  <c r="D16" s="1"/>
  <c r="E16" s="1"/>
  <c r="C16"/>
  <c r="D15" s="1"/>
  <c r="E15" s="1"/>
  <c r="C15"/>
  <c r="C14"/>
  <c r="D13"/>
  <c r="E13" s="1"/>
  <c r="C13"/>
  <c r="D12" s="1"/>
  <c r="E12" s="1"/>
  <c r="C12"/>
  <c r="D10" s="1"/>
  <c r="E10" s="1"/>
  <c r="C11"/>
  <c r="C10"/>
  <c r="D9"/>
  <c r="E9" s="1"/>
  <c r="C9"/>
  <c r="C8"/>
  <c r="C7"/>
  <c r="C6"/>
  <c r="D5" s="1"/>
  <c r="E5" s="1"/>
  <c r="C5"/>
  <c r="F48" i="4"/>
  <c r="F49"/>
  <c r="G49" s="1"/>
  <c r="F50"/>
  <c r="F51"/>
  <c r="G51" s="1"/>
  <c r="F52"/>
  <c r="F53"/>
  <c r="F54"/>
  <c r="F55"/>
  <c r="F56"/>
  <c r="F57"/>
  <c r="F58"/>
  <c r="F59"/>
  <c r="G59" s="1"/>
  <c r="F60"/>
  <c r="F61"/>
  <c r="G61" s="1"/>
  <c r="F62"/>
  <c r="F63"/>
  <c r="F64"/>
  <c r="F65"/>
  <c r="G65" s="1"/>
  <c r="F66"/>
  <c r="F67"/>
  <c r="F68"/>
  <c r="F69"/>
  <c r="G69" s="1"/>
  <c r="F70"/>
  <c r="F71"/>
  <c r="G71" s="1"/>
  <c r="F72"/>
  <c r="F73"/>
  <c r="F74"/>
  <c r="F75"/>
  <c r="G75" s="1"/>
  <c r="F76"/>
  <c r="F77"/>
  <c r="F78"/>
  <c r="F79"/>
  <c r="G79" s="1"/>
  <c r="F80"/>
  <c r="F81"/>
  <c r="G81" s="1"/>
  <c r="F82"/>
  <c r="F83"/>
  <c r="G83" s="1"/>
  <c r="F84"/>
  <c r="F85"/>
  <c r="F86"/>
  <c r="F87"/>
  <c r="F88"/>
  <c r="F89"/>
  <c r="G89" s="1"/>
  <c r="B89" s="1"/>
  <c r="F90"/>
  <c r="F47"/>
  <c r="G47" s="1"/>
  <c r="D85"/>
  <c r="D84"/>
  <c r="D81"/>
  <c r="G80"/>
  <c r="D77"/>
  <c r="D75"/>
  <c r="D72"/>
  <c r="D69"/>
  <c r="G67"/>
  <c r="G64"/>
  <c r="G63"/>
  <c r="G60"/>
  <c r="D59"/>
  <c r="G57"/>
  <c r="D56"/>
  <c r="D55"/>
  <c r="D53"/>
  <c r="D52"/>
  <c r="D49"/>
  <c r="G48"/>
  <c r="D90"/>
  <c r="D88"/>
  <c r="G86"/>
  <c r="D86"/>
  <c r="G84"/>
  <c r="D83"/>
  <c r="G82"/>
  <c r="D82"/>
  <c r="D80"/>
  <c r="D79"/>
  <c r="G78"/>
  <c r="D78"/>
  <c r="G76"/>
  <c r="D76"/>
  <c r="G74"/>
  <c r="D74"/>
  <c r="G73"/>
  <c r="D73"/>
  <c r="G72"/>
  <c r="D71"/>
  <c r="G70"/>
  <c r="D70"/>
  <c r="G68"/>
  <c r="D68"/>
  <c r="D67"/>
  <c r="G66"/>
  <c r="D66"/>
  <c r="D65"/>
  <c r="D64"/>
  <c r="D63"/>
  <c r="G62"/>
  <c r="D62"/>
  <c r="D61"/>
  <c r="D60"/>
  <c r="G58"/>
  <c r="D58"/>
  <c r="D57"/>
  <c r="G56"/>
  <c r="G55"/>
  <c r="G54"/>
  <c r="D54"/>
  <c r="G52"/>
  <c r="D51"/>
  <c r="G50"/>
  <c r="D50"/>
  <c r="D48"/>
  <c r="D47"/>
  <c r="C41"/>
  <c r="C40"/>
  <c r="C39"/>
  <c r="C38"/>
  <c r="D37" s="1"/>
  <c r="E37" s="1"/>
  <c r="C37"/>
  <c r="C36"/>
  <c r="C35"/>
  <c r="C34"/>
  <c r="D33" s="1"/>
  <c r="E33" s="1"/>
  <c r="C33"/>
  <c r="C32"/>
  <c r="C31"/>
  <c r="C30"/>
  <c r="C29"/>
  <c r="C28"/>
  <c r="C27"/>
  <c r="C26"/>
  <c r="D25" s="1"/>
  <c r="E25" s="1"/>
  <c r="C25"/>
  <c r="C24"/>
  <c r="D23" s="1"/>
  <c r="E23" s="1"/>
  <c r="C23"/>
  <c r="C22"/>
  <c r="C21"/>
  <c r="C20"/>
  <c r="C19"/>
  <c r="C18"/>
  <c r="D17" s="1"/>
  <c r="E17" s="1"/>
  <c r="C17"/>
  <c r="D16" s="1"/>
  <c r="E16" s="1"/>
  <c r="C16"/>
  <c r="C15"/>
  <c r="C14"/>
  <c r="C13"/>
  <c r="D12" s="1"/>
  <c r="E12" s="1"/>
  <c r="C12"/>
  <c r="C11"/>
  <c r="C10"/>
  <c r="D9"/>
  <c r="E9" s="1"/>
  <c r="C9"/>
  <c r="D8" s="1"/>
  <c r="E8" s="1"/>
  <c r="C8"/>
  <c r="C7"/>
  <c r="C6"/>
  <c r="D5" s="1"/>
  <c r="E5" s="1"/>
  <c r="C5"/>
  <c r="D4" s="1"/>
  <c r="E4" s="1"/>
  <c r="G48" i="1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B87" s="1"/>
  <c r="G88"/>
  <c r="B88" s="1"/>
  <c r="G89"/>
  <c r="G90"/>
  <c r="G47"/>
  <c r="D5"/>
  <c r="D4"/>
  <c r="G5"/>
  <c r="G2"/>
  <c r="G3"/>
  <c r="G4"/>
  <c r="B89"/>
  <c r="B90"/>
  <c r="D88"/>
  <c r="D89"/>
  <c r="D90"/>
  <c r="D87"/>
  <c r="F89"/>
  <c r="F87"/>
  <c r="F88"/>
  <c r="F90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47"/>
  <c r="D47"/>
  <c r="D7" i="7" l="1"/>
  <c r="E7" s="1"/>
  <c r="D10"/>
  <c r="E10" s="1"/>
  <c r="D35"/>
  <c r="E35" s="1"/>
  <c r="D16"/>
  <c r="E16" s="1"/>
  <c r="D19"/>
  <c r="E19" s="1"/>
  <c r="D26"/>
  <c r="E26" s="1"/>
  <c r="D28"/>
  <c r="E28" s="1"/>
  <c r="D34"/>
  <c r="E34" s="1"/>
  <c r="D38"/>
  <c r="E38" s="1"/>
  <c r="D8"/>
  <c r="E8" s="1"/>
  <c r="D25"/>
  <c r="E25" s="1"/>
  <c r="D43"/>
  <c r="E43" s="1"/>
  <c r="D17"/>
  <c r="E17" s="1"/>
  <c r="D36"/>
  <c r="E36" s="1"/>
  <c r="D27"/>
  <c r="E27" s="1"/>
  <c r="D18"/>
  <c r="E18" s="1"/>
  <c r="D9"/>
  <c r="E9" s="1"/>
  <c r="D13"/>
  <c r="E13" s="1"/>
  <c r="D39"/>
  <c r="E39" s="1"/>
  <c r="D30"/>
  <c r="E30" s="1"/>
  <c r="D20"/>
  <c r="E20" s="1"/>
  <c r="D11"/>
  <c r="E11" s="1"/>
  <c r="D40"/>
  <c r="E40" s="1"/>
  <c r="D31"/>
  <c r="E31" s="1"/>
  <c r="D22"/>
  <c r="E22" s="1"/>
  <c r="D12"/>
  <c r="E12" s="1"/>
  <c r="D41"/>
  <c r="E41" s="1"/>
  <c r="D32"/>
  <c r="E32" s="1"/>
  <c r="D23"/>
  <c r="E23" s="1"/>
  <c r="D14"/>
  <c r="E14" s="1"/>
  <c r="D42"/>
  <c r="E42" s="1"/>
  <c r="D33"/>
  <c r="E33" s="1"/>
  <c r="D24"/>
  <c r="E24" s="1"/>
  <c r="D37"/>
  <c r="E37" s="1"/>
  <c r="D29"/>
  <c r="E29" s="1"/>
  <c r="D21"/>
  <c r="E21" s="1"/>
  <c r="D13" i="6"/>
  <c r="E13" s="1"/>
  <c r="D26"/>
  <c r="E26" s="1"/>
  <c r="D12"/>
  <c r="E12" s="1"/>
  <c r="D19"/>
  <c r="E19" s="1"/>
  <c r="D10"/>
  <c r="E10" s="1"/>
  <c r="D17"/>
  <c r="E17" s="1"/>
  <c r="G5" s="1"/>
  <c r="D14"/>
  <c r="E14" s="1"/>
  <c r="D28"/>
  <c r="E28" s="1"/>
  <c r="D35"/>
  <c r="E35" s="1"/>
  <c r="D22"/>
  <c r="E22" s="1"/>
  <c r="D38"/>
  <c r="E38" s="1"/>
  <c r="D6"/>
  <c r="E6" s="1"/>
  <c r="G4"/>
  <c r="G88"/>
  <c r="G90"/>
  <c r="D7"/>
  <c r="E7" s="1"/>
  <c r="D15"/>
  <c r="E15" s="1"/>
  <c r="D23"/>
  <c r="E23" s="1"/>
  <c r="D31"/>
  <c r="E31" s="1"/>
  <c r="D39"/>
  <c r="E39" s="1"/>
  <c r="G87"/>
  <c r="G89"/>
  <c r="D8" i="5"/>
  <c r="E8" s="1"/>
  <c r="D14"/>
  <c r="E14" s="1"/>
  <c r="D27"/>
  <c r="E27" s="1"/>
  <c r="D20"/>
  <c r="E20" s="1"/>
  <c r="D34"/>
  <c r="E34" s="1"/>
  <c r="D24"/>
  <c r="E24" s="1"/>
  <c r="D4"/>
  <c r="E4" s="1"/>
  <c r="D31"/>
  <c r="E31" s="1"/>
  <c r="D23"/>
  <c r="E23" s="1"/>
  <c r="D30"/>
  <c r="E30" s="1"/>
  <c r="D37"/>
  <c r="E37" s="1"/>
  <c r="D6"/>
  <c r="E6" s="1"/>
  <c r="D18"/>
  <c r="E18" s="1"/>
  <c r="D11"/>
  <c r="E11" s="1"/>
  <c r="D19"/>
  <c r="E19" s="1"/>
  <c r="G88"/>
  <c r="G90"/>
  <c r="D7"/>
  <c r="E7" s="1"/>
  <c r="G89"/>
  <c r="G77" i="4"/>
  <c r="G53"/>
  <c r="G85"/>
  <c r="G87"/>
  <c r="B87" s="1"/>
  <c r="D7"/>
  <c r="E7" s="1"/>
  <c r="D21"/>
  <c r="E21" s="1"/>
  <c r="G5" s="1"/>
  <c r="D28"/>
  <c r="E28" s="1"/>
  <c r="D13"/>
  <c r="E13" s="1"/>
  <c r="D20"/>
  <c r="E20" s="1"/>
  <c r="D39"/>
  <c r="E39" s="1"/>
  <c r="D32"/>
  <c r="E32" s="1"/>
  <c r="D24"/>
  <c r="E24" s="1"/>
  <c r="D31"/>
  <c r="E31" s="1"/>
  <c r="D15"/>
  <c r="E15" s="1"/>
  <c r="D29"/>
  <c r="E29" s="1"/>
  <c r="D36"/>
  <c r="E36" s="1"/>
  <c r="D34"/>
  <c r="E34" s="1"/>
  <c r="D26"/>
  <c r="E26" s="1"/>
  <c r="D18"/>
  <c r="E18" s="1"/>
  <c r="D10"/>
  <c r="E10" s="1"/>
  <c r="G4"/>
  <c r="D6"/>
  <c r="E6" s="1"/>
  <c r="D14"/>
  <c r="E14" s="1"/>
  <c r="D22"/>
  <c r="E22" s="1"/>
  <c r="D30"/>
  <c r="E30" s="1"/>
  <c r="D38"/>
  <c r="E38" s="1"/>
  <c r="D87"/>
  <c r="D89"/>
  <c r="D11"/>
  <c r="E11" s="1"/>
  <c r="D19"/>
  <c r="E19" s="1"/>
  <c r="D27"/>
  <c r="E27" s="1"/>
  <c r="D35"/>
  <c r="E35" s="1"/>
  <c r="G88"/>
  <c r="B88" s="1"/>
  <c r="G90"/>
  <c r="B90" s="1"/>
  <c r="F7" i="7" l="1"/>
  <c r="G2" i="6"/>
  <c r="G3"/>
  <c r="G3" i="5"/>
  <c r="G3" i="4"/>
  <c r="G2"/>
  <c r="D48" i="1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"/>
  <c r="D23"/>
  <c r="D39"/>
  <c r="C27"/>
  <c r="C26"/>
  <c r="C25"/>
  <c r="D24" s="1"/>
  <c r="C24"/>
  <c r="C23"/>
  <c r="D22" s="1"/>
  <c r="C22"/>
  <c r="C21"/>
  <c r="D20" s="1"/>
  <c r="C20"/>
  <c r="C19"/>
  <c r="C18"/>
  <c r="D17" s="1"/>
  <c r="C17"/>
  <c r="C16"/>
  <c r="C15"/>
  <c r="D14" s="1"/>
  <c r="C14"/>
  <c r="C13"/>
  <c r="D12" s="1"/>
  <c r="C12"/>
  <c r="C11"/>
  <c r="C10"/>
  <c r="D9" s="1"/>
  <c r="C9"/>
  <c r="C8"/>
  <c r="C7"/>
  <c r="D6" s="1"/>
  <c r="C6"/>
  <c r="C28"/>
  <c r="D27" s="1"/>
  <c r="C29"/>
  <c r="D28" s="1"/>
  <c r="C30"/>
  <c r="C31"/>
  <c r="D30" s="1"/>
  <c r="C32"/>
  <c r="D31" s="1"/>
  <c r="C33"/>
  <c r="C34"/>
  <c r="D32" s="1"/>
  <c r="C35"/>
  <c r="C36"/>
  <c r="D35" s="1"/>
  <c r="C37"/>
  <c r="D36" s="1"/>
  <c r="C38"/>
  <c r="C39"/>
  <c r="D38" s="1"/>
  <c r="C40"/>
  <c r="C41"/>
  <c r="C5"/>
  <c r="D11" l="1"/>
  <c r="D37"/>
  <c r="D29"/>
  <c r="D10"/>
  <c r="D18"/>
  <c r="D26"/>
  <c r="D16"/>
  <c r="D8"/>
  <c r="D7"/>
  <c r="D15"/>
  <c r="D13"/>
  <c r="D21"/>
  <c r="D33"/>
  <c r="D19"/>
  <c r="D25"/>
  <c r="D34"/>
</calcChain>
</file>

<file path=xl/sharedStrings.xml><?xml version="1.0" encoding="utf-8"?>
<sst xmlns="http://schemas.openxmlformats.org/spreadsheetml/2006/main" count="76" uniqueCount="24">
  <si>
    <t>Year</t>
  </si>
  <si>
    <t>Ireland</t>
  </si>
  <si>
    <t>Moving avg</t>
  </si>
  <si>
    <t>Centered Moving Avg</t>
  </si>
  <si>
    <t>Seasonal-Irregular Value</t>
  </si>
  <si>
    <t>Quarter</t>
  </si>
  <si>
    <t>Seasonal Index</t>
  </si>
  <si>
    <t>Q1</t>
  </si>
  <si>
    <t>Q2</t>
  </si>
  <si>
    <t>Q3</t>
  </si>
  <si>
    <t>Q4</t>
  </si>
  <si>
    <t>#</t>
  </si>
  <si>
    <t>Predicted Values</t>
  </si>
  <si>
    <t>Deseasonalized data
(sales/seas.Index)</t>
  </si>
  <si>
    <t>Other EU</t>
  </si>
  <si>
    <t>Rest of Europe</t>
  </si>
  <si>
    <t>Total</t>
  </si>
  <si>
    <t>In the case of Rest of world the data is patternless so we need to use Weighted Moving Averages/Exponential smoothening method</t>
  </si>
  <si>
    <t>WMA</t>
  </si>
  <si>
    <t>Obs</t>
  </si>
  <si>
    <t>Values</t>
  </si>
  <si>
    <t>Values for constants appplied to t-1,t-2,t-3</t>
  </si>
  <si>
    <t>Average</t>
  </si>
  <si>
    <t>We minimize this average error value to lowest 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</si>
</sst>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10" fontId="0" fillId="0" borderId="0" xfId="2" applyNumberFormat="1" applyFont="1"/>
    <xf numFmtId="0" fontId="0" fillId="0" borderId="0" xfId="0" applyAlignment="1">
      <alignment horizontal="center"/>
    </xf>
    <xf numFmtId="0" fontId="1" fillId="2" borderId="0" xfId="1" applyFill="1"/>
  </cellXfs>
  <cellStyles count="3">
    <cellStyle name="Normal" xfId="0" builtinId="0"/>
    <cellStyle name="Normal_Time Series Analysis excercise" xfId="1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Ireland!$B$47:$B$86</c:f>
              <c:numCache>
                <c:formatCode>General</c:formatCode>
                <c:ptCount val="40"/>
                <c:pt idx="0">
                  <c:v>708</c:v>
                </c:pt>
                <c:pt idx="1">
                  <c:v>845</c:v>
                </c:pt>
                <c:pt idx="2">
                  <c:v>1053</c:v>
                </c:pt>
                <c:pt idx="3">
                  <c:v>853</c:v>
                </c:pt>
                <c:pt idx="4">
                  <c:v>794</c:v>
                </c:pt>
                <c:pt idx="5">
                  <c:v>1010</c:v>
                </c:pt>
                <c:pt idx="6">
                  <c:v>1135</c:v>
                </c:pt>
                <c:pt idx="7">
                  <c:v>946</c:v>
                </c:pt>
                <c:pt idx="8">
                  <c:v>853</c:v>
                </c:pt>
                <c:pt idx="9">
                  <c:v>1091</c:v>
                </c:pt>
                <c:pt idx="10">
                  <c:v>1269</c:v>
                </c:pt>
                <c:pt idx="11">
                  <c:v>1050</c:v>
                </c:pt>
                <c:pt idx="12">
                  <c:v>972</c:v>
                </c:pt>
                <c:pt idx="13">
                  <c:v>1156</c:v>
                </c:pt>
                <c:pt idx="14">
                  <c:v>1298</c:v>
                </c:pt>
                <c:pt idx="15">
                  <c:v>1062</c:v>
                </c:pt>
                <c:pt idx="16">
                  <c:v>969</c:v>
                </c:pt>
                <c:pt idx="17">
                  <c:v>1184</c:v>
                </c:pt>
                <c:pt idx="18">
                  <c:v>1370</c:v>
                </c:pt>
                <c:pt idx="19">
                  <c:v>1122</c:v>
                </c:pt>
                <c:pt idx="20">
                  <c:v>954</c:v>
                </c:pt>
                <c:pt idx="21">
                  <c:v>1111</c:v>
                </c:pt>
                <c:pt idx="22">
                  <c:v>1365</c:v>
                </c:pt>
                <c:pt idx="23">
                  <c:v>1160</c:v>
                </c:pt>
                <c:pt idx="24">
                  <c:v>1093</c:v>
                </c:pt>
                <c:pt idx="25">
                  <c:v>1190</c:v>
                </c:pt>
                <c:pt idx="26">
                  <c:v>1405</c:v>
                </c:pt>
                <c:pt idx="27">
                  <c:v>1214</c:v>
                </c:pt>
                <c:pt idx="28">
                  <c:v>1091</c:v>
                </c:pt>
                <c:pt idx="29">
                  <c:v>1242</c:v>
                </c:pt>
                <c:pt idx="30">
                  <c:v>1442</c:v>
                </c:pt>
                <c:pt idx="31">
                  <c:v>1296</c:v>
                </c:pt>
                <c:pt idx="32">
                  <c:v>1199</c:v>
                </c:pt>
                <c:pt idx="33">
                  <c:v>1347</c:v>
                </c:pt>
                <c:pt idx="34">
                  <c:v>1507</c:v>
                </c:pt>
                <c:pt idx="35">
                  <c:v>1350</c:v>
                </c:pt>
                <c:pt idx="36">
                  <c:v>1300</c:v>
                </c:pt>
                <c:pt idx="37">
                  <c:v>1472</c:v>
                </c:pt>
                <c:pt idx="38">
                  <c:v>1656</c:v>
                </c:pt>
                <c:pt idx="39">
                  <c:v>1466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7253303191413525"/>
                  <c:y val="-8.7653696583384566E-2"/>
                </c:manualLayout>
              </c:layout>
              <c:numFmt formatCode="General" sourceLinked="0"/>
            </c:trendlineLbl>
          </c:trendline>
          <c:val>
            <c:numRef>
              <c:f>Ireland!$D$47:$D$86</c:f>
              <c:numCache>
                <c:formatCode>General</c:formatCode>
                <c:ptCount val="40"/>
                <c:pt idx="0">
                  <c:v>812.83362262284356</c:v>
                </c:pt>
                <c:pt idx="1">
                  <c:v>836.24987839753067</c:v>
                </c:pt>
                <c:pt idx="2">
                  <c:v>909.05726435761551</c:v>
                </c:pt>
                <c:pt idx="3">
                  <c:v>884.16415974036761</c:v>
                </c:pt>
                <c:pt idx="4">
                  <c:v>911.56765022957325</c:v>
                </c:pt>
                <c:pt idx="5">
                  <c:v>999.54127477101292</c:v>
                </c:pt>
                <c:pt idx="6">
                  <c:v>979.84804847663213</c:v>
                </c:pt>
                <c:pt idx="7">
                  <c:v>980.56189345180269</c:v>
                </c:pt>
                <c:pt idx="8">
                  <c:v>979.30378544814346</c:v>
                </c:pt>
                <c:pt idx="9">
                  <c:v>1079.7025057179951</c:v>
                </c:pt>
                <c:pt idx="10">
                  <c:v>1095.5305493540495</c:v>
                </c:pt>
                <c:pt idx="11">
                  <c:v>1088.3615096452356</c:v>
                </c:pt>
                <c:pt idx="12">
                  <c:v>1115.9241259737344</c:v>
                </c:pt>
                <c:pt idx="13">
                  <c:v>1144.0294194408821</c:v>
                </c:pt>
                <c:pt idx="14">
                  <c:v>1120.5663144693115</c:v>
                </c:pt>
                <c:pt idx="15">
                  <c:v>1100.799926898324</c:v>
                </c:pt>
                <c:pt idx="16">
                  <c:v>1112.4799157083835</c:v>
                </c:pt>
                <c:pt idx="17">
                  <c:v>1171.7394745830488</c:v>
                </c:pt>
                <c:pt idx="18">
                  <c:v>1182.7240761347896</c:v>
                </c:pt>
                <c:pt idx="19">
                  <c:v>1162.9920131637659</c:v>
                </c:pt>
                <c:pt idx="20">
                  <c:v>1095.2588643816282</c:v>
                </c:pt>
                <c:pt idx="21">
                  <c:v>1099.4954022481143</c:v>
                </c:pt>
                <c:pt idx="22">
                  <c:v>1178.4075649080203</c:v>
                </c:pt>
                <c:pt idx="23">
                  <c:v>1202.3803344652126</c:v>
                </c:pt>
                <c:pt idx="24">
                  <c:v>1254.8406066762261</c:v>
                </c:pt>
                <c:pt idx="25">
                  <c:v>1177.6773435420846</c:v>
                </c:pt>
                <c:pt idx="26">
                  <c:v>1212.9396547221745</c:v>
                </c:pt>
                <c:pt idx="27">
                  <c:v>1258.3532121041105</c:v>
                </c:pt>
                <c:pt idx="28">
                  <c:v>1252.5444664993254</c:v>
                </c:pt>
                <c:pt idx="29">
                  <c:v>1229.1388745203942</c:v>
                </c:pt>
                <c:pt idx="30">
                  <c:v>1244.8818378002675</c:v>
                </c:pt>
                <c:pt idx="31">
                  <c:v>1343.349063333548</c:v>
                </c:pt>
                <c:pt idx="32">
                  <c:v>1376.5360360519626</c:v>
                </c:pt>
                <c:pt idx="33">
                  <c:v>1333.0515813035192</c:v>
                </c:pt>
                <c:pt idx="34">
                  <c:v>1300.9964837482685</c:v>
                </c:pt>
                <c:pt idx="35">
                  <c:v>1399.3219409724456</c:v>
                </c:pt>
                <c:pt idx="36">
                  <c:v>1492.4911149854472</c:v>
                </c:pt>
                <c:pt idx="37">
                  <c:v>1456.7571846167634</c:v>
                </c:pt>
                <c:pt idx="38">
                  <c:v>1429.6285183059938</c:v>
                </c:pt>
                <c:pt idx="39">
                  <c:v>1519.5599744189669</c:v>
                </c:pt>
              </c:numCache>
            </c:numRef>
          </c:val>
        </c:ser>
        <c:marker val="1"/>
        <c:axId val="166044800"/>
        <c:axId val="166046336"/>
      </c:lineChart>
      <c:catAx>
        <c:axId val="166044800"/>
        <c:scaling>
          <c:orientation val="minMax"/>
        </c:scaling>
        <c:axPos val="b"/>
        <c:tickLblPos val="nextTo"/>
        <c:crossAx val="166046336"/>
        <c:crosses val="autoZero"/>
        <c:auto val="1"/>
        <c:lblAlgn val="ctr"/>
        <c:lblOffset val="100"/>
      </c:catAx>
      <c:valAx>
        <c:axId val="166046336"/>
        <c:scaling>
          <c:orientation val="minMax"/>
        </c:scaling>
        <c:axPos val="l"/>
        <c:majorGridlines/>
        <c:numFmt formatCode="General" sourceLinked="1"/>
        <c:tickLblPos val="nextTo"/>
        <c:crossAx val="166044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'Other EU'!$B$47:$B$86</c:f>
              <c:numCache>
                <c:formatCode>General</c:formatCode>
                <c:ptCount val="40"/>
                <c:pt idx="0">
                  <c:v>4084</c:v>
                </c:pt>
                <c:pt idx="1">
                  <c:v>6329</c:v>
                </c:pt>
                <c:pt idx="2">
                  <c:v>7617</c:v>
                </c:pt>
                <c:pt idx="3">
                  <c:v>4788</c:v>
                </c:pt>
                <c:pt idx="4">
                  <c:v>4311</c:v>
                </c:pt>
                <c:pt idx="5">
                  <c:v>6824</c:v>
                </c:pt>
                <c:pt idx="6">
                  <c:v>8267</c:v>
                </c:pt>
                <c:pt idx="7">
                  <c:v>5200</c:v>
                </c:pt>
                <c:pt idx="8">
                  <c:v>4512</c:v>
                </c:pt>
                <c:pt idx="9">
                  <c:v>7615</c:v>
                </c:pt>
                <c:pt idx="10">
                  <c:v>9262</c:v>
                </c:pt>
                <c:pt idx="11">
                  <c:v>6128</c:v>
                </c:pt>
                <c:pt idx="12">
                  <c:v>5550</c:v>
                </c:pt>
                <c:pt idx="13">
                  <c:v>8681</c:v>
                </c:pt>
                <c:pt idx="14">
                  <c:v>10606</c:v>
                </c:pt>
                <c:pt idx="15">
                  <c:v>6554</c:v>
                </c:pt>
                <c:pt idx="16">
                  <c:v>5811</c:v>
                </c:pt>
                <c:pt idx="17">
                  <c:v>9560</c:v>
                </c:pt>
                <c:pt idx="18">
                  <c:v>11585</c:v>
                </c:pt>
                <c:pt idx="19">
                  <c:v>7101</c:v>
                </c:pt>
                <c:pt idx="20">
                  <c:v>6134</c:v>
                </c:pt>
                <c:pt idx="21">
                  <c:v>9369</c:v>
                </c:pt>
                <c:pt idx="22">
                  <c:v>11974</c:v>
                </c:pt>
                <c:pt idx="23">
                  <c:v>6785</c:v>
                </c:pt>
                <c:pt idx="24">
                  <c:v>6376</c:v>
                </c:pt>
                <c:pt idx="25">
                  <c:v>10036</c:v>
                </c:pt>
                <c:pt idx="26">
                  <c:v>12464</c:v>
                </c:pt>
                <c:pt idx="27">
                  <c:v>7843</c:v>
                </c:pt>
                <c:pt idx="28">
                  <c:v>6833</c:v>
                </c:pt>
                <c:pt idx="29">
                  <c:v>10998</c:v>
                </c:pt>
                <c:pt idx="30">
                  <c:v>13324</c:v>
                </c:pt>
                <c:pt idx="31">
                  <c:v>8488</c:v>
                </c:pt>
                <c:pt idx="32">
                  <c:v>7353</c:v>
                </c:pt>
                <c:pt idx="33">
                  <c:v>11505</c:v>
                </c:pt>
                <c:pt idx="34">
                  <c:v>13864</c:v>
                </c:pt>
                <c:pt idx="35">
                  <c:v>8862</c:v>
                </c:pt>
                <c:pt idx="36">
                  <c:v>8102</c:v>
                </c:pt>
                <c:pt idx="37">
                  <c:v>11918</c:v>
                </c:pt>
                <c:pt idx="38">
                  <c:v>14288</c:v>
                </c:pt>
                <c:pt idx="39">
                  <c:v>9092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7253303191413525"/>
                  <c:y val="-8.7653696583384566E-2"/>
                </c:manualLayout>
              </c:layout>
              <c:numFmt formatCode="General" sourceLinked="0"/>
            </c:trendlineLbl>
          </c:trendline>
          <c:val>
            <c:numRef>
              <c:f>'Other EU'!$D$47:$D$86</c:f>
              <c:numCache>
                <c:formatCode>General</c:formatCode>
                <c:ptCount val="40"/>
                <c:pt idx="0">
                  <c:v>5684.2606262587124</c:v>
                </c:pt>
                <c:pt idx="1">
                  <c:v>5684.5423362172814</c:v>
                </c:pt>
                <c:pt idx="2">
                  <c:v>5670.8923442183077</c:v>
                </c:pt>
                <c:pt idx="3">
                  <c:v>5806.5642687282307</c:v>
                </c:pt>
                <c:pt idx="4">
                  <c:v>6000.2075317828858</c:v>
                </c:pt>
                <c:pt idx="5">
                  <c:v>6129.1383950618938</c:v>
                </c:pt>
                <c:pt idx="6">
                  <c:v>6154.8204030002298</c:v>
                </c:pt>
                <c:pt idx="7">
                  <c:v>6306.2101498301581</c:v>
                </c:pt>
                <c:pt idx="8">
                  <c:v>6279.966686013543</c:v>
                </c:pt>
                <c:pt idx="9">
                  <c:v>6839.5939153570225</c:v>
                </c:pt>
                <c:pt idx="10">
                  <c:v>6895.6025852894791</c:v>
                </c:pt>
                <c:pt idx="11">
                  <c:v>7431.6261150306173</c:v>
                </c:pt>
                <c:pt idx="12">
                  <c:v>7724.6930645778284</c:v>
                </c:pt>
                <c:pt idx="13">
                  <c:v>7797.0472461213803</c:v>
                </c:pt>
                <c:pt idx="14">
                  <c:v>7896.2169099093308</c:v>
                </c:pt>
                <c:pt idx="15">
                  <c:v>7948.2502542282418</c:v>
                </c:pt>
                <c:pt idx="16">
                  <c:v>8087.9624141012182</c:v>
                </c:pt>
                <c:pt idx="17">
                  <c:v>8586.5420657666618</c:v>
                </c:pt>
                <c:pt idx="18">
                  <c:v>8625.087016905487</c:v>
                </c:pt>
                <c:pt idx="19">
                  <c:v>8611.6150526815291</c:v>
                </c:pt>
                <c:pt idx="20">
                  <c:v>8537.525632093766</c:v>
                </c:pt>
                <c:pt idx="21">
                  <c:v>8414.9908592225802</c:v>
                </c:pt>
                <c:pt idx="22">
                  <c:v>8914.6993474688225</c:v>
                </c:pt>
                <c:pt idx="23">
                  <c:v>8228.3915128072349</c:v>
                </c:pt>
                <c:pt idx="24">
                  <c:v>8874.3500864411235</c:v>
                </c:pt>
                <c:pt idx="25">
                  <c:v>9014.0728213424918</c:v>
                </c:pt>
                <c:pt idx="26">
                  <c:v>9279.5066533198096</c:v>
                </c:pt>
                <c:pt idx="27">
                  <c:v>9511.4627317534487</c:v>
                </c:pt>
                <c:pt idx="28">
                  <c:v>9510.4194072541086</c:v>
                </c:pt>
                <c:pt idx="29">
                  <c:v>9878.1160710566692</c:v>
                </c:pt>
                <c:pt idx="30">
                  <c:v>9919.780700323583</c:v>
                </c:pt>
                <c:pt idx="31">
                  <c:v>10293.675336876611</c:v>
                </c:pt>
                <c:pt idx="32">
                  <c:v>10234.174433124464</c:v>
                </c:pt>
                <c:pt idx="33">
                  <c:v>10333.490216176302</c:v>
                </c:pt>
                <c:pt idx="34">
                  <c:v>10321.813241465486</c:v>
                </c:pt>
                <c:pt idx="35">
                  <c:v>10747.237374575934</c:v>
                </c:pt>
                <c:pt idx="36">
                  <c:v>11276.660037695417</c:v>
                </c:pt>
                <c:pt idx="37">
                  <c:v>10704.436018808272</c:v>
                </c:pt>
                <c:pt idx="38">
                  <c:v>10637.483236732463</c:v>
                </c:pt>
                <c:pt idx="39">
                  <c:v>11026.165900433807</c:v>
                </c:pt>
              </c:numCache>
            </c:numRef>
          </c:val>
        </c:ser>
        <c:marker val="1"/>
        <c:axId val="165920768"/>
        <c:axId val="165922304"/>
      </c:lineChart>
      <c:catAx>
        <c:axId val="165920768"/>
        <c:scaling>
          <c:orientation val="minMax"/>
        </c:scaling>
        <c:axPos val="b"/>
        <c:tickLblPos val="nextTo"/>
        <c:crossAx val="165922304"/>
        <c:crosses val="autoZero"/>
        <c:auto val="1"/>
        <c:lblAlgn val="ctr"/>
        <c:lblOffset val="100"/>
      </c:catAx>
      <c:valAx>
        <c:axId val="165922304"/>
        <c:scaling>
          <c:orientation val="minMax"/>
        </c:scaling>
        <c:axPos val="l"/>
        <c:majorGridlines/>
        <c:numFmt formatCode="General" sourceLinked="1"/>
        <c:tickLblPos val="nextTo"/>
        <c:crossAx val="165920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'Rest of Europe'!$B$47:$B$86</c:f>
              <c:numCache>
                <c:formatCode>General</c:formatCode>
                <c:ptCount val="40"/>
                <c:pt idx="0">
                  <c:v>1233</c:v>
                </c:pt>
                <c:pt idx="1">
                  <c:v>1684</c:v>
                </c:pt>
                <c:pt idx="2">
                  <c:v>2075</c:v>
                </c:pt>
                <c:pt idx="3">
                  <c:v>1406</c:v>
                </c:pt>
                <c:pt idx="4">
                  <c:v>1368</c:v>
                </c:pt>
                <c:pt idx="5">
                  <c:v>1843</c:v>
                </c:pt>
                <c:pt idx="6">
                  <c:v>2281</c:v>
                </c:pt>
                <c:pt idx="7">
                  <c:v>1517</c:v>
                </c:pt>
                <c:pt idx="8">
                  <c:v>1450</c:v>
                </c:pt>
                <c:pt idx="9">
                  <c:v>1974</c:v>
                </c:pt>
                <c:pt idx="10">
                  <c:v>2409</c:v>
                </c:pt>
                <c:pt idx="11">
                  <c:v>1608</c:v>
                </c:pt>
                <c:pt idx="12">
                  <c:v>1588</c:v>
                </c:pt>
                <c:pt idx="13">
                  <c:v>2068</c:v>
                </c:pt>
                <c:pt idx="14">
                  <c:v>2638</c:v>
                </c:pt>
                <c:pt idx="15">
                  <c:v>1760</c:v>
                </c:pt>
                <c:pt idx="16">
                  <c:v>1656</c:v>
                </c:pt>
                <c:pt idx="17">
                  <c:v>2290</c:v>
                </c:pt>
                <c:pt idx="18">
                  <c:v>2795</c:v>
                </c:pt>
                <c:pt idx="19">
                  <c:v>1863</c:v>
                </c:pt>
                <c:pt idx="20">
                  <c:v>1702</c:v>
                </c:pt>
                <c:pt idx="21">
                  <c:v>2182</c:v>
                </c:pt>
                <c:pt idx="22">
                  <c:v>2858</c:v>
                </c:pt>
                <c:pt idx="23">
                  <c:v>1672</c:v>
                </c:pt>
                <c:pt idx="24">
                  <c:v>1669</c:v>
                </c:pt>
                <c:pt idx="25">
                  <c:v>2221</c:v>
                </c:pt>
                <c:pt idx="26">
                  <c:v>2879</c:v>
                </c:pt>
                <c:pt idx="27">
                  <c:v>1912</c:v>
                </c:pt>
                <c:pt idx="28">
                  <c:v>1718</c:v>
                </c:pt>
                <c:pt idx="29">
                  <c:v>2308</c:v>
                </c:pt>
                <c:pt idx="30">
                  <c:v>3086</c:v>
                </c:pt>
                <c:pt idx="31">
                  <c:v>2119</c:v>
                </c:pt>
                <c:pt idx="32">
                  <c:v>1951</c:v>
                </c:pt>
                <c:pt idx="33">
                  <c:v>2874</c:v>
                </c:pt>
                <c:pt idx="34">
                  <c:v>3712</c:v>
                </c:pt>
                <c:pt idx="35">
                  <c:v>2618</c:v>
                </c:pt>
                <c:pt idx="36">
                  <c:v>2589</c:v>
                </c:pt>
                <c:pt idx="37">
                  <c:v>3490</c:v>
                </c:pt>
                <c:pt idx="38">
                  <c:v>4405</c:v>
                </c:pt>
                <c:pt idx="39">
                  <c:v>3072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7253303191413525"/>
                  <c:y val="-8.7653696583384566E-2"/>
                </c:manualLayout>
              </c:layout>
              <c:numFmt formatCode="General" sourceLinked="0"/>
            </c:trendlineLbl>
          </c:trendline>
          <c:val>
            <c:numRef>
              <c:f>'Rest of Europe'!$D$47:$D$86</c:f>
              <c:numCache>
                <c:formatCode>General</c:formatCode>
                <c:ptCount val="40"/>
                <c:pt idx="0">
                  <c:v>1557.2107630561429</c:v>
                </c:pt>
                <c:pt idx="1">
                  <c:v>1610.2697340657389</c:v>
                </c:pt>
                <c:pt idx="2">
                  <c:v>1587.9544149226665</c:v>
                </c:pt>
                <c:pt idx="3">
                  <c:v>1650.5157583443652</c:v>
                </c:pt>
                <c:pt idx="4">
                  <c:v>1727.7082918579106</c:v>
                </c:pt>
                <c:pt idx="5">
                  <c:v>1762.3082659638696</c:v>
                </c:pt>
                <c:pt idx="6">
                  <c:v>1745.6019375607721</c:v>
                </c:pt>
                <c:pt idx="7">
                  <c:v>1780.8196340031309</c:v>
                </c:pt>
                <c:pt idx="8">
                  <c:v>1831.269753796762</c:v>
                </c:pt>
                <c:pt idx="9">
                  <c:v>1887.5727167730217</c:v>
                </c:pt>
                <c:pt idx="10">
                  <c:v>1843.5576797825076</c:v>
                </c:pt>
                <c:pt idx="11">
                  <c:v>1887.6453338675244</c:v>
                </c:pt>
                <c:pt idx="12">
                  <c:v>2005.5561165719021</c:v>
                </c:pt>
                <c:pt idx="13">
                  <c:v>1977.4571318574513</c:v>
                </c:pt>
                <c:pt idx="14">
                  <c:v>2018.8066248510816</c:v>
                </c:pt>
                <c:pt idx="15">
                  <c:v>2066.0794699047528</c:v>
                </c:pt>
                <c:pt idx="16">
                  <c:v>2091.4363533016813</c:v>
                </c:pt>
                <c:pt idx="17">
                  <c:v>2189.7373462057849</c:v>
                </c:pt>
                <c:pt idx="18">
                  <c:v>2138.955464919929</c:v>
                </c:pt>
                <c:pt idx="19">
                  <c:v>2186.9920752457697</c:v>
                </c:pt>
                <c:pt idx="20">
                  <c:v>2149.5318075600612</c:v>
                </c:pt>
                <c:pt idx="21">
                  <c:v>2086.4658905768661</c:v>
                </c:pt>
                <c:pt idx="22">
                  <c:v>2187.1680567946896</c:v>
                </c:pt>
                <c:pt idx="23">
                  <c:v>1962.7754964095154</c:v>
                </c:pt>
                <c:pt idx="24">
                  <c:v>2107.8546338529623</c:v>
                </c:pt>
                <c:pt idx="25">
                  <c:v>2123.7583606650865</c:v>
                </c:pt>
                <c:pt idx="26">
                  <c:v>2203.2389207529432</c:v>
                </c:pt>
                <c:pt idx="27">
                  <c:v>2244.5136059419815</c:v>
                </c:pt>
                <c:pt idx="28">
                  <c:v>2169.7389220847149</c:v>
                </c:pt>
                <c:pt idx="29">
                  <c:v>2206.9492554772714</c:v>
                </c:pt>
                <c:pt idx="30">
                  <c:v>2361.6517226271558</c:v>
                </c:pt>
                <c:pt idx="31">
                  <c:v>2487.5127254137337</c:v>
                </c:pt>
                <c:pt idx="32">
                  <c:v>2464.0050273499878</c:v>
                </c:pt>
                <c:pt idx="33">
                  <c:v>2748.1681803473475</c:v>
                </c:pt>
                <c:pt idx="34">
                  <c:v>2840.7165244303314</c:v>
                </c:pt>
                <c:pt idx="35">
                  <c:v>3073.2932114833202</c:v>
                </c:pt>
                <c:pt idx="36">
                  <c:v>3269.7637190205633</c:v>
                </c:pt>
                <c:pt idx="37">
                  <c:v>3337.1979643048862</c:v>
                </c:pt>
                <c:pt idx="38">
                  <c:v>3371.0550350526969</c:v>
                </c:pt>
                <c:pt idx="39">
                  <c:v>3606.2478020155691</c:v>
                </c:pt>
              </c:numCache>
            </c:numRef>
          </c:val>
        </c:ser>
        <c:marker val="1"/>
        <c:axId val="111950464"/>
        <c:axId val="111952256"/>
      </c:lineChart>
      <c:catAx>
        <c:axId val="111950464"/>
        <c:scaling>
          <c:orientation val="minMax"/>
        </c:scaling>
        <c:axPos val="b"/>
        <c:tickLblPos val="nextTo"/>
        <c:crossAx val="111952256"/>
        <c:crosses val="autoZero"/>
        <c:auto val="1"/>
        <c:lblAlgn val="ctr"/>
        <c:lblOffset val="100"/>
      </c:catAx>
      <c:valAx>
        <c:axId val="111952256"/>
        <c:scaling>
          <c:orientation val="minMax"/>
        </c:scaling>
        <c:axPos val="l"/>
        <c:majorGridlines/>
        <c:numFmt formatCode="General" sourceLinked="1"/>
        <c:tickLblPos val="nextTo"/>
        <c:crossAx val="111950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Total!$B$47:$B$86</c:f>
              <c:numCache>
                <c:formatCode>General</c:formatCode>
                <c:ptCount val="40"/>
                <c:pt idx="0">
                  <c:v>10222</c:v>
                </c:pt>
                <c:pt idx="1">
                  <c:v>13549</c:v>
                </c:pt>
                <c:pt idx="2">
                  <c:v>16632</c:v>
                </c:pt>
                <c:pt idx="3">
                  <c:v>11983</c:v>
                </c:pt>
                <c:pt idx="4">
                  <c:v>11007</c:v>
                </c:pt>
                <c:pt idx="5">
                  <c:v>14871</c:v>
                </c:pt>
                <c:pt idx="6">
                  <c:v>18108</c:v>
                </c:pt>
                <c:pt idx="7">
                  <c:v>12977</c:v>
                </c:pt>
                <c:pt idx="8">
                  <c:v>11796</c:v>
                </c:pt>
                <c:pt idx="9">
                  <c:v>16378</c:v>
                </c:pt>
                <c:pt idx="10">
                  <c:v>19966</c:v>
                </c:pt>
                <c:pt idx="11">
                  <c:v>14154</c:v>
                </c:pt>
                <c:pt idx="12">
                  <c:v>13031</c:v>
                </c:pt>
                <c:pt idx="13">
                  <c:v>17281</c:v>
                </c:pt>
                <c:pt idx="14">
                  <c:v>21118</c:v>
                </c:pt>
                <c:pt idx="15">
                  <c:v>14897</c:v>
                </c:pt>
                <c:pt idx="16">
                  <c:v>13525</c:v>
                </c:pt>
                <c:pt idx="17">
                  <c:v>18876</c:v>
                </c:pt>
                <c:pt idx="18">
                  <c:v>22726</c:v>
                </c:pt>
                <c:pt idx="19">
                  <c:v>15952</c:v>
                </c:pt>
                <c:pt idx="20">
                  <c:v>14044</c:v>
                </c:pt>
                <c:pt idx="21">
                  <c:v>17870</c:v>
                </c:pt>
                <c:pt idx="22">
                  <c:v>22812</c:v>
                </c:pt>
                <c:pt idx="23">
                  <c:v>14669</c:v>
                </c:pt>
                <c:pt idx="24">
                  <c:v>14223</c:v>
                </c:pt>
                <c:pt idx="25">
                  <c:v>18751</c:v>
                </c:pt>
                <c:pt idx="26">
                  <c:v>23223</c:v>
                </c:pt>
                <c:pt idx="27">
                  <c:v>16716</c:v>
                </c:pt>
                <c:pt idx="28">
                  <c:v>14693</c:v>
                </c:pt>
                <c:pt idx="29">
                  <c:v>19754</c:v>
                </c:pt>
                <c:pt idx="30">
                  <c:v>24362</c:v>
                </c:pt>
                <c:pt idx="31">
                  <c:v>17943</c:v>
                </c:pt>
                <c:pt idx="32">
                  <c:v>16083</c:v>
                </c:pt>
                <c:pt idx="33">
                  <c:v>21654</c:v>
                </c:pt>
                <c:pt idx="34">
                  <c:v>26113</c:v>
                </c:pt>
                <c:pt idx="35">
                  <c:v>19171</c:v>
                </c:pt>
                <c:pt idx="36">
                  <c:v>17915</c:v>
                </c:pt>
                <c:pt idx="37">
                  <c:v>22971</c:v>
                </c:pt>
                <c:pt idx="38">
                  <c:v>27624</c:v>
                </c:pt>
                <c:pt idx="39">
                  <c:v>20127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7253303191413525"/>
                  <c:y val="-8.7653696583384566E-2"/>
                </c:manualLayout>
              </c:layout>
              <c:numFmt formatCode="General" sourceLinked="0"/>
            </c:trendlineLbl>
          </c:trendline>
          <c:val>
            <c:numRef>
              <c:f>Total!$D$47:$D$86</c:f>
              <c:numCache>
                <c:formatCode>General</c:formatCode>
                <c:ptCount val="40"/>
                <c:pt idx="0">
                  <c:v>12833.76685124096</c:v>
                </c:pt>
                <c:pt idx="1">
                  <c:v>12933.331417020876</c:v>
                </c:pt>
                <c:pt idx="2">
                  <c:v>13105.582039921381</c:v>
                </c:pt>
                <c:pt idx="3">
                  <c:v>13500.245263203838</c:v>
                </c:pt>
                <c:pt idx="4">
                  <c:v>13819.337872393782</c:v>
                </c:pt>
                <c:pt idx="5">
                  <c:v>14195.259539635208</c:v>
                </c:pt>
                <c:pt idx="6">
                  <c:v>14268.631528312673</c:v>
                </c:pt>
                <c:pt idx="7">
                  <c:v>14620.102042943854</c:v>
                </c:pt>
                <c:pt idx="8">
                  <c:v>14809.930911488786</c:v>
                </c:pt>
                <c:pt idx="9">
                  <c:v>15633.781234627493</c:v>
                </c:pt>
                <c:pt idx="10">
                  <c:v>15732.687049607401</c:v>
                </c:pt>
                <c:pt idx="11">
                  <c:v>15946.129638269809</c:v>
                </c:pt>
                <c:pt idx="12">
                  <c:v>16360.478951136856</c:v>
                </c:pt>
                <c:pt idx="13">
                  <c:v>16495.748779802034</c:v>
                </c:pt>
                <c:pt idx="14">
                  <c:v>16640.432991766458</c:v>
                </c:pt>
                <c:pt idx="15">
                  <c:v>16783.205681878291</c:v>
                </c:pt>
                <c:pt idx="16">
                  <c:v>16980.698166996084</c:v>
                </c:pt>
                <c:pt idx="17">
                  <c:v>18018.271741655182</c:v>
                </c:pt>
                <c:pt idx="18">
                  <c:v>17907.495036030141</c:v>
                </c:pt>
                <c:pt idx="19">
                  <c:v>17971.786066813624</c:v>
                </c:pt>
                <c:pt idx="20">
                  <c:v>17632.304994993938</c:v>
                </c:pt>
                <c:pt idx="21">
                  <c:v>17057.984531859402</c:v>
                </c:pt>
                <c:pt idx="22">
                  <c:v>17975.260792128822</c:v>
                </c:pt>
                <c:pt idx="23">
                  <c:v>16526.337124754828</c:v>
                </c:pt>
                <c:pt idx="24">
                  <c:v>17857.040297906493</c:v>
                </c:pt>
                <c:pt idx="25">
                  <c:v>17898.951760318727</c:v>
                </c:pt>
                <c:pt idx="26">
                  <c:v>18299.118068367861</c:v>
                </c:pt>
                <c:pt idx="27">
                  <c:v>18832.52105647295</c:v>
                </c:pt>
                <c:pt idx="28">
                  <c:v>18447.127406112642</c:v>
                </c:pt>
                <c:pt idx="29">
                  <c:v>18856.375290562431</c:v>
                </c:pt>
                <c:pt idx="30">
                  <c:v>19196.620349721303</c:v>
                </c:pt>
                <c:pt idx="31">
                  <c:v>20214.879475729489</c:v>
                </c:pt>
                <c:pt idx="32">
                  <c:v>20192.278641020188</c:v>
                </c:pt>
                <c:pt idx="33">
                  <c:v>20670.039006876526</c:v>
                </c:pt>
                <c:pt idx="34">
                  <c:v>20576.362662846743</c:v>
                </c:pt>
                <c:pt idx="35">
                  <c:v>21598.364511464642</c:v>
                </c:pt>
                <c:pt idx="36">
                  <c:v>22492.362858538621</c:v>
                </c:pt>
                <c:pt idx="37">
                  <c:v>21927.194330237402</c:v>
                </c:pt>
                <c:pt idx="38">
                  <c:v>21766.99123802238</c:v>
                </c:pt>
                <c:pt idx="39">
                  <c:v>22675.409865017413</c:v>
                </c:pt>
              </c:numCache>
            </c:numRef>
          </c:val>
        </c:ser>
        <c:marker val="1"/>
        <c:axId val="112051712"/>
        <c:axId val="112053248"/>
      </c:lineChart>
      <c:catAx>
        <c:axId val="112051712"/>
        <c:scaling>
          <c:orientation val="minMax"/>
        </c:scaling>
        <c:axPos val="b"/>
        <c:tickLblPos val="nextTo"/>
        <c:crossAx val="112053248"/>
        <c:crosses val="autoZero"/>
        <c:auto val="1"/>
        <c:lblAlgn val="ctr"/>
        <c:lblOffset val="100"/>
      </c:catAx>
      <c:valAx>
        <c:axId val="112053248"/>
        <c:scaling>
          <c:orientation val="minMax"/>
        </c:scaling>
        <c:axPos val="l"/>
        <c:majorGridlines/>
        <c:numFmt formatCode="General" sourceLinked="1"/>
        <c:tickLblPos val="nextTo"/>
        <c:crossAx val="112051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45</xdr:row>
      <xdr:rowOff>323850</xdr:rowOff>
    </xdr:from>
    <xdr:to>
      <xdr:col>24</xdr:col>
      <xdr:colOff>257174</xdr:colOff>
      <xdr:row>76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45</xdr:row>
      <xdr:rowOff>323850</xdr:rowOff>
    </xdr:from>
    <xdr:to>
      <xdr:col>24</xdr:col>
      <xdr:colOff>257174</xdr:colOff>
      <xdr:row>76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45</xdr:row>
      <xdr:rowOff>323850</xdr:rowOff>
    </xdr:from>
    <xdr:to>
      <xdr:col>24</xdr:col>
      <xdr:colOff>257174</xdr:colOff>
      <xdr:row>76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45</xdr:row>
      <xdr:rowOff>323850</xdr:rowOff>
    </xdr:from>
    <xdr:to>
      <xdr:col>24</xdr:col>
      <xdr:colOff>257174</xdr:colOff>
      <xdr:row>76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opLeftCell="A62" workbookViewId="0">
      <selection activeCell="B92" sqref="B92"/>
    </sheetView>
  </sheetViews>
  <sheetFormatPr defaultRowHeight="15"/>
  <cols>
    <col min="3" max="3" width="18.140625" customWidth="1"/>
    <col min="4" max="4" width="20.28515625" bestFit="1" customWidth="1"/>
    <col min="5" max="5" width="23.140625" bestFit="1" customWidth="1"/>
    <col min="6" max="6" width="16.140625" bestFit="1" customWidth="1"/>
    <col min="7" max="7" width="15.42578125" customWidth="1"/>
  </cols>
  <sheetData>
    <row r="1" spans="1:7" ht="21.75" customHeigh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1996</v>
      </c>
      <c r="B2">
        <v>708</v>
      </c>
      <c r="F2" s="2" t="s">
        <v>7</v>
      </c>
      <c r="G2">
        <f>AVERAGE(E6,E10,E14,E18,E22,E26,E30,E34,E38)</f>
        <v>0.87102696086246101</v>
      </c>
    </row>
    <row r="3" spans="1:7">
      <c r="A3">
        <v>1996</v>
      </c>
      <c r="B3">
        <v>845</v>
      </c>
      <c r="F3" s="2" t="s">
        <v>8</v>
      </c>
      <c r="G3">
        <f>AVERAGE(E7,E11,E15,E19,E23,E27,E31,E35,E39)</f>
        <v>1.01046352511194</v>
      </c>
    </row>
    <row r="4" spans="1:7">
      <c r="A4">
        <v>1996</v>
      </c>
      <c r="B4">
        <v>1053</v>
      </c>
      <c r="D4">
        <f>AVERAGE(C5:C6)</f>
        <v>875.5</v>
      </c>
      <c r="E4">
        <f>B4/D4</f>
        <v>1.2027412906910337</v>
      </c>
      <c r="F4" s="2" t="s">
        <v>9</v>
      </c>
      <c r="G4">
        <f>AVERAGE(E4,E8,E12,E16,E20,E24,E28,E32,E36)</f>
        <v>1.1583428693505919</v>
      </c>
    </row>
    <row r="5" spans="1:7">
      <c r="A5">
        <v>1996</v>
      </c>
      <c r="B5">
        <v>853</v>
      </c>
      <c r="C5">
        <f t="shared" ref="C5:C41" si="0">AVERAGE(B2:B5)</f>
        <v>864.75</v>
      </c>
      <c r="D5">
        <f>AVERAGE(C6:C7)</f>
        <v>906.875</v>
      </c>
      <c r="E5">
        <f t="shared" ref="E5:E39" si="1">B5/D5</f>
        <v>0.94059269469331497</v>
      </c>
      <c r="F5" s="2" t="s">
        <v>10</v>
      </c>
      <c r="G5">
        <f>AVERAGE(E5,E9,E13,E17,E21,E25,E29,E33,E37)</f>
        <v>0.96475297104384006</v>
      </c>
    </row>
    <row r="6" spans="1:7">
      <c r="A6">
        <v>1997</v>
      </c>
      <c r="B6">
        <v>794</v>
      </c>
      <c r="C6">
        <f t="shared" si="0"/>
        <v>886.25</v>
      </c>
      <c r="D6">
        <f t="shared" ref="D6:D39" si="2">AVERAGE(C7:C8)</f>
        <v>937.75</v>
      </c>
      <c r="E6">
        <f t="shared" si="1"/>
        <v>0.84670754465475873</v>
      </c>
    </row>
    <row r="7" spans="1:7">
      <c r="A7">
        <v>1997</v>
      </c>
      <c r="B7">
        <v>1010</v>
      </c>
      <c r="C7">
        <f t="shared" si="0"/>
        <v>927.5</v>
      </c>
      <c r="D7">
        <f t="shared" si="2"/>
        <v>959.625</v>
      </c>
      <c r="E7">
        <f t="shared" si="1"/>
        <v>1.0524944639833269</v>
      </c>
    </row>
    <row r="8" spans="1:7">
      <c r="A8">
        <v>1997</v>
      </c>
      <c r="B8">
        <v>1135</v>
      </c>
      <c r="C8">
        <f t="shared" si="0"/>
        <v>948</v>
      </c>
      <c r="D8">
        <f t="shared" si="2"/>
        <v>978.625</v>
      </c>
      <c r="E8">
        <f t="shared" si="1"/>
        <v>1.159790522416656</v>
      </c>
    </row>
    <row r="9" spans="1:7">
      <c r="A9">
        <v>1997</v>
      </c>
      <c r="B9">
        <v>946</v>
      </c>
      <c r="C9">
        <f t="shared" si="0"/>
        <v>971.25</v>
      </c>
      <c r="D9">
        <f t="shared" si="2"/>
        <v>996.125</v>
      </c>
      <c r="E9">
        <f t="shared" si="1"/>
        <v>0.94968001003890079</v>
      </c>
    </row>
    <row r="10" spans="1:7">
      <c r="A10">
        <v>1998</v>
      </c>
      <c r="B10">
        <v>853</v>
      </c>
      <c r="C10">
        <f t="shared" si="0"/>
        <v>986</v>
      </c>
      <c r="D10">
        <f t="shared" si="2"/>
        <v>1023</v>
      </c>
      <c r="E10">
        <f t="shared" si="1"/>
        <v>0.83382209188660805</v>
      </c>
    </row>
    <row r="11" spans="1:7">
      <c r="A11">
        <v>1998</v>
      </c>
      <c r="B11">
        <v>1091</v>
      </c>
      <c r="C11">
        <f t="shared" si="0"/>
        <v>1006.25</v>
      </c>
      <c r="D11">
        <f t="shared" si="2"/>
        <v>1052.75</v>
      </c>
      <c r="E11">
        <f t="shared" si="1"/>
        <v>1.0363334124910948</v>
      </c>
    </row>
    <row r="12" spans="1:7">
      <c r="A12">
        <v>1998</v>
      </c>
      <c r="B12">
        <v>1269</v>
      </c>
      <c r="C12">
        <f t="shared" si="0"/>
        <v>1039.75</v>
      </c>
      <c r="D12">
        <f t="shared" si="2"/>
        <v>1080.625</v>
      </c>
      <c r="E12">
        <f t="shared" si="1"/>
        <v>1.1743204164256795</v>
      </c>
    </row>
    <row r="13" spans="1:7">
      <c r="A13">
        <v>1998</v>
      </c>
      <c r="B13">
        <v>1050</v>
      </c>
      <c r="C13">
        <f t="shared" si="0"/>
        <v>1065.75</v>
      </c>
      <c r="D13">
        <f t="shared" si="2"/>
        <v>1103.625</v>
      </c>
      <c r="E13">
        <f t="shared" si="1"/>
        <v>0.9514101257220523</v>
      </c>
    </row>
    <row r="14" spans="1:7">
      <c r="A14">
        <v>1999</v>
      </c>
      <c r="B14">
        <v>972</v>
      </c>
      <c r="C14">
        <f t="shared" si="0"/>
        <v>1095.5</v>
      </c>
      <c r="D14">
        <f t="shared" si="2"/>
        <v>1115.375</v>
      </c>
      <c r="E14">
        <f t="shared" si="1"/>
        <v>0.87145578841196902</v>
      </c>
    </row>
    <row r="15" spans="1:7">
      <c r="A15">
        <v>1999</v>
      </c>
      <c r="B15">
        <v>1156</v>
      </c>
      <c r="C15">
        <f t="shared" si="0"/>
        <v>1111.75</v>
      </c>
      <c r="D15">
        <f t="shared" si="2"/>
        <v>1120.5</v>
      </c>
      <c r="E15">
        <f t="shared" si="1"/>
        <v>1.031682284694333</v>
      </c>
    </row>
    <row r="16" spans="1:7">
      <c r="A16">
        <v>1999</v>
      </c>
      <c r="B16">
        <v>1298</v>
      </c>
      <c r="C16">
        <f t="shared" si="0"/>
        <v>1119</v>
      </c>
      <c r="D16">
        <f t="shared" si="2"/>
        <v>1121.625</v>
      </c>
      <c r="E16">
        <f t="shared" si="1"/>
        <v>1.1572495263568483</v>
      </c>
    </row>
    <row r="17" spans="1:5">
      <c r="A17">
        <v>1999</v>
      </c>
      <c r="B17">
        <v>1062</v>
      </c>
      <c r="C17">
        <f t="shared" si="0"/>
        <v>1122</v>
      </c>
      <c r="D17">
        <f t="shared" si="2"/>
        <v>1124.75</v>
      </c>
      <c r="E17">
        <f t="shared" si="1"/>
        <v>0.94420982440542345</v>
      </c>
    </row>
    <row r="18" spans="1:5">
      <c r="A18">
        <v>2000</v>
      </c>
      <c r="B18">
        <v>969</v>
      </c>
      <c r="C18">
        <f t="shared" si="0"/>
        <v>1121.25</v>
      </c>
      <c r="D18">
        <f t="shared" si="2"/>
        <v>1137.25</v>
      </c>
      <c r="E18">
        <f t="shared" si="1"/>
        <v>0.85205539679050346</v>
      </c>
    </row>
    <row r="19" spans="1:5">
      <c r="A19">
        <v>2000</v>
      </c>
      <c r="B19">
        <v>1184</v>
      </c>
      <c r="C19">
        <f t="shared" si="0"/>
        <v>1128.25</v>
      </c>
      <c r="D19">
        <f t="shared" si="2"/>
        <v>1153.75</v>
      </c>
      <c r="E19">
        <f t="shared" si="1"/>
        <v>1.0262188515709643</v>
      </c>
    </row>
    <row r="20" spans="1:5">
      <c r="A20">
        <v>2000</v>
      </c>
      <c r="B20">
        <v>1370</v>
      </c>
      <c r="C20">
        <f t="shared" si="0"/>
        <v>1146.25</v>
      </c>
      <c r="D20">
        <f t="shared" si="2"/>
        <v>1159.375</v>
      </c>
      <c r="E20">
        <f t="shared" si="1"/>
        <v>1.1816711590296496</v>
      </c>
    </row>
    <row r="21" spans="1:5">
      <c r="A21">
        <v>2000</v>
      </c>
      <c r="B21">
        <v>1122</v>
      </c>
      <c r="C21">
        <f t="shared" si="0"/>
        <v>1161.25</v>
      </c>
      <c r="D21">
        <f t="shared" si="2"/>
        <v>1148.375</v>
      </c>
      <c r="E21">
        <f t="shared" si="1"/>
        <v>0.97703276368781977</v>
      </c>
    </row>
    <row r="22" spans="1:5">
      <c r="A22">
        <v>2001</v>
      </c>
      <c r="B22">
        <v>954</v>
      </c>
      <c r="C22">
        <f t="shared" si="0"/>
        <v>1157.5</v>
      </c>
      <c r="D22">
        <f t="shared" si="2"/>
        <v>1138.625</v>
      </c>
      <c r="E22">
        <f t="shared" si="1"/>
        <v>0.83785267318037104</v>
      </c>
    </row>
    <row r="23" spans="1:5">
      <c r="A23">
        <v>2001</v>
      </c>
      <c r="B23">
        <v>1111</v>
      </c>
      <c r="C23">
        <f t="shared" si="0"/>
        <v>1139.25</v>
      </c>
      <c r="D23">
        <f t="shared" si="2"/>
        <v>1142.75</v>
      </c>
      <c r="E23">
        <f t="shared" si="1"/>
        <v>0.97221614526361844</v>
      </c>
    </row>
    <row r="24" spans="1:5">
      <c r="A24">
        <v>2001</v>
      </c>
      <c r="B24">
        <v>1365</v>
      </c>
      <c r="C24">
        <f t="shared" si="0"/>
        <v>1138</v>
      </c>
      <c r="D24">
        <f t="shared" si="2"/>
        <v>1164.875</v>
      </c>
      <c r="E24">
        <f t="shared" si="1"/>
        <v>1.1717995493078657</v>
      </c>
    </row>
    <row r="25" spans="1:5">
      <c r="A25">
        <v>2001</v>
      </c>
      <c r="B25">
        <v>1160</v>
      </c>
      <c r="C25">
        <f t="shared" si="0"/>
        <v>1147.5</v>
      </c>
      <c r="D25">
        <f t="shared" si="2"/>
        <v>1192.125</v>
      </c>
      <c r="E25">
        <f t="shared" si="1"/>
        <v>0.97305232253329144</v>
      </c>
    </row>
    <row r="26" spans="1:5">
      <c r="A26">
        <v>2002</v>
      </c>
      <c r="B26">
        <v>1093</v>
      </c>
      <c r="C26">
        <f t="shared" si="0"/>
        <v>1182.25</v>
      </c>
      <c r="D26">
        <f t="shared" si="2"/>
        <v>1207</v>
      </c>
      <c r="E26">
        <f t="shared" si="1"/>
        <v>0.90555095277547637</v>
      </c>
    </row>
    <row r="27" spans="1:5">
      <c r="A27">
        <v>2002</v>
      </c>
      <c r="B27">
        <v>1190</v>
      </c>
      <c r="C27">
        <f t="shared" si="0"/>
        <v>1202</v>
      </c>
      <c r="D27">
        <f t="shared" si="2"/>
        <v>1218.75</v>
      </c>
      <c r="E27">
        <f t="shared" si="1"/>
        <v>0.97641025641025636</v>
      </c>
    </row>
    <row r="28" spans="1:5">
      <c r="A28">
        <v>2002</v>
      </c>
      <c r="B28">
        <v>1405</v>
      </c>
      <c r="C28">
        <f t="shared" si="0"/>
        <v>1212</v>
      </c>
      <c r="D28">
        <f t="shared" si="2"/>
        <v>1225.25</v>
      </c>
      <c r="E28">
        <f t="shared" si="1"/>
        <v>1.1467047541318098</v>
      </c>
    </row>
    <row r="29" spans="1:5">
      <c r="A29">
        <v>2002</v>
      </c>
      <c r="B29">
        <v>1214</v>
      </c>
      <c r="C29">
        <f t="shared" si="0"/>
        <v>1225.5</v>
      </c>
      <c r="D29">
        <f t="shared" si="2"/>
        <v>1231.5</v>
      </c>
      <c r="E29">
        <f t="shared" si="1"/>
        <v>0.98578968737312223</v>
      </c>
    </row>
    <row r="30" spans="1:5">
      <c r="A30">
        <v>2003</v>
      </c>
      <c r="B30">
        <v>1091</v>
      </c>
      <c r="C30">
        <f t="shared" si="0"/>
        <v>1225</v>
      </c>
      <c r="D30">
        <f t="shared" si="2"/>
        <v>1242.625</v>
      </c>
      <c r="E30">
        <f t="shared" si="1"/>
        <v>0.87798008248667136</v>
      </c>
    </row>
    <row r="31" spans="1:5">
      <c r="A31">
        <v>2003</v>
      </c>
      <c r="B31">
        <v>1242</v>
      </c>
      <c r="C31">
        <f t="shared" si="0"/>
        <v>1238</v>
      </c>
      <c r="D31">
        <f t="shared" si="2"/>
        <v>1257.5</v>
      </c>
      <c r="E31">
        <f t="shared" si="1"/>
        <v>0.98767395626242549</v>
      </c>
    </row>
    <row r="32" spans="1:5">
      <c r="A32">
        <v>2003</v>
      </c>
      <c r="B32">
        <v>1442</v>
      </c>
      <c r="C32">
        <f t="shared" si="0"/>
        <v>1247.25</v>
      </c>
      <c r="D32">
        <f t="shared" si="2"/>
        <v>1281.25</v>
      </c>
      <c r="E32">
        <f t="shared" si="1"/>
        <v>1.1254634146341462</v>
      </c>
    </row>
    <row r="33" spans="1:7">
      <c r="A33">
        <v>2003</v>
      </c>
      <c r="B33">
        <v>1296</v>
      </c>
      <c r="C33">
        <f t="shared" si="0"/>
        <v>1267.75</v>
      </c>
      <c r="D33">
        <f t="shared" si="2"/>
        <v>1307.875</v>
      </c>
      <c r="E33">
        <f t="shared" si="1"/>
        <v>0.99092038612252697</v>
      </c>
    </row>
    <row r="34" spans="1:7">
      <c r="A34">
        <v>2004</v>
      </c>
      <c r="B34">
        <v>1199</v>
      </c>
      <c r="C34">
        <f t="shared" si="0"/>
        <v>1294.75</v>
      </c>
      <c r="D34">
        <f t="shared" si="2"/>
        <v>1329.125</v>
      </c>
      <c r="E34">
        <f t="shared" si="1"/>
        <v>0.90209724442772499</v>
      </c>
    </row>
    <row r="35" spans="1:7">
      <c r="A35">
        <v>2004</v>
      </c>
      <c r="B35">
        <v>1347</v>
      </c>
      <c r="C35">
        <f t="shared" si="0"/>
        <v>1321</v>
      </c>
      <c r="D35">
        <f t="shared" si="2"/>
        <v>1344</v>
      </c>
      <c r="E35">
        <f t="shared" si="1"/>
        <v>1.0022321428571428</v>
      </c>
    </row>
    <row r="36" spans="1:7">
      <c r="A36">
        <v>2004</v>
      </c>
      <c r="B36">
        <v>1507</v>
      </c>
      <c r="C36">
        <f t="shared" si="0"/>
        <v>1337.25</v>
      </c>
      <c r="D36">
        <f t="shared" si="2"/>
        <v>1363.375</v>
      </c>
      <c r="E36">
        <f t="shared" si="1"/>
        <v>1.1053451911616392</v>
      </c>
    </row>
    <row r="37" spans="1:7">
      <c r="A37">
        <v>2004</v>
      </c>
      <c r="B37">
        <v>1350</v>
      </c>
      <c r="C37">
        <f t="shared" si="0"/>
        <v>1350.75</v>
      </c>
      <c r="D37">
        <f t="shared" si="2"/>
        <v>1391.625</v>
      </c>
      <c r="E37">
        <f t="shared" si="1"/>
        <v>0.97008892481810838</v>
      </c>
    </row>
    <row r="38" spans="1:7">
      <c r="A38">
        <v>2005</v>
      </c>
      <c r="B38">
        <v>1300</v>
      </c>
      <c r="C38">
        <f t="shared" si="0"/>
        <v>1376</v>
      </c>
      <c r="D38">
        <f t="shared" si="2"/>
        <v>1425.875</v>
      </c>
      <c r="E38">
        <f t="shared" si="1"/>
        <v>0.91172087314806693</v>
      </c>
    </row>
    <row r="39" spans="1:7">
      <c r="A39">
        <v>2005</v>
      </c>
      <c r="B39">
        <v>1472</v>
      </c>
      <c r="C39">
        <f t="shared" si="0"/>
        <v>1407.25</v>
      </c>
      <c r="D39">
        <f t="shared" si="2"/>
        <v>1459</v>
      </c>
      <c r="E39">
        <f t="shared" si="1"/>
        <v>1.0089102124742975</v>
      </c>
    </row>
    <row r="40" spans="1:7">
      <c r="A40">
        <v>2005</v>
      </c>
      <c r="B40">
        <v>1656</v>
      </c>
      <c r="C40">
        <f t="shared" si="0"/>
        <v>1444.5</v>
      </c>
    </row>
    <row r="41" spans="1:7">
      <c r="A41">
        <v>2005</v>
      </c>
      <c r="B41">
        <v>1466</v>
      </c>
      <c r="C41">
        <f t="shared" si="0"/>
        <v>1473.5</v>
      </c>
    </row>
    <row r="42" spans="1:7">
      <c r="A42" s="1"/>
    </row>
    <row r="43" spans="1:7">
      <c r="A43" s="1"/>
    </row>
    <row r="46" spans="1:7" ht="30">
      <c r="A46" t="s">
        <v>0</v>
      </c>
      <c r="B46" t="s">
        <v>1</v>
      </c>
      <c r="C46" t="s">
        <v>6</v>
      </c>
      <c r="D46" s="3" t="s">
        <v>13</v>
      </c>
      <c r="E46" s="2" t="s">
        <v>11</v>
      </c>
      <c r="F46" s="2" t="s">
        <v>12</v>
      </c>
    </row>
    <row r="47" spans="1:7">
      <c r="A47">
        <v>1996</v>
      </c>
      <c r="B47">
        <v>708</v>
      </c>
      <c r="C47">
        <v>0.87102696086246101</v>
      </c>
      <c r="D47">
        <f>B47/C47</f>
        <v>812.83362262284356</v>
      </c>
      <c r="E47">
        <v>1</v>
      </c>
      <c r="F47">
        <f>14.505*E47+865.79</f>
        <v>880.29499999999996</v>
      </c>
      <c r="G47">
        <f>F47*C47</f>
        <v>766.7606785124201</v>
      </c>
    </row>
    <row r="48" spans="1:7">
      <c r="A48">
        <v>1996</v>
      </c>
      <c r="B48">
        <v>845</v>
      </c>
      <c r="C48">
        <v>1.01046352511194</v>
      </c>
      <c r="D48">
        <f t="shared" ref="D48:D86" si="3">B48/C48</f>
        <v>836.24987839753067</v>
      </c>
      <c r="E48">
        <v>2</v>
      </c>
      <c r="F48">
        <f t="shared" ref="F48:F90" si="4">14.505*E48+865.79</f>
        <v>894.8</v>
      </c>
      <c r="G48">
        <f t="shared" ref="G48:G90" si="5">F48*C48</f>
        <v>904.16276227016385</v>
      </c>
    </row>
    <row r="49" spans="1:7">
      <c r="A49">
        <v>1996</v>
      </c>
      <c r="B49">
        <v>1053</v>
      </c>
      <c r="C49">
        <v>1.1583428693505919</v>
      </c>
      <c r="D49">
        <f t="shared" si="3"/>
        <v>909.05726435761551</v>
      </c>
      <c r="E49">
        <v>3</v>
      </c>
      <c r="F49">
        <f t="shared" si="4"/>
        <v>909.30499999999995</v>
      </c>
      <c r="G49">
        <f t="shared" si="5"/>
        <v>1053.2869628148399</v>
      </c>
    </row>
    <row r="50" spans="1:7">
      <c r="A50">
        <v>1996</v>
      </c>
      <c r="B50">
        <v>853</v>
      </c>
      <c r="C50">
        <v>0.96475297104384006</v>
      </c>
      <c r="D50">
        <f t="shared" si="3"/>
        <v>884.16415974036761</v>
      </c>
      <c r="E50">
        <v>4</v>
      </c>
      <c r="F50">
        <f t="shared" si="4"/>
        <v>923.81</v>
      </c>
      <c r="G50">
        <f t="shared" si="5"/>
        <v>891.24844218000987</v>
      </c>
    </row>
    <row r="51" spans="1:7">
      <c r="A51">
        <v>1997</v>
      </c>
      <c r="B51">
        <v>794</v>
      </c>
      <c r="C51">
        <v>0.87102696086246101</v>
      </c>
      <c r="D51">
        <f t="shared" si="3"/>
        <v>911.56765022957325</v>
      </c>
      <c r="E51">
        <v>5</v>
      </c>
      <c r="F51">
        <f t="shared" si="4"/>
        <v>938.31499999999994</v>
      </c>
      <c r="G51">
        <f t="shared" si="5"/>
        <v>817.29766278166005</v>
      </c>
    </row>
    <row r="52" spans="1:7">
      <c r="A52">
        <v>1997</v>
      </c>
      <c r="B52">
        <v>1010</v>
      </c>
      <c r="C52">
        <v>1.01046352511194</v>
      </c>
      <c r="D52">
        <f t="shared" si="3"/>
        <v>999.54127477101292</v>
      </c>
      <c r="E52">
        <v>6</v>
      </c>
      <c r="F52">
        <f t="shared" si="4"/>
        <v>952.81999999999994</v>
      </c>
      <c r="G52">
        <f t="shared" si="5"/>
        <v>962.78985599715861</v>
      </c>
    </row>
    <row r="53" spans="1:7">
      <c r="A53">
        <v>1997</v>
      </c>
      <c r="B53">
        <v>1135</v>
      </c>
      <c r="C53">
        <v>1.1583428693505919</v>
      </c>
      <c r="D53">
        <f t="shared" si="3"/>
        <v>979.84804847663213</v>
      </c>
      <c r="E53">
        <v>7</v>
      </c>
      <c r="F53">
        <f t="shared" si="4"/>
        <v>967.32499999999993</v>
      </c>
      <c r="G53">
        <f t="shared" si="5"/>
        <v>1120.4940160945612</v>
      </c>
    </row>
    <row r="54" spans="1:7">
      <c r="A54">
        <v>1997</v>
      </c>
      <c r="B54">
        <v>946</v>
      </c>
      <c r="C54">
        <v>0.96475297104384006</v>
      </c>
      <c r="D54">
        <f t="shared" si="3"/>
        <v>980.56189345180269</v>
      </c>
      <c r="E54">
        <v>8</v>
      </c>
      <c r="F54">
        <f t="shared" si="4"/>
        <v>981.82999999999993</v>
      </c>
      <c r="G54">
        <f t="shared" si="5"/>
        <v>947.22340955997345</v>
      </c>
    </row>
    <row r="55" spans="1:7">
      <c r="A55">
        <v>1998</v>
      </c>
      <c r="B55">
        <v>853</v>
      </c>
      <c r="C55">
        <v>0.87102696086246101</v>
      </c>
      <c r="D55">
        <f t="shared" si="3"/>
        <v>979.30378544814346</v>
      </c>
      <c r="E55">
        <v>9</v>
      </c>
      <c r="F55">
        <f t="shared" si="4"/>
        <v>996.33500000000004</v>
      </c>
      <c r="G55">
        <f t="shared" si="5"/>
        <v>867.83464705090012</v>
      </c>
    </row>
    <row r="56" spans="1:7">
      <c r="A56">
        <v>1998</v>
      </c>
      <c r="B56">
        <v>1091</v>
      </c>
      <c r="C56">
        <v>1.01046352511194</v>
      </c>
      <c r="D56">
        <f t="shared" si="3"/>
        <v>1079.7025057179951</v>
      </c>
      <c r="E56">
        <v>10</v>
      </c>
      <c r="F56">
        <f t="shared" si="4"/>
        <v>1010.8399999999999</v>
      </c>
      <c r="G56">
        <f t="shared" si="5"/>
        <v>1021.4169497241534</v>
      </c>
    </row>
    <row r="57" spans="1:7">
      <c r="A57">
        <v>1998</v>
      </c>
      <c r="B57">
        <v>1269</v>
      </c>
      <c r="C57">
        <v>1.1583428693505919</v>
      </c>
      <c r="D57">
        <f t="shared" si="3"/>
        <v>1095.5305493540495</v>
      </c>
      <c r="E57">
        <v>11</v>
      </c>
      <c r="F57">
        <f t="shared" si="4"/>
        <v>1025.345</v>
      </c>
      <c r="G57">
        <f t="shared" si="5"/>
        <v>1187.7010693742827</v>
      </c>
    </row>
    <row r="58" spans="1:7">
      <c r="A58">
        <v>1998</v>
      </c>
      <c r="B58">
        <v>1050</v>
      </c>
      <c r="C58">
        <v>0.96475297104384006</v>
      </c>
      <c r="D58">
        <f t="shared" si="3"/>
        <v>1088.3615096452356</v>
      </c>
      <c r="E58">
        <v>12</v>
      </c>
      <c r="F58">
        <f t="shared" si="4"/>
        <v>1039.8499999999999</v>
      </c>
      <c r="G58">
        <f t="shared" si="5"/>
        <v>1003.198376939937</v>
      </c>
    </row>
    <row r="59" spans="1:7">
      <c r="A59">
        <v>1999</v>
      </c>
      <c r="B59">
        <v>972</v>
      </c>
      <c r="C59">
        <v>0.87102696086246101</v>
      </c>
      <c r="D59">
        <f t="shared" si="3"/>
        <v>1115.9241259737344</v>
      </c>
      <c r="E59">
        <v>13</v>
      </c>
      <c r="F59">
        <f t="shared" si="4"/>
        <v>1054.355</v>
      </c>
      <c r="G59">
        <f t="shared" si="5"/>
        <v>918.37163132014007</v>
      </c>
    </row>
    <row r="60" spans="1:7">
      <c r="A60">
        <v>1999</v>
      </c>
      <c r="B60">
        <v>1156</v>
      </c>
      <c r="C60">
        <v>1.01046352511194</v>
      </c>
      <c r="D60">
        <f t="shared" si="3"/>
        <v>1144.0294194408821</v>
      </c>
      <c r="E60">
        <v>14</v>
      </c>
      <c r="F60">
        <f t="shared" si="4"/>
        <v>1068.8599999999999</v>
      </c>
      <c r="G60">
        <f t="shared" si="5"/>
        <v>1080.0440434511481</v>
      </c>
    </row>
    <row r="61" spans="1:7">
      <c r="A61">
        <v>1999</v>
      </c>
      <c r="B61">
        <v>1298</v>
      </c>
      <c r="C61">
        <v>1.1583428693505919</v>
      </c>
      <c r="D61">
        <f t="shared" si="3"/>
        <v>1120.5663144693115</v>
      </c>
      <c r="E61">
        <v>15</v>
      </c>
      <c r="F61">
        <f t="shared" si="4"/>
        <v>1083.365</v>
      </c>
      <c r="G61">
        <f t="shared" si="5"/>
        <v>1254.908122654004</v>
      </c>
    </row>
    <row r="62" spans="1:7">
      <c r="A62">
        <v>1999</v>
      </c>
      <c r="B62">
        <v>1062</v>
      </c>
      <c r="C62">
        <v>0.96475297104384006</v>
      </c>
      <c r="D62">
        <f t="shared" si="3"/>
        <v>1100.799926898324</v>
      </c>
      <c r="E62">
        <v>16</v>
      </c>
      <c r="F62">
        <f t="shared" si="4"/>
        <v>1097.8699999999999</v>
      </c>
      <c r="G62">
        <f t="shared" si="5"/>
        <v>1059.1733443199005</v>
      </c>
    </row>
    <row r="63" spans="1:7">
      <c r="A63">
        <v>2000</v>
      </c>
      <c r="B63">
        <v>969</v>
      </c>
      <c r="C63">
        <v>0.87102696086246101</v>
      </c>
      <c r="D63">
        <f t="shared" si="3"/>
        <v>1112.4799157083835</v>
      </c>
      <c r="E63">
        <v>17</v>
      </c>
      <c r="F63">
        <f t="shared" si="4"/>
        <v>1112.375</v>
      </c>
      <c r="G63">
        <f t="shared" si="5"/>
        <v>968.90861558938002</v>
      </c>
    </row>
    <row r="64" spans="1:7">
      <c r="A64">
        <v>2000</v>
      </c>
      <c r="B64">
        <v>1184</v>
      </c>
      <c r="C64">
        <v>1.01046352511194</v>
      </c>
      <c r="D64">
        <f t="shared" si="3"/>
        <v>1171.7394745830488</v>
      </c>
      <c r="E64">
        <v>18</v>
      </c>
      <c r="F64">
        <f t="shared" si="4"/>
        <v>1126.8800000000001</v>
      </c>
      <c r="G64">
        <f t="shared" si="5"/>
        <v>1138.671137178143</v>
      </c>
    </row>
    <row r="65" spans="1:7">
      <c r="A65">
        <v>2000</v>
      </c>
      <c r="B65">
        <v>1370</v>
      </c>
      <c r="C65">
        <v>1.1583428693505919</v>
      </c>
      <c r="D65">
        <f t="shared" si="3"/>
        <v>1182.7240761347896</v>
      </c>
      <c r="E65">
        <v>19</v>
      </c>
      <c r="F65">
        <f t="shared" si="4"/>
        <v>1141.385</v>
      </c>
      <c r="G65">
        <f t="shared" si="5"/>
        <v>1322.1151759337254</v>
      </c>
    </row>
    <row r="66" spans="1:7">
      <c r="A66">
        <v>2000</v>
      </c>
      <c r="B66">
        <v>1122</v>
      </c>
      <c r="C66">
        <v>0.96475297104384006</v>
      </c>
      <c r="D66">
        <f t="shared" si="3"/>
        <v>1162.9920131637659</v>
      </c>
      <c r="E66">
        <v>20</v>
      </c>
      <c r="F66">
        <f t="shared" si="4"/>
        <v>1155.8899999999999</v>
      </c>
      <c r="G66">
        <f t="shared" si="5"/>
        <v>1115.1483116998641</v>
      </c>
    </row>
    <row r="67" spans="1:7">
      <c r="A67">
        <v>2001</v>
      </c>
      <c r="B67">
        <v>954</v>
      </c>
      <c r="C67">
        <v>0.87102696086246101</v>
      </c>
      <c r="D67">
        <f t="shared" si="3"/>
        <v>1095.2588643816282</v>
      </c>
      <c r="E67">
        <v>21</v>
      </c>
      <c r="F67">
        <f t="shared" si="4"/>
        <v>1170.395</v>
      </c>
      <c r="G67">
        <f t="shared" si="5"/>
        <v>1019.4455998586201</v>
      </c>
    </row>
    <row r="68" spans="1:7">
      <c r="A68">
        <v>2001</v>
      </c>
      <c r="B68">
        <v>1111</v>
      </c>
      <c r="C68">
        <v>1.01046352511194</v>
      </c>
      <c r="D68">
        <f t="shared" si="3"/>
        <v>1099.4954022481143</v>
      </c>
      <c r="E68">
        <v>22</v>
      </c>
      <c r="F68">
        <f t="shared" si="4"/>
        <v>1184.9000000000001</v>
      </c>
      <c r="G68">
        <f t="shared" si="5"/>
        <v>1197.2982309051379</v>
      </c>
    </row>
    <row r="69" spans="1:7">
      <c r="A69">
        <v>2001</v>
      </c>
      <c r="B69">
        <v>1365</v>
      </c>
      <c r="C69">
        <v>1.1583428693505919</v>
      </c>
      <c r="D69">
        <f t="shared" si="3"/>
        <v>1178.4075649080203</v>
      </c>
      <c r="E69">
        <v>23</v>
      </c>
      <c r="F69">
        <f t="shared" si="4"/>
        <v>1199.405</v>
      </c>
      <c r="G69">
        <f t="shared" si="5"/>
        <v>1389.3222292134467</v>
      </c>
    </row>
    <row r="70" spans="1:7">
      <c r="A70">
        <v>2001</v>
      </c>
      <c r="B70">
        <v>1160</v>
      </c>
      <c r="C70">
        <v>0.96475297104384006</v>
      </c>
      <c r="D70">
        <f t="shared" si="3"/>
        <v>1202.3803344652126</v>
      </c>
      <c r="E70">
        <v>24</v>
      </c>
      <c r="F70">
        <f t="shared" si="4"/>
        <v>1213.9099999999999</v>
      </c>
      <c r="G70">
        <f t="shared" si="5"/>
        <v>1171.1232790798279</v>
      </c>
    </row>
    <row r="71" spans="1:7">
      <c r="A71">
        <v>2002</v>
      </c>
      <c r="B71">
        <v>1093</v>
      </c>
      <c r="C71">
        <v>0.87102696086246101</v>
      </c>
      <c r="D71">
        <f t="shared" si="3"/>
        <v>1254.8406066762261</v>
      </c>
      <c r="E71">
        <v>25</v>
      </c>
      <c r="F71">
        <f t="shared" si="4"/>
        <v>1228.415</v>
      </c>
      <c r="G71">
        <f t="shared" si="5"/>
        <v>1069.98258412786</v>
      </c>
    </row>
    <row r="72" spans="1:7">
      <c r="A72">
        <v>2002</v>
      </c>
      <c r="B72">
        <v>1190</v>
      </c>
      <c r="C72">
        <v>1.01046352511194</v>
      </c>
      <c r="D72">
        <f t="shared" si="3"/>
        <v>1177.6773435420846</v>
      </c>
      <c r="E72">
        <v>26</v>
      </c>
      <c r="F72">
        <f t="shared" si="4"/>
        <v>1242.92</v>
      </c>
      <c r="G72">
        <f t="shared" si="5"/>
        <v>1255.9253246321325</v>
      </c>
    </row>
    <row r="73" spans="1:7">
      <c r="A73">
        <v>2002</v>
      </c>
      <c r="B73">
        <v>1405</v>
      </c>
      <c r="C73">
        <v>1.1583428693505919</v>
      </c>
      <c r="D73">
        <f t="shared" si="3"/>
        <v>1212.9396547221745</v>
      </c>
      <c r="E73">
        <v>27</v>
      </c>
      <c r="F73">
        <f t="shared" si="4"/>
        <v>1257.425</v>
      </c>
      <c r="G73">
        <f t="shared" si="5"/>
        <v>1456.529282493168</v>
      </c>
    </row>
    <row r="74" spans="1:7">
      <c r="A74">
        <v>2002</v>
      </c>
      <c r="B74">
        <v>1214</v>
      </c>
      <c r="C74">
        <v>0.96475297104384006</v>
      </c>
      <c r="D74">
        <f t="shared" si="3"/>
        <v>1258.3532121041105</v>
      </c>
      <c r="E74">
        <v>28</v>
      </c>
      <c r="F74">
        <f t="shared" si="4"/>
        <v>1271.93</v>
      </c>
      <c r="G74">
        <f t="shared" si="5"/>
        <v>1227.0982464597917</v>
      </c>
    </row>
    <row r="75" spans="1:7">
      <c r="A75">
        <v>2003</v>
      </c>
      <c r="B75">
        <v>1091</v>
      </c>
      <c r="C75">
        <v>0.87102696086246101</v>
      </c>
      <c r="D75">
        <f t="shared" si="3"/>
        <v>1252.5444664993254</v>
      </c>
      <c r="E75">
        <v>29</v>
      </c>
      <c r="F75">
        <f t="shared" si="4"/>
        <v>1286.4349999999999</v>
      </c>
      <c r="G75">
        <f t="shared" si="5"/>
        <v>1120.5195683970999</v>
      </c>
    </row>
    <row r="76" spans="1:7">
      <c r="A76">
        <v>2003</v>
      </c>
      <c r="B76">
        <v>1242</v>
      </c>
      <c r="C76">
        <v>1.01046352511194</v>
      </c>
      <c r="D76">
        <f t="shared" si="3"/>
        <v>1229.1388745203942</v>
      </c>
      <c r="E76">
        <v>30</v>
      </c>
      <c r="F76">
        <f t="shared" si="4"/>
        <v>1300.94</v>
      </c>
      <c r="G76">
        <f t="shared" si="5"/>
        <v>1314.5524183591274</v>
      </c>
    </row>
    <row r="77" spans="1:7">
      <c r="A77">
        <v>2003</v>
      </c>
      <c r="B77">
        <v>1442</v>
      </c>
      <c r="C77">
        <v>1.1583428693505919</v>
      </c>
      <c r="D77">
        <f t="shared" si="3"/>
        <v>1244.8818378002675</v>
      </c>
      <c r="E77">
        <v>31</v>
      </c>
      <c r="F77">
        <f t="shared" si="4"/>
        <v>1315.4449999999999</v>
      </c>
      <c r="G77">
        <f t="shared" si="5"/>
        <v>1523.7363357728893</v>
      </c>
    </row>
    <row r="78" spans="1:7">
      <c r="A78">
        <v>2003</v>
      </c>
      <c r="B78">
        <v>1296</v>
      </c>
      <c r="C78">
        <v>0.96475297104384006</v>
      </c>
      <c r="D78">
        <f t="shared" si="3"/>
        <v>1343.349063333548</v>
      </c>
      <c r="E78">
        <v>32</v>
      </c>
      <c r="F78">
        <f t="shared" si="4"/>
        <v>1329.95</v>
      </c>
      <c r="G78">
        <f t="shared" si="5"/>
        <v>1283.0732138397552</v>
      </c>
    </row>
    <row r="79" spans="1:7">
      <c r="A79">
        <v>2004</v>
      </c>
      <c r="B79">
        <v>1199</v>
      </c>
      <c r="C79">
        <v>0.87102696086246101</v>
      </c>
      <c r="D79">
        <f t="shared" si="3"/>
        <v>1376.5360360519626</v>
      </c>
      <c r="E79">
        <v>33</v>
      </c>
      <c r="F79">
        <f t="shared" si="4"/>
        <v>1344.4549999999999</v>
      </c>
      <c r="G79">
        <f t="shared" si="5"/>
        <v>1171.0565526663399</v>
      </c>
    </row>
    <row r="80" spans="1:7">
      <c r="A80">
        <v>2004</v>
      </c>
      <c r="B80">
        <v>1347</v>
      </c>
      <c r="C80">
        <v>1.01046352511194</v>
      </c>
      <c r="D80">
        <f t="shared" si="3"/>
        <v>1333.0515813035192</v>
      </c>
      <c r="E80">
        <v>34</v>
      </c>
      <c r="F80">
        <f t="shared" si="4"/>
        <v>1358.96</v>
      </c>
      <c r="G80">
        <f t="shared" si="5"/>
        <v>1373.179512086122</v>
      </c>
    </row>
    <row r="81" spans="1:7">
      <c r="A81">
        <v>2004</v>
      </c>
      <c r="B81">
        <v>1507</v>
      </c>
      <c r="C81">
        <v>1.1583428693505919</v>
      </c>
      <c r="D81">
        <f t="shared" si="3"/>
        <v>1300.9964837482685</v>
      </c>
      <c r="E81">
        <v>35</v>
      </c>
      <c r="F81">
        <f t="shared" si="4"/>
        <v>1373.4649999999999</v>
      </c>
      <c r="G81">
        <f t="shared" si="5"/>
        <v>1590.9433890526107</v>
      </c>
    </row>
    <row r="82" spans="1:7">
      <c r="A82">
        <v>2004</v>
      </c>
      <c r="B82">
        <v>1350</v>
      </c>
      <c r="C82">
        <v>0.96475297104384006</v>
      </c>
      <c r="D82">
        <f t="shared" si="3"/>
        <v>1399.3219409724456</v>
      </c>
      <c r="E82">
        <v>36</v>
      </c>
      <c r="F82">
        <f t="shared" si="4"/>
        <v>1387.97</v>
      </c>
      <c r="G82">
        <f t="shared" si="5"/>
        <v>1339.0481812197188</v>
      </c>
    </row>
    <row r="83" spans="1:7">
      <c r="A83">
        <v>2005</v>
      </c>
      <c r="B83">
        <v>1300</v>
      </c>
      <c r="C83">
        <v>0.87102696086246101</v>
      </c>
      <c r="D83">
        <f t="shared" si="3"/>
        <v>1492.4911149854472</v>
      </c>
      <c r="E83">
        <v>37</v>
      </c>
      <c r="F83">
        <f t="shared" si="4"/>
        <v>1402.4749999999999</v>
      </c>
      <c r="G83">
        <f t="shared" si="5"/>
        <v>1221.59353693558</v>
      </c>
    </row>
    <row r="84" spans="1:7">
      <c r="A84">
        <v>2005</v>
      </c>
      <c r="B84">
        <v>1472</v>
      </c>
      <c r="C84">
        <v>1.01046352511194</v>
      </c>
      <c r="D84">
        <f t="shared" si="3"/>
        <v>1456.7571846167634</v>
      </c>
      <c r="E84">
        <v>38</v>
      </c>
      <c r="F84">
        <f t="shared" si="4"/>
        <v>1416.98</v>
      </c>
      <c r="G84">
        <f t="shared" si="5"/>
        <v>1431.8066058131169</v>
      </c>
    </row>
    <row r="85" spans="1:7">
      <c r="A85">
        <v>2005</v>
      </c>
      <c r="B85">
        <v>1656</v>
      </c>
      <c r="C85">
        <v>1.1583428693505919</v>
      </c>
      <c r="D85">
        <f t="shared" si="3"/>
        <v>1429.6285183059938</v>
      </c>
      <c r="E85">
        <v>39</v>
      </c>
      <c r="F85">
        <f t="shared" si="4"/>
        <v>1431.4850000000001</v>
      </c>
      <c r="G85">
        <f t="shared" si="5"/>
        <v>1658.1504423323322</v>
      </c>
    </row>
    <row r="86" spans="1:7">
      <c r="A86">
        <v>2005</v>
      </c>
      <c r="B86">
        <v>1466</v>
      </c>
      <c r="C86">
        <v>0.96475297104384006</v>
      </c>
      <c r="D86">
        <f t="shared" si="3"/>
        <v>1519.5599744189669</v>
      </c>
      <c r="E86">
        <v>40</v>
      </c>
      <c r="F86">
        <f t="shared" si="4"/>
        <v>1445.99</v>
      </c>
      <c r="G86">
        <f t="shared" si="5"/>
        <v>1395.0231485996824</v>
      </c>
    </row>
    <row r="87" spans="1:7">
      <c r="A87" s="4">
        <v>2006</v>
      </c>
      <c r="B87" s="4">
        <f>INT(G87)</f>
        <v>1272</v>
      </c>
      <c r="C87" s="4">
        <v>0.87102696086246101</v>
      </c>
      <c r="D87" s="4">
        <f>F87</f>
        <v>1460.4949999999999</v>
      </c>
      <c r="E87" s="4">
        <v>41</v>
      </c>
      <c r="F87" s="4">
        <f t="shared" si="4"/>
        <v>1460.4949999999999</v>
      </c>
      <c r="G87" s="4">
        <f t="shared" si="5"/>
        <v>1272.1305212048198</v>
      </c>
    </row>
    <row r="88" spans="1:7">
      <c r="A88" s="4">
        <v>2006</v>
      </c>
      <c r="B88" s="4">
        <f t="shared" ref="B88:B90" si="6">INT(G88)</f>
        <v>1490</v>
      </c>
      <c r="C88" s="4">
        <v>1.01046352511194</v>
      </c>
      <c r="D88" s="4">
        <f t="shared" ref="D88:D90" si="7">F88</f>
        <v>1475</v>
      </c>
      <c r="E88" s="4">
        <v>42</v>
      </c>
      <c r="F88" s="4">
        <f t="shared" si="4"/>
        <v>1475</v>
      </c>
      <c r="G88" s="4">
        <f t="shared" si="5"/>
        <v>1490.4336995401115</v>
      </c>
    </row>
    <row r="89" spans="1:7">
      <c r="A89" s="4">
        <v>2006</v>
      </c>
      <c r="B89" s="4">
        <f t="shared" si="6"/>
        <v>1725</v>
      </c>
      <c r="C89" s="4">
        <v>1.1583428693505919</v>
      </c>
      <c r="D89" s="4">
        <f t="shared" si="7"/>
        <v>1489.5050000000001</v>
      </c>
      <c r="E89" s="4">
        <v>43</v>
      </c>
      <c r="F89" s="4">
        <f>14.505*E89+865.79</f>
        <v>1489.5050000000001</v>
      </c>
      <c r="G89" s="4">
        <f t="shared" si="5"/>
        <v>1725.3574956120535</v>
      </c>
    </row>
    <row r="90" spans="1:7">
      <c r="A90" s="4">
        <v>2006</v>
      </c>
      <c r="B90" s="4">
        <f t="shared" si="6"/>
        <v>1450</v>
      </c>
      <c r="C90" s="4">
        <v>0.96475297104384006</v>
      </c>
      <c r="D90" s="4">
        <f t="shared" si="7"/>
        <v>1504.01</v>
      </c>
      <c r="E90" s="4">
        <v>44</v>
      </c>
      <c r="F90" s="4">
        <f t="shared" si="4"/>
        <v>1504.01</v>
      </c>
      <c r="G90" s="4">
        <f t="shared" si="5"/>
        <v>1450.9981159796459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topLeftCell="A46" workbookViewId="0">
      <selection activeCell="G47" sqref="G47"/>
    </sheetView>
  </sheetViews>
  <sheetFormatPr defaultRowHeight="15"/>
  <cols>
    <col min="3" max="3" width="18.140625" customWidth="1"/>
    <col min="4" max="4" width="20.28515625" bestFit="1" customWidth="1"/>
    <col min="5" max="5" width="23.140625" bestFit="1" customWidth="1"/>
    <col min="6" max="6" width="16.140625" bestFit="1" customWidth="1"/>
    <col min="7" max="7" width="15.42578125" customWidth="1"/>
  </cols>
  <sheetData>
    <row r="1" spans="1:7" ht="21.75" customHeight="1">
      <c r="A1" t="s">
        <v>0</v>
      </c>
      <c r="B1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1996</v>
      </c>
      <c r="B2">
        <v>4084</v>
      </c>
      <c r="F2" s="2" t="s">
        <v>7</v>
      </c>
      <c r="G2">
        <f>AVERAGE(E6,E10,E14,E18,E22,E26,E30,E34,E38)</f>
        <v>0.7184751489285639</v>
      </c>
    </row>
    <row r="3" spans="1:7">
      <c r="A3">
        <v>1996</v>
      </c>
      <c r="B3">
        <v>6329</v>
      </c>
      <c r="F3" s="2" t="s">
        <v>8</v>
      </c>
      <c r="G3">
        <f>AVERAGE(E7,E11,E15,E19,E23,E27,E31,E35,E39)</f>
        <v>1.1133701933534312</v>
      </c>
    </row>
    <row r="4" spans="1:7">
      <c r="A4">
        <v>1996</v>
      </c>
      <c r="B4">
        <v>7617</v>
      </c>
      <c r="D4">
        <f>AVERAGE(C5:C6)</f>
        <v>5732.875</v>
      </c>
      <c r="E4">
        <f>B4/D4</f>
        <v>1.3286527265987833</v>
      </c>
      <c r="F4" s="2" t="s">
        <v>9</v>
      </c>
      <c r="G4">
        <f>AVERAGE(E4,E8,E12,E16,E20,E24,E28,E32,E36)</f>
        <v>1.3431748546180433</v>
      </c>
    </row>
    <row r="5" spans="1:7">
      <c r="A5">
        <v>1996</v>
      </c>
      <c r="B5">
        <v>4788</v>
      </c>
      <c r="C5">
        <f t="shared" ref="C5:C41" si="0">AVERAGE(B2:B5)</f>
        <v>5704.5</v>
      </c>
      <c r="D5">
        <f>AVERAGE(C6:C7)</f>
        <v>5823.125</v>
      </c>
      <c r="E5">
        <f t="shared" ref="E5:E39" si="1">B5/D5</f>
        <v>0.8222389181066867</v>
      </c>
      <c r="F5" s="2" t="s">
        <v>10</v>
      </c>
      <c r="G5">
        <f>AVERAGE(E5,E9,E13,E17,E21,E25,E29,E33,E37)</f>
        <v>0.82458400155599776</v>
      </c>
    </row>
    <row r="6" spans="1:7">
      <c r="A6">
        <v>1997</v>
      </c>
      <c r="B6">
        <v>4311</v>
      </c>
      <c r="C6">
        <f t="shared" si="0"/>
        <v>5761.25</v>
      </c>
      <c r="D6">
        <f t="shared" ref="D6:D39" si="2">AVERAGE(C7:C8)</f>
        <v>5966.25</v>
      </c>
      <c r="E6">
        <f t="shared" si="1"/>
        <v>0.72256442489000627</v>
      </c>
    </row>
    <row r="7" spans="1:7">
      <c r="A7">
        <v>1997</v>
      </c>
      <c r="B7">
        <v>6824</v>
      </c>
      <c r="C7">
        <f t="shared" si="0"/>
        <v>5885</v>
      </c>
      <c r="D7">
        <f t="shared" si="2"/>
        <v>6099</v>
      </c>
      <c r="E7">
        <f t="shared" si="1"/>
        <v>1.118871946220692</v>
      </c>
    </row>
    <row r="8" spans="1:7">
      <c r="A8">
        <v>1997</v>
      </c>
      <c r="B8">
        <v>8267</v>
      </c>
      <c r="C8">
        <f t="shared" si="0"/>
        <v>6047.5</v>
      </c>
      <c r="D8">
        <f t="shared" si="2"/>
        <v>6175.625</v>
      </c>
      <c r="E8">
        <f t="shared" si="1"/>
        <v>1.3386499342171845</v>
      </c>
    </row>
    <row r="9" spans="1:7">
      <c r="A9">
        <v>1997</v>
      </c>
      <c r="B9">
        <v>5200</v>
      </c>
      <c r="C9">
        <f t="shared" si="0"/>
        <v>6150.5</v>
      </c>
      <c r="D9">
        <f t="shared" si="2"/>
        <v>6299.625</v>
      </c>
      <c r="E9">
        <f t="shared" si="1"/>
        <v>0.82544595908486618</v>
      </c>
    </row>
    <row r="10" spans="1:7">
      <c r="A10">
        <v>1998</v>
      </c>
      <c r="B10">
        <v>4512</v>
      </c>
      <c r="C10">
        <f t="shared" si="0"/>
        <v>6200.75</v>
      </c>
      <c r="D10">
        <f t="shared" si="2"/>
        <v>6522.875</v>
      </c>
      <c r="E10">
        <f t="shared" si="1"/>
        <v>0.6917195255159726</v>
      </c>
    </row>
    <row r="11" spans="1:7">
      <c r="A11">
        <v>1998</v>
      </c>
      <c r="B11">
        <v>7615</v>
      </c>
      <c r="C11">
        <f t="shared" si="0"/>
        <v>6398.5</v>
      </c>
      <c r="D11">
        <f t="shared" si="2"/>
        <v>6763.25</v>
      </c>
      <c r="E11">
        <f t="shared" si="1"/>
        <v>1.1259379736073634</v>
      </c>
    </row>
    <row r="12" spans="1:7">
      <c r="A12">
        <v>1998</v>
      </c>
      <c r="B12">
        <v>9262</v>
      </c>
      <c r="C12">
        <f t="shared" si="0"/>
        <v>6647.25</v>
      </c>
      <c r="D12">
        <f t="shared" si="2"/>
        <v>7009</v>
      </c>
      <c r="E12">
        <f t="shared" si="1"/>
        <v>1.3214438578969896</v>
      </c>
    </row>
    <row r="13" spans="1:7">
      <c r="A13">
        <v>1998</v>
      </c>
      <c r="B13">
        <v>6128</v>
      </c>
      <c r="C13">
        <f t="shared" si="0"/>
        <v>6879.25</v>
      </c>
      <c r="D13">
        <f t="shared" si="2"/>
        <v>7272</v>
      </c>
      <c r="E13">
        <f t="shared" si="1"/>
        <v>0.84268426842684263</v>
      </c>
    </row>
    <row r="14" spans="1:7">
      <c r="A14">
        <v>1999</v>
      </c>
      <c r="B14">
        <v>5550</v>
      </c>
      <c r="C14">
        <f t="shared" si="0"/>
        <v>7138.75</v>
      </c>
      <c r="D14">
        <f t="shared" si="2"/>
        <v>7573.25</v>
      </c>
      <c r="E14">
        <f t="shared" si="1"/>
        <v>0.73284257089096494</v>
      </c>
    </row>
    <row r="15" spans="1:7">
      <c r="A15">
        <v>1999</v>
      </c>
      <c r="B15">
        <v>8681</v>
      </c>
      <c r="C15">
        <f t="shared" si="0"/>
        <v>7405.25</v>
      </c>
      <c r="D15">
        <f t="shared" si="2"/>
        <v>7794.5</v>
      </c>
      <c r="E15">
        <f t="shared" si="1"/>
        <v>1.1137340432356149</v>
      </c>
    </row>
    <row r="16" spans="1:7">
      <c r="A16">
        <v>1999</v>
      </c>
      <c r="B16">
        <v>10606</v>
      </c>
      <c r="C16">
        <f t="shared" si="0"/>
        <v>7741.25</v>
      </c>
      <c r="D16">
        <f t="shared" si="2"/>
        <v>7880.375</v>
      </c>
      <c r="E16">
        <f t="shared" si="1"/>
        <v>1.3458750376726996</v>
      </c>
    </row>
    <row r="17" spans="1:5">
      <c r="A17">
        <v>1999</v>
      </c>
      <c r="B17">
        <v>6554</v>
      </c>
      <c r="C17">
        <f t="shared" si="0"/>
        <v>7847.75</v>
      </c>
      <c r="D17">
        <f t="shared" si="2"/>
        <v>8022.875</v>
      </c>
      <c r="E17">
        <f t="shared" si="1"/>
        <v>0.81691413614196906</v>
      </c>
    </row>
    <row r="18" spans="1:5">
      <c r="A18">
        <v>2000</v>
      </c>
      <c r="B18">
        <v>5811</v>
      </c>
      <c r="C18">
        <f t="shared" si="0"/>
        <v>7913</v>
      </c>
      <c r="D18">
        <f t="shared" si="2"/>
        <v>8255.125</v>
      </c>
      <c r="E18">
        <f t="shared" si="1"/>
        <v>0.7039263487833316</v>
      </c>
    </row>
    <row r="19" spans="1:5">
      <c r="A19">
        <v>2000</v>
      </c>
      <c r="B19">
        <v>9560</v>
      </c>
      <c r="C19">
        <f t="shared" si="0"/>
        <v>8132.75</v>
      </c>
      <c r="D19">
        <f t="shared" si="2"/>
        <v>8445.875</v>
      </c>
      <c r="E19">
        <f t="shared" si="1"/>
        <v>1.1319135080734679</v>
      </c>
    </row>
    <row r="20" spans="1:5">
      <c r="A20">
        <v>2000</v>
      </c>
      <c r="B20">
        <v>11585</v>
      </c>
      <c r="C20">
        <f t="shared" si="0"/>
        <v>8377.5</v>
      </c>
      <c r="D20">
        <f t="shared" si="2"/>
        <v>8554.625</v>
      </c>
      <c r="E20">
        <f t="shared" si="1"/>
        <v>1.3542382044800327</v>
      </c>
    </row>
    <row r="21" spans="1:5">
      <c r="A21">
        <v>2000</v>
      </c>
      <c r="B21">
        <v>7101</v>
      </c>
      <c r="C21">
        <f t="shared" si="0"/>
        <v>8514.25</v>
      </c>
      <c r="D21">
        <f t="shared" si="2"/>
        <v>8571.125</v>
      </c>
      <c r="E21">
        <f t="shared" si="1"/>
        <v>0.82847934197669504</v>
      </c>
    </row>
    <row r="22" spans="1:5">
      <c r="A22">
        <v>2001</v>
      </c>
      <c r="B22">
        <v>6134</v>
      </c>
      <c r="C22">
        <f t="shared" si="0"/>
        <v>8595</v>
      </c>
      <c r="D22">
        <f t="shared" si="2"/>
        <v>8595.875</v>
      </c>
      <c r="E22">
        <f t="shared" si="1"/>
        <v>0.7135980921081333</v>
      </c>
    </row>
    <row r="23" spans="1:5">
      <c r="A23">
        <v>2001</v>
      </c>
      <c r="B23">
        <v>9369</v>
      </c>
      <c r="C23">
        <f t="shared" si="0"/>
        <v>8547.25</v>
      </c>
      <c r="D23">
        <f t="shared" si="2"/>
        <v>8605</v>
      </c>
      <c r="E23">
        <f t="shared" si="1"/>
        <v>1.0887855897733876</v>
      </c>
    </row>
    <row r="24" spans="1:5">
      <c r="A24">
        <v>2001</v>
      </c>
      <c r="B24">
        <v>11974</v>
      </c>
      <c r="C24">
        <f t="shared" si="0"/>
        <v>8644.5</v>
      </c>
      <c r="D24">
        <f t="shared" si="2"/>
        <v>8595.75</v>
      </c>
      <c r="E24">
        <f t="shared" si="1"/>
        <v>1.3930139894715412</v>
      </c>
    </row>
    <row r="25" spans="1:5">
      <c r="A25">
        <v>2001</v>
      </c>
      <c r="B25">
        <v>6785</v>
      </c>
      <c r="C25">
        <f t="shared" si="0"/>
        <v>8565.5</v>
      </c>
      <c r="D25">
        <f t="shared" si="2"/>
        <v>8709.375</v>
      </c>
      <c r="E25">
        <f t="shared" si="1"/>
        <v>0.77904556871187658</v>
      </c>
    </row>
    <row r="26" spans="1:5">
      <c r="A26">
        <v>2002</v>
      </c>
      <c r="B26">
        <v>6376</v>
      </c>
      <c r="C26">
        <f t="shared" si="0"/>
        <v>8626</v>
      </c>
      <c r="D26">
        <f t="shared" si="2"/>
        <v>8854</v>
      </c>
      <c r="E26">
        <f t="shared" si="1"/>
        <v>0.7201264964987576</v>
      </c>
    </row>
    <row r="27" spans="1:5">
      <c r="A27">
        <v>2002</v>
      </c>
      <c r="B27">
        <v>10036</v>
      </c>
      <c r="C27">
        <f t="shared" si="0"/>
        <v>8792.75</v>
      </c>
      <c r="D27">
        <f t="shared" si="2"/>
        <v>9047.5</v>
      </c>
      <c r="E27">
        <f t="shared" si="1"/>
        <v>1.1092567007460625</v>
      </c>
    </row>
    <row r="28" spans="1:5">
      <c r="A28">
        <v>2002</v>
      </c>
      <c r="B28">
        <v>12464</v>
      </c>
      <c r="C28">
        <f t="shared" si="0"/>
        <v>8915.25</v>
      </c>
      <c r="D28">
        <f t="shared" si="2"/>
        <v>9236.875</v>
      </c>
      <c r="E28">
        <f t="shared" si="1"/>
        <v>1.3493741119155558</v>
      </c>
    </row>
    <row r="29" spans="1:5">
      <c r="A29">
        <v>2002</v>
      </c>
      <c r="B29">
        <v>7843</v>
      </c>
      <c r="C29">
        <f t="shared" si="0"/>
        <v>9179.75</v>
      </c>
      <c r="D29">
        <f t="shared" si="2"/>
        <v>9414.25</v>
      </c>
      <c r="E29">
        <f t="shared" si="1"/>
        <v>0.83309875985872484</v>
      </c>
    </row>
    <row r="30" spans="1:5">
      <c r="A30">
        <v>2003</v>
      </c>
      <c r="B30">
        <v>6833</v>
      </c>
      <c r="C30">
        <f t="shared" si="0"/>
        <v>9294</v>
      </c>
      <c r="D30">
        <f t="shared" si="2"/>
        <v>9642</v>
      </c>
      <c r="E30">
        <f t="shared" si="1"/>
        <v>0.70867040033188133</v>
      </c>
    </row>
    <row r="31" spans="1:5">
      <c r="A31">
        <v>2003</v>
      </c>
      <c r="B31">
        <v>10998</v>
      </c>
      <c r="C31">
        <f t="shared" si="0"/>
        <v>9534.5</v>
      </c>
      <c r="D31">
        <f t="shared" si="2"/>
        <v>9830.125</v>
      </c>
      <c r="E31">
        <f t="shared" si="1"/>
        <v>1.1188057120331634</v>
      </c>
    </row>
    <row r="32" spans="1:5">
      <c r="A32">
        <v>2003</v>
      </c>
      <c r="B32">
        <v>13324</v>
      </c>
      <c r="C32">
        <f t="shared" si="0"/>
        <v>9749.5</v>
      </c>
      <c r="D32">
        <f t="shared" si="2"/>
        <v>9975.75</v>
      </c>
      <c r="E32">
        <f t="shared" si="1"/>
        <v>1.3356389243916498</v>
      </c>
    </row>
    <row r="33" spans="1:7">
      <c r="A33">
        <v>2003</v>
      </c>
      <c r="B33">
        <v>8488</v>
      </c>
      <c r="C33">
        <f t="shared" si="0"/>
        <v>9910.75</v>
      </c>
      <c r="D33">
        <f t="shared" si="2"/>
        <v>10104.125</v>
      </c>
      <c r="E33">
        <f t="shared" si="1"/>
        <v>0.84005294867195324</v>
      </c>
    </row>
    <row r="34" spans="1:7">
      <c r="A34">
        <v>2004</v>
      </c>
      <c r="B34">
        <v>7353</v>
      </c>
      <c r="C34">
        <f t="shared" si="0"/>
        <v>10040.75</v>
      </c>
      <c r="D34">
        <f t="shared" si="2"/>
        <v>10235</v>
      </c>
      <c r="E34">
        <f t="shared" si="1"/>
        <v>0.71841719589643382</v>
      </c>
    </row>
    <row r="35" spans="1:7">
      <c r="A35">
        <v>2004</v>
      </c>
      <c r="B35">
        <v>11505</v>
      </c>
      <c r="C35">
        <f t="shared" si="0"/>
        <v>10167.5</v>
      </c>
      <c r="D35">
        <f t="shared" si="2"/>
        <v>10349.25</v>
      </c>
      <c r="E35">
        <f t="shared" si="1"/>
        <v>1.1116747590405103</v>
      </c>
    </row>
    <row r="36" spans="1:7">
      <c r="A36">
        <v>2004</v>
      </c>
      <c r="B36">
        <v>13864</v>
      </c>
      <c r="C36">
        <f t="shared" si="0"/>
        <v>10302.5</v>
      </c>
      <c r="D36">
        <f t="shared" si="2"/>
        <v>10489.625</v>
      </c>
      <c r="E36">
        <f t="shared" si="1"/>
        <v>1.3216869049179547</v>
      </c>
    </row>
    <row r="37" spans="1:7">
      <c r="A37">
        <v>2004</v>
      </c>
      <c r="B37">
        <v>8862</v>
      </c>
      <c r="C37">
        <f t="shared" si="0"/>
        <v>10396</v>
      </c>
      <c r="D37">
        <f t="shared" si="2"/>
        <v>10634.875</v>
      </c>
      <c r="E37">
        <f t="shared" si="1"/>
        <v>0.83329611302436557</v>
      </c>
    </row>
    <row r="38" spans="1:7">
      <c r="A38">
        <v>2005</v>
      </c>
      <c r="B38">
        <v>8102</v>
      </c>
      <c r="C38">
        <f t="shared" si="0"/>
        <v>10583.25</v>
      </c>
      <c r="D38">
        <f t="shared" si="2"/>
        <v>10739.5</v>
      </c>
      <c r="E38">
        <f t="shared" si="1"/>
        <v>0.75441128544159408</v>
      </c>
    </row>
    <row r="39" spans="1:7">
      <c r="A39">
        <v>2005</v>
      </c>
      <c r="B39">
        <v>11918</v>
      </c>
      <c r="C39">
        <f t="shared" si="0"/>
        <v>10686.5</v>
      </c>
      <c r="D39">
        <f t="shared" si="2"/>
        <v>10821.25</v>
      </c>
      <c r="E39">
        <f t="shared" si="1"/>
        <v>1.1013515074506179</v>
      </c>
    </row>
    <row r="40" spans="1:7">
      <c r="A40">
        <v>2005</v>
      </c>
      <c r="B40">
        <v>14288</v>
      </c>
      <c r="C40">
        <f t="shared" si="0"/>
        <v>10792.5</v>
      </c>
    </row>
    <row r="41" spans="1:7">
      <c r="A41">
        <v>2005</v>
      </c>
      <c r="B41">
        <v>9092</v>
      </c>
      <c r="C41">
        <f t="shared" si="0"/>
        <v>10850</v>
      </c>
    </row>
    <row r="42" spans="1:7">
      <c r="A42" s="1"/>
    </row>
    <row r="43" spans="1:7">
      <c r="A43" s="1"/>
    </row>
    <row r="46" spans="1:7" ht="30">
      <c r="A46" t="s">
        <v>0</v>
      </c>
      <c r="B46" t="s">
        <v>14</v>
      </c>
      <c r="C46" t="s">
        <v>6</v>
      </c>
      <c r="D46" s="3" t="s">
        <v>13</v>
      </c>
      <c r="E46" s="2" t="s">
        <v>11</v>
      </c>
      <c r="F46" s="2" t="s">
        <v>12</v>
      </c>
    </row>
    <row r="47" spans="1:7">
      <c r="A47">
        <v>1996</v>
      </c>
      <c r="B47">
        <v>4084</v>
      </c>
      <c r="C47">
        <v>0.7184751489285639</v>
      </c>
      <c r="D47">
        <f>B47/C47</f>
        <v>5684.2606262587124</v>
      </c>
      <c r="E47">
        <v>1</v>
      </c>
      <c r="F47">
        <f>145*E47 + 5423</f>
        <v>5568</v>
      </c>
      <c r="G47">
        <f>F47*C47</f>
        <v>4000.4696292342437</v>
      </c>
    </row>
    <row r="48" spans="1:7">
      <c r="A48">
        <v>1996</v>
      </c>
      <c r="B48">
        <v>6329</v>
      </c>
      <c r="C48">
        <v>1.1133701933534312</v>
      </c>
      <c r="D48">
        <f t="shared" ref="D48:D86" si="3">B48/C48</f>
        <v>5684.5423362172814</v>
      </c>
      <c r="E48">
        <v>2</v>
      </c>
      <c r="F48">
        <f t="shared" ref="F48:F90" si="4">145*E48 + 5423</f>
        <v>5713</v>
      </c>
      <c r="G48">
        <f t="shared" ref="G48:G90" si="5">F48*C48</f>
        <v>6360.6839146281527</v>
      </c>
    </row>
    <row r="49" spans="1:7">
      <c r="A49">
        <v>1996</v>
      </c>
      <c r="B49">
        <v>7617</v>
      </c>
      <c r="C49">
        <v>1.3431748546180433</v>
      </c>
      <c r="D49">
        <f t="shared" si="3"/>
        <v>5670.8923442183077</v>
      </c>
      <c r="E49">
        <v>3</v>
      </c>
      <c r="F49">
        <f t="shared" si="4"/>
        <v>5858</v>
      </c>
      <c r="G49">
        <f t="shared" si="5"/>
        <v>7868.3182983524975</v>
      </c>
    </row>
    <row r="50" spans="1:7">
      <c r="A50">
        <v>1996</v>
      </c>
      <c r="B50">
        <v>4788</v>
      </c>
      <c r="C50">
        <v>0.82458400155599776</v>
      </c>
      <c r="D50">
        <f t="shared" si="3"/>
        <v>5806.5642687282307</v>
      </c>
      <c r="E50">
        <v>4</v>
      </c>
      <c r="F50">
        <f t="shared" si="4"/>
        <v>6003</v>
      </c>
      <c r="G50">
        <f t="shared" si="5"/>
        <v>4949.977761340655</v>
      </c>
    </row>
    <row r="51" spans="1:7">
      <c r="A51">
        <v>1997</v>
      </c>
      <c r="B51">
        <v>4311</v>
      </c>
      <c r="C51">
        <v>0.7184751489285639</v>
      </c>
      <c r="D51">
        <f t="shared" si="3"/>
        <v>6000.2075317828858</v>
      </c>
      <c r="E51">
        <v>5</v>
      </c>
      <c r="F51">
        <f t="shared" si="4"/>
        <v>6148</v>
      </c>
      <c r="G51">
        <f t="shared" si="5"/>
        <v>4417.1852156128107</v>
      </c>
    </row>
    <row r="52" spans="1:7">
      <c r="A52">
        <v>1997</v>
      </c>
      <c r="B52">
        <v>6824</v>
      </c>
      <c r="C52">
        <v>1.1133701933534312</v>
      </c>
      <c r="D52">
        <f t="shared" si="3"/>
        <v>6129.1383950618938</v>
      </c>
      <c r="E52">
        <v>6</v>
      </c>
      <c r="F52">
        <f t="shared" si="4"/>
        <v>6293</v>
      </c>
      <c r="G52">
        <f t="shared" si="5"/>
        <v>7006.4386267731425</v>
      </c>
    </row>
    <row r="53" spans="1:7">
      <c r="A53">
        <v>1997</v>
      </c>
      <c r="B53">
        <v>8267</v>
      </c>
      <c r="C53">
        <v>1.3431748546180433</v>
      </c>
      <c r="D53">
        <f t="shared" si="3"/>
        <v>6154.8204030002298</v>
      </c>
      <c r="E53">
        <v>7</v>
      </c>
      <c r="F53">
        <f t="shared" si="4"/>
        <v>6438</v>
      </c>
      <c r="G53">
        <f t="shared" si="5"/>
        <v>8647.359714030963</v>
      </c>
    </row>
    <row r="54" spans="1:7">
      <c r="A54">
        <v>1997</v>
      </c>
      <c r="B54">
        <v>5200</v>
      </c>
      <c r="C54">
        <v>0.82458400155599776</v>
      </c>
      <c r="D54">
        <f t="shared" si="3"/>
        <v>6306.2101498301581</v>
      </c>
      <c r="E54">
        <v>8</v>
      </c>
      <c r="F54">
        <f t="shared" si="4"/>
        <v>6583</v>
      </c>
      <c r="G54">
        <f t="shared" si="5"/>
        <v>5428.2364822431337</v>
      </c>
    </row>
    <row r="55" spans="1:7">
      <c r="A55">
        <v>1998</v>
      </c>
      <c r="B55">
        <v>4512</v>
      </c>
      <c r="C55">
        <v>0.7184751489285639</v>
      </c>
      <c r="D55">
        <f t="shared" si="3"/>
        <v>6279.966686013543</v>
      </c>
      <c r="E55">
        <v>9</v>
      </c>
      <c r="F55">
        <f t="shared" si="4"/>
        <v>6728</v>
      </c>
      <c r="G55">
        <f t="shared" si="5"/>
        <v>4833.9008019913781</v>
      </c>
    </row>
    <row r="56" spans="1:7">
      <c r="A56">
        <v>1998</v>
      </c>
      <c r="B56">
        <v>7615</v>
      </c>
      <c r="C56">
        <v>1.1133701933534312</v>
      </c>
      <c r="D56">
        <f t="shared" si="3"/>
        <v>6839.5939153570225</v>
      </c>
      <c r="E56">
        <v>10</v>
      </c>
      <c r="F56">
        <f t="shared" si="4"/>
        <v>6873</v>
      </c>
      <c r="G56">
        <f t="shared" si="5"/>
        <v>7652.1933389181331</v>
      </c>
    </row>
    <row r="57" spans="1:7">
      <c r="A57">
        <v>1998</v>
      </c>
      <c r="B57">
        <v>9262</v>
      </c>
      <c r="C57">
        <v>1.3431748546180433</v>
      </c>
      <c r="D57">
        <f t="shared" si="3"/>
        <v>6895.6025852894791</v>
      </c>
      <c r="E57">
        <v>11</v>
      </c>
      <c r="F57">
        <f t="shared" si="4"/>
        <v>7018</v>
      </c>
      <c r="G57">
        <f t="shared" si="5"/>
        <v>9426.4011297094276</v>
      </c>
    </row>
    <row r="58" spans="1:7">
      <c r="A58">
        <v>1998</v>
      </c>
      <c r="B58">
        <v>6128</v>
      </c>
      <c r="C58">
        <v>0.82458400155599776</v>
      </c>
      <c r="D58">
        <f t="shared" si="3"/>
        <v>7431.6261150306173</v>
      </c>
      <c r="E58">
        <v>12</v>
      </c>
      <c r="F58">
        <f t="shared" si="4"/>
        <v>7163</v>
      </c>
      <c r="G58">
        <f t="shared" si="5"/>
        <v>5906.4952031456123</v>
      </c>
    </row>
    <row r="59" spans="1:7">
      <c r="A59">
        <v>1999</v>
      </c>
      <c r="B59">
        <v>5550</v>
      </c>
      <c r="C59">
        <v>0.7184751489285639</v>
      </c>
      <c r="D59">
        <f t="shared" si="3"/>
        <v>7724.6930645778284</v>
      </c>
      <c r="E59">
        <v>13</v>
      </c>
      <c r="F59">
        <f t="shared" si="4"/>
        <v>7308</v>
      </c>
      <c r="G59">
        <f t="shared" si="5"/>
        <v>5250.6163883699446</v>
      </c>
    </row>
    <row r="60" spans="1:7">
      <c r="A60">
        <v>1999</v>
      </c>
      <c r="B60">
        <v>8681</v>
      </c>
      <c r="C60">
        <v>1.1133701933534312</v>
      </c>
      <c r="D60">
        <f t="shared" si="3"/>
        <v>7797.0472461213803</v>
      </c>
      <c r="E60">
        <v>14</v>
      </c>
      <c r="F60">
        <f t="shared" si="4"/>
        <v>7453</v>
      </c>
      <c r="G60">
        <f t="shared" si="5"/>
        <v>8297.9480510631238</v>
      </c>
    </row>
    <row r="61" spans="1:7">
      <c r="A61">
        <v>1999</v>
      </c>
      <c r="B61">
        <v>10606</v>
      </c>
      <c r="C61">
        <v>1.3431748546180433</v>
      </c>
      <c r="D61">
        <f t="shared" si="3"/>
        <v>7896.2169099093308</v>
      </c>
      <c r="E61">
        <v>15</v>
      </c>
      <c r="F61">
        <f t="shared" si="4"/>
        <v>7598</v>
      </c>
      <c r="G61">
        <f t="shared" si="5"/>
        <v>10205.442545387894</v>
      </c>
    </row>
    <row r="62" spans="1:7">
      <c r="A62">
        <v>1999</v>
      </c>
      <c r="B62">
        <v>6554</v>
      </c>
      <c r="C62">
        <v>0.82458400155599776</v>
      </c>
      <c r="D62">
        <f t="shared" si="3"/>
        <v>7948.2502542282418</v>
      </c>
      <c r="E62">
        <v>16</v>
      </c>
      <c r="F62">
        <f t="shared" si="4"/>
        <v>7743</v>
      </c>
      <c r="G62">
        <f t="shared" si="5"/>
        <v>6384.753924048091</v>
      </c>
    </row>
    <row r="63" spans="1:7">
      <c r="A63">
        <v>2000</v>
      </c>
      <c r="B63">
        <v>5811</v>
      </c>
      <c r="C63">
        <v>0.7184751489285639</v>
      </c>
      <c r="D63">
        <f t="shared" si="3"/>
        <v>8087.9624141012182</v>
      </c>
      <c r="E63">
        <v>17</v>
      </c>
      <c r="F63">
        <f t="shared" si="4"/>
        <v>7888</v>
      </c>
      <c r="G63">
        <f t="shared" si="5"/>
        <v>5667.331974748512</v>
      </c>
    </row>
    <row r="64" spans="1:7">
      <c r="A64">
        <v>2000</v>
      </c>
      <c r="B64">
        <v>9560</v>
      </c>
      <c r="C64">
        <v>1.1133701933534312</v>
      </c>
      <c r="D64">
        <f t="shared" si="3"/>
        <v>8586.5420657666618</v>
      </c>
      <c r="E64">
        <v>18</v>
      </c>
      <c r="F64">
        <f t="shared" si="4"/>
        <v>8033</v>
      </c>
      <c r="G64">
        <f t="shared" si="5"/>
        <v>8943.7027632081135</v>
      </c>
    </row>
    <row r="65" spans="1:7">
      <c r="A65">
        <v>2000</v>
      </c>
      <c r="B65">
        <v>11585</v>
      </c>
      <c r="C65">
        <v>1.3431748546180433</v>
      </c>
      <c r="D65">
        <f t="shared" si="3"/>
        <v>8625.087016905487</v>
      </c>
      <c r="E65">
        <v>19</v>
      </c>
      <c r="F65">
        <f t="shared" si="4"/>
        <v>8178</v>
      </c>
      <c r="G65">
        <f t="shared" si="5"/>
        <v>10984.483961066358</v>
      </c>
    </row>
    <row r="66" spans="1:7">
      <c r="A66">
        <v>2000</v>
      </c>
      <c r="B66">
        <v>7101</v>
      </c>
      <c r="C66">
        <v>0.82458400155599776</v>
      </c>
      <c r="D66">
        <f t="shared" si="3"/>
        <v>8611.6150526815291</v>
      </c>
      <c r="E66">
        <v>20</v>
      </c>
      <c r="F66">
        <f t="shared" si="4"/>
        <v>8323</v>
      </c>
      <c r="G66">
        <f t="shared" si="5"/>
        <v>6863.0126449505697</v>
      </c>
    </row>
    <row r="67" spans="1:7">
      <c r="A67">
        <v>2001</v>
      </c>
      <c r="B67">
        <v>6134</v>
      </c>
      <c r="C67">
        <v>0.7184751489285639</v>
      </c>
      <c r="D67">
        <f t="shared" si="3"/>
        <v>8537.525632093766</v>
      </c>
      <c r="E67">
        <v>21</v>
      </c>
      <c r="F67">
        <f t="shared" si="4"/>
        <v>8468</v>
      </c>
      <c r="G67">
        <f t="shared" si="5"/>
        <v>6084.0475611270795</v>
      </c>
    </row>
    <row r="68" spans="1:7">
      <c r="A68">
        <v>2001</v>
      </c>
      <c r="B68">
        <v>9369</v>
      </c>
      <c r="C68">
        <v>1.1133701933534312</v>
      </c>
      <c r="D68">
        <f t="shared" si="3"/>
        <v>8414.9908592225802</v>
      </c>
      <c r="E68">
        <v>22</v>
      </c>
      <c r="F68">
        <f t="shared" si="4"/>
        <v>8613</v>
      </c>
      <c r="G68">
        <f t="shared" si="5"/>
        <v>9589.4574753531033</v>
      </c>
    </row>
    <row r="69" spans="1:7">
      <c r="A69">
        <v>2001</v>
      </c>
      <c r="B69">
        <v>11974</v>
      </c>
      <c r="C69">
        <v>1.3431748546180433</v>
      </c>
      <c r="D69">
        <f t="shared" si="3"/>
        <v>8914.6993474688225</v>
      </c>
      <c r="E69">
        <v>23</v>
      </c>
      <c r="F69">
        <f t="shared" si="4"/>
        <v>8758</v>
      </c>
      <c r="G69">
        <f t="shared" si="5"/>
        <v>11763.525376744823</v>
      </c>
    </row>
    <row r="70" spans="1:7">
      <c r="A70">
        <v>2001</v>
      </c>
      <c r="B70">
        <v>6785</v>
      </c>
      <c r="C70">
        <v>0.82458400155599776</v>
      </c>
      <c r="D70">
        <f t="shared" si="3"/>
        <v>8228.3915128072349</v>
      </c>
      <c r="E70">
        <v>24</v>
      </c>
      <c r="F70">
        <f t="shared" si="4"/>
        <v>8903</v>
      </c>
      <c r="G70">
        <f t="shared" si="5"/>
        <v>7341.2713658530483</v>
      </c>
    </row>
    <row r="71" spans="1:7">
      <c r="A71">
        <v>2002</v>
      </c>
      <c r="B71">
        <v>6376</v>
      </c>
      <c r="C71">
        <v>0.7184751489285639</v>
      </c>
      <c r="D71">
        <f t="shared" si="3"/>
        <v>8874.3500864411235</v>
      </c>
      <c r="E71">
        <v>25</v>
      </c>
      <c r="F71">
        <f t="shared" si="4"/>
        <v>9048</v>
      </c>
      <c r="G71">
        <f t="shared" si="5"/>
        <v>6500.763147505646</v>
      </c>
    </row>
    <row r="72" spans="1:7">
      <c r="A72">
        <v>2002</v>
      </c>
      <c r="B72">
        <v>10036</v>
      </c>
      <c r="C72">
        <v>1.1133701933534312</v>
      </c>
      <c r="D72">
        <f t="shared" si="3"/>
        <v>9014.0728213424918</v>
      </c>
      <c r="E72">
        <v>26</v>
      </c>
      <c r="F72">
        <f t="shared" si="4"/>
        <v>9193</v>
      </c>
      <c r="G72">
        <f t="shared" si="5"/>
        <v>10235.212187498093</v>
      </c>
    </row>
    <row r="73" spans="1:7">
      <c r="A73">
        <v>2002</v>
      </c>
      <c r="B73">
        <v>12464</v>
      </c>
      <c r="C73">
        <v>1.3431748546180433</v>
      </c>
      <c r="D73">
        <f t="shared" si="3"/>
        <v>9279.5066533198096</v>
      </c>
      <c r="E73">
        <v>27</v>
      </c>
      <c r="F73">
        <f t="shared" si="4"/>
        <v>9338</v>
      </c>
      <c r="G73">
        <f t="shared" si="5"/>
        <v>12542.566792423288</v>
      </c>
    </row>
    <row r="74" spans="1:7">
      <c r="A74">
        <v>2002</v>
      </c>
      <c r="B74">
        <v>7843</v>
      </c>
      <c r="C74">
        <v>0.82458400155599776</v>
      </c>
      <c r="D74">
        <f t="shared" si="3"/>
        <v>9511.4627317534487</v>
      </c>
      <c r="E74">
        <v>28</v>
      </c>
      <c r="F74">
        <f t="shared" si="4"/>
        <v>9483</v>
      </c>
      <c r="G74">
        <f t="shared" si="5"/>
        <v>7819.530086755527</v>
      </c>
    </row>
    <row r="75" spans="1:7">
      <c r="A75">
        <v>2003</v>
      </c>
      <c r="B75">
        <v>6833</v>
      </c>
      <c r="C75">
        <v>0.7184751489285639</v>
      </c>
      <c r="D75">
        <f t="shared" si="3"/>
        <v>9510.4194072541086</v>
      </c>
      <c r="E75">
        <v>29</v>
      </c>
      <c r="F75">
        <f t="shared" si="4"/>
        <v>9628</v>
      </c>
      <c r="G75">
        <f t="shared" si="5"/>
        <v>6917.4787338842134</v>
      </c>
    </row>
    <row r="76" spans="1:7">
      <c r="A76">
        <v>2003</v>
      </c>
      <c r="B76">
        <v>10998</v>
      </c>
      <c r="C76">
        <v>1.1133701933534312</v>
      </c>
      <c r="D76">
        <f t="shared" si="3"/>
        <v>9878.1160710566692</v>
      </c>
      <c r="E76">
        <v>30</v>
      </c>
      <c r="F76">
        <f t="shared" si="4"/>
        <v>9773</v>
      </c>
      <c r="G76">
        <f t="shared" si="5"/>
        <v>10880.966899643083</v>
      </c>
    </row>
    <row r="77" spans="1:7">
      <c r="A77">
        <v>2003</v>
      </c>
      <c r="B77">
        <v>13324</v>
      </c>
      <c r="C77">
        <v>1.3431748546180433</v>
      </c>
      <c r="D77">
        <f t="shared" si="3"/>
        <v>9919.780700323583</v>
      </c>
      <c r="E77">
        <v>31</v>
      </c>
      <c r="F77">
        <f t="shared" si="4"/>
        <v>9918</v>
      </c>
      <c r="G77">
        <f t="shared" si="5"/>
        <v>13321.608208101754</v>
      </c>
    </row>
    <row r="78" spans="1:7">
      <c r="A78">
        <v>2003</v>
      </c>
      <c r="B78">
        <v>8488</v>
      </c>
      <c r="C78">
        <v>0.82458400155599776</v>
      </c>
      <c r="D78">
        <f t="shared" si="3"/>
        <v>10293.675336876611</v>
      </c>
      <c r="E78">
        <v>32</v>
      </c>
      <c r="F78">
        <f t="shared" si="4"/>
        <v>10063</v>
      </c>
      <c r="G78">
        <f t="shared" si="5"/>
        <v>8297.7888076580057</v>
      </c>
    </row>
    <row r="79" spans="1:7">
      <c r="A79">
        <v>2004</v>
      </c>
      <c r="B79">
        <v>7353</v>
      </c>
      <c r="C79">
        <v>0.7184751489285639</v>
      </c>
      <c r="D79">
        <f t="shared" si="3"/>
        <v>10234.174433124464</v>
      </c>
      <c r="E79">
        <v>33</v>
      </c>
      <c r="F79">
        <f t="shared" si="4"/>
        <v>10208</v>
      </c>
      <c r="G79">
        <f t="shared" si="5"/>
        <v>7334.1943202627799</v>
      </c>
    </row>
    <row r="80" spans="1:7">
      <c r="A80">
        <v>2004</v>
      </c>
      <c r="B80">
        <v>11505</v>
      </c>
      <c r="C80">
        <v>1.1133701933534312</v>
      </c>
      <c r="D80">
        <f t="shared" si="3"/>
        <v>10333.490216176302</v>
      </c>
      <c r="E80">
        <v>34</v>
      </c>
      <c r="F80">
        <f t="shared" si="4"/>
        <v>10353</v>
      </c>
      <c r="G80">
        <f t="shared" si="5"/>
        <v>11526.721611788074</v>
      </c>
    </row>
    <row r="81" spans="1:7">
      <c r="A81">
        <v>2004</v>
      </c>
      <c r="B81">
        <v>13864</v>
      </c>
      <c r="C81">
        <v>1.3431748546180433</v>
      </c>
      <c r="D81">
        <f t="shared" si="3"/>
        <v>10321.813241465486</v>
      </c>
      <c r="E81">
        <v>35</v>
      </c>
      <c r="F81">
        <f t="shared" si="4"/>
        <v>10498</v>
      </c>
      <c r="G81">
        <f t="shared" si="5"/>
        <v>14100.649623780218</v>
      </c>
    </row>
    <row r="82" spans="1:7">
      <c r="A82">
        <v>2004</v>
      </c>
      <c r="B82">
        <v>8862</v>
      </c>
      <c r="C82">
        <v>0.82458400155599776</v>
      </c>
      <c r="D82">
        <f t="shared" si="3"/>
        <v>10747.237374575934</v>
      </c>
      <c r="E82">
        <v>36</v>
      </c>
      <c r="F82">
        <f t="shared" si="4"/>
        <v>10643</v>
      </c>
      <c r="G82">
        <f t="shared" si="5"/>
        <v>8776.0475285604844</v>
      </c>
    </row>
    <row r="83" spans="1:7">
      <c r="A83">
        <v>2005</v>
      </c>
      <c r="B83">
        <v>8102</v>
      </c>
      <c r="C83">
        <v>0.7184751489285639</v>
      </c>
      <c r="D83">
        <f t="shared" si="3"/>
        <v>11276.660037695417</v>
      </c>
      <c r="E83">
        <v>37</v>
      </c>
      <c r="F83">
        <f t="shared" si="4"/>
        <v>10788</v>
      </c>
      <c r="G83">
        <f t="shared" si="5"/>
        <v>7750.9099066413473</v>
      </c>
    </row>
    <row r="84" spans="1:7">
      <c r="A84">
        <v>2005</v>
      </c>
      <c r="B84">
        <v>11918</v>
      </c>
      <c r="C84">
        <v>1.1133701933534312</v>
      </c>
      <c r="D84">
        <f t="shared" si="3"/>
        <v>10704.436018808272</v>
      </c>
      <c r="E84">
        <v>38</v>
      </c>
      <c r="F84">
        <f t="shared" si="4"/>
        <v>10933</v>
      </c>
      <c r="G84">
        <f t="shared" si="5"/>
        <v>12172.476323933064</v>
      </c>
    </row>
    <row r="85" spans="1:7">
      <c r="A85">
        <v>2005</v>
      </c>
      <c r="B85">
        <v>14288</v>
      </c>
      <c r="C85">
        <v>1.3431748546180433</v>
      </c>
      <c r="D85">
        <f t="shared" si="3"/>
        <v>10637.483236732463</v>
      </c>
      <c r="E85">
        <v>39</v>
      </c>
      <c r="F85">
        <f t="shared" si="4"/>
        <v>11078</v>
      </c>
      <c r="G85">
        <f t="shared" si="5"/>
        <v>14879.691039458683</v>
      </c>
    </row>
    <row r="86" spans="1:7">
      <c r="A86">
        <v>2005</v>
      </c>
      <c r="B86">
        <v>9092</v>
      </c>
      <c r="C86">
        <v>0.82458400155599776</v>
      </c>
      <c r="D86">
        <f t="shared" si="3"/>
        <v>11026.165900433807</v>
      </c>
      <c r="E86">
        <v>40</v>
      </c>
      <c r="F86">
        <f t="shared" si="4"/>
        <v>11223</v>
      </c>
      <c r="G86">
        <f t="shared" si="5"/>
        <v>9254.306249462963</v>
      </c>
    </row>
    <row r="87" spans="1:7">
      <c r="A87" s="4">
        <v>2006</v>
      </c>
      <c r="B87" s="4">
        <f>INT(G87)</f>
        <v>8167</v>
      </c>
      <c r="C87" s="4">
        <v>0.7184751489285639</v>
      </c>
      <c r="D87" s="4">
        <f>F87</f>
        <v>11368</v>
      </c>
      <c r="E87" s="4">
        <v>41</v>
      </c>
      <c r="F87" s="4">
        <f t="shared" si="4"/>
        <v>11368</v>
      </c>
      <c r="G87" s="4">
        <f t="shared" si="5"/>
        <v>8167.6254930199148</v>
      </c>
    </row>
    <row r="88" spans="1:7">
      <c r="A88" s="4">
        <v>2006</v>
      </c>
      <c r="B88" s="4">
        <f t="shared" ref="B88:B90" si="6">INT(G88)</f>
        <v>12818</v>
      </c>
      <c r="C88" s="4">
        <v>1.1133701933534312</v>
      </c>
      <c r="D88" s="4">
        <f t="shared" ref="D88:D90" si="7">F88</f>
        <v>11513</v>
      </c>
      <c r="E88" s="4">
        <v>42</v>
      </c>
      <c r="F88" s="4">
        <f t="shared" si="4"/>
        <v>11513</v>
      </c>
      <c r="G88" s="4">
        <f t="shared" si="5"/>
        <v>12818.231036078054</v>
      </c>
    </row>
    <row r="89" spans="1:7">
      <c r="A89" s="4">
        <v>2006</v>
      </c>
      <c r="B89" s="4">
        <f t="shared" si="6"/>
        <v>15658</v>
      </c>
      <c r="C89" s="4">
        <v>1.3431748546180433</v>
      </c>
      <c r="D89" s="4">
        <f t="shared" si="7"/>
        <v>11658</v>
      </c>
      <c r="E89" s="4">
        <v>43</v>
      </c>
      <c r="F89" s="4">
        <f t="shared" si="4"/>
        <v>11658</v>
      </c>
      <c r="G89" s="4">
        <f t="shared" si="5"/>
        <v>15658.732455137149</v>
      </c>
    </row>
    <row r="90" spans="1:7">
      <c r="A90" s="4">
        <v>2006</v>
      </c>
      <c r="B90" s="4">
        <f t="shared" si="6"/>
        <v>9732</v>
      </c>
      <c r="C90" s="4">
        <v>0.82458400155599776</v>
      </c>
      <c r="D90" s="4">
        <f t="shared" si="7"/>
        <v>11803</v>
      </c>
      <c r="E90" s="4">
        <v>44</v>
      </c>
      <c r="F90" s="4">
        <f t="shared" si="4"/>
        <v>11803</v>
      </c>
      <c r="G90" s="4">
        <f t="shared" si="5"/>
        <v>9732.5649703654417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topLeftCell="A60" workbookViewId="0">
      <selection activeCell="A2" sqref="A2:F46"/>
    </sheetView>
  </sheetViews>
  <sheetFormatPr defaultRowHeight="15"/>
  <cols>
    <col min="3" max="3" width="18.140625" customWidth="1"/>
    <col min="4" max="4" width="20.28515625" bestFit="1" customWidth="1"/>
    <col min="5" max="5" width="23.140625" bestFit="1" customWidth="1"/>
    <col min="6" max="6" width="16.140625" bestFit="1" customWidth="1"/>
    <col min="7" max="7" width="15.42578125" customWidth="1"/>
  </cols>
  <sheetData>
    <row r="1" spans="1:7" ht="21.75" customHeight="1">
      <c r="A1" t="s">
        <v>0</v>
      </c>
      <c r="B1" t="s">
        <v>15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1996</v>
      </c>
      <c r="B2">
        <v>1233</v>
      </c>
      <c r="F2" s="2" t="s">
        <v>7</v>
      </c>
      <c r="G2">
        <f>AVERAGE(E6,E10,E14,E18,E22,E26,E30,E34,E38)</f>
        <v>0.79180033252540905</v>
      </c>
    </row>
    <row r="3" spans="1:7">
      <c r="A3">
        <v>1996</v>
      </c>
      <c r="B3">
        <v>1684</v>
      </c>
      <c r="F3" s="2" t="s">
        <v>8</v>
      </c>
      <c r="G3">
        <f>AVERAGE(E7,E11,E15,E19,E23,E27,E31,E35,E39)</f>
        <v>1.0457875251422015</v>
      </c>
    </row>
    <row r="4" spans="1:7">
      <c r="A4">
        <v>1996</v>
      </c>
      <c r="B4">
        <v>2075</v>
      </c>
      <c r="D4">
        <f>AVERAGE(C5:C6)</f>
        <v>1616.375</v>
      </c>
      <c r="E4">
        <f>B4/D4</f>
        <v>1.2837367566313511</v>
      </c>
      <c r="F4" s="2" t="s">
        <v>9</v>
      </c>
      <c r="G4">
        <v>1996</v>
      </c>
    </row>
    <row r="5" spans="1:7">
      <c r="A5">
        <v>1996</v>
      </c>
      <c r="B5">
        <v>1406</v>
      </c>
      <c r="C5">
        <f t="shared" ref="C5:C41" si="0">AVERAGE(B2:B5)</f>
        <v>1599.5</v>
      </c>
      <c r="D5">
        <f>AVERAGE(C6:C7)</f>
        <v>1653.125</v>
      </c>
      <c r="E5">
        <f t="shared" ref="E5:E39" si="1">B5/D5</f>
        <v>0.8505103969754253</v>
      </c>
      <c r="F5" s="2" t="s">
        <v>10</v>
      </c>
      <c r="G5">
        <v>1996</v>
      </c>
    </row>
    <row r="6" spans="1:7">
      <c r="A6">
        <v>1997</v>
      </c>
      <c r="B6">
        <v>1368</v>
      </c>
      <c r="C6">
        <f t="shared" si="0"/>
        <v>1633.25</v>
      </c>
      <c r="D6">
        <f t="shared" ref="D6:D39" si="2">AVERAGE(C7:C8)</f>
        <v>1698.75</v>
      </c>
      <c r="E6">
        <f t="shared" si="1"/>
        <v>0.80529801324503314</v>
      </c>
      <c r="G6">
        <v>1996</v>
      </c>
    </row>
    <row r="7" spans="1:7">
      <c r="A7">
        <v>1997</v>
      </c>
      <c r="B7">
        <v>1843</v>
      </c>
      <c r="C7">
        <f t="shared" si="0"/>
        <v>1673</v>
      </c>
      <c r="D7">
        <f t="shared" si="2"/>
        <v>1738.375</v>
      </c>
      <c r="E7">
        <f t="shared" si="1"/>
        <v>1.060185518084418</v>
      </c>
      <c r="G7">
        <v>1997</v>
      </c>
    </row>
    <row r="8" spans="1:7">
      <c r="A8">
        <v>1997</v>
      </c>
      <c r="B8">
        <v>2281</v>
      </c>
      <c r="C8">
        <f t="shared" si="0"/>
        <v>1724.5</v>
      </c>
      <c r="D8">
        <f t="shared" si="2"/>
        <v>1762.5</v>
      </c>
      <c r="E8">
        <f t="shared" si="1"/>
        <v>1.2941843971631206</v>
      </c>
      <c r="G8">
        <v>1997</v>
      </c>
    </row>
    <row r="9" spans="1:7">
      <c r="A9">
        <v>1997</v>
      </c>
      <c r="B9">
        <v>1517</v>
      </c>
      <c r="C9">
        <f t="shared" si="0"/>
        <v>1752.25</v>
      </c>
      <c r="D9">
        <f t="shared" si="2"/>
        <v>1789.125</v>
      </c>
      <c r="E9">
        <f t="shared" si="1"/>
        <v>0.84790051002585065</v>
      </c>
      <c r="G9">
        <v>1997</v>
      </c>
    </row>
    <row r="10" spans="1:7">
      <c r="A10">
        <v>1998</v>
      </c>
      <c r="B10">
        <v>1450</v>
      </c>
      <c r="C10">
        <f t="shared" si="0"/>
        <v>1772.75</v>
      </c>
      <c r="D10">
        <f t="shared" si="2"/>
        <v>1821.5</v>
      </c>
      <c r="E10">
        <f t="shared" si="1"/>
        <v>0.79604721383475163</v>
      </c>
      <c r="G10">
        <v>1997</v>
      </c>
    </row>
    <row r="11" spans="1:7">
      <c r="A11">
        <v>1998</v>
      </c>
      <c r="B11">
        <v>1974</v>
      </c>
      <c r="C11">
        <f t="shared" si="0"/>
        <v>1805.5</v>
      </c>
      <c r="D11">
        <f t="shared" si="2"/>
        <v>1848.875</v>
      </c>
      <c r="E11">
        <f t="shared" si="1"/>
        <v>1.0676762896355891</v>
      </c>
      <c r="G11">
        <v>1998</v>
      </c>
    </row>
    <row r="12" spans="1:7">
      <c r="A12">
        <v>1998</v>
      </c>
      <c r="B12">
        <v>2409</v>
      </c>
      <c r="C12">
        <f t="shared" si="0"/>
        <v>1837.5</v>
      </c>
      <c r="D12">
        <f t="shared" si="2"/>
        <v>1877.5</v>
      </c>
      <c r="E12">
        <f t="shared" si="1"/>
        <v>1.2830892143808255</v>
      </c>
      <c r="G12">
        <v>1998</v>
      </c>
    </row>
    <row r="13" spans="1:7">
      <c r="A13">
        <v>1998</v>
      </c>
      <c r="B13">
        <v>1608</v>
      </c>
      <c r="C13">
        <f t="shared" si="0"/>
        <v>1860.25</v>
      </c>
      <c r="D13">
        <f t="shared" si="2"/>
        <v>1906.5</v>
      </c>
      <c r="E13">
        <f t="shared" si="1"/>
        <v>0.8434303697875688</v>
      </c>
      <c r="G13">
        <v>1998</v>
      </c>
    </row>
    <row r="14" spans="1:7">
      <c r="A14">
        <v>1999</v>
      </c>
      <c r="B14">
        <v>1588</v>
      </c>
      <c r="C14">
        <f t="shared" si="0"/>
        <v>1894.75</v>
      </c>
      <c r="D14">
        <f t="shared" si="2"/>
        <v>1946.875</v>
      </c>
      <c r="E14">
        <f t="shared" si="1"/>
        <v>0.81566613162118784</v>
      </c>
      <c r="G14">
        <v>1998</v>
      </c>
    </row>
    <row r="15" spans="1:7">
      <c r="A15">
        <v>1999</v>
      </c>
      <c r="B15">
        <v>2068</v>
      </c>
      <c r="C15">
        <f t="shared" si="0"/>
        <v>1918.25</v>
      </c>
      <c r="D15">
        <f t="shared" si="2"/>
        <v>1994.5</v>
      </c>
      <c r="E15">
        <f t="shared" si="1"/>
        <v>1.0368513411882678</v>
      </c>
      <c r="G15">
        <v>1999</v>
      </c>
    </row>
    <row r="16" spans="1:7">
      <c r="A16">
        <v>1999</v>
      </c>
      <c r="B16">
        <v>2638</v>
      </c>
      <c r="C16">
        <f t="shared" si="0"/>
        <v>1975.5</v>
      </c>
      <c r="D16">
        <f t="shared" si="2"/>
        <v>2022</v>
      </c>
      <c r="E16">
        <f t="shared" si="1"/>
        <v>1.304648862512364</v>
      </c>
      <c r="G16">
        <v>1999</v>
      </c>
    </row>
    <row r="17" spans="1:7">
      <c r="A17">
        <v>1999</v>
      </c>
      <c r="B17">
        <v>1760</v>
      </c>
      <c r="C17">
        <f t="shared" si="0"/>
        <v>2013.5</v>
      </c>
      <c r="D17">
        <f t="shared" si="2"/>
        <v>2058.25</v>
      </c>
      <c r="E17">
        <f t="shared" si="1"/>
        <v>0.85509534798979714</v>
      </c>
      <c r="G17">
        <v>1999</v>
      </c>
    </row>
    <row r="18" spans="1:7">
      <c r="A18">
        <v>2000</v>
      </c>
      <c r="B18">
        <v>1656</v>
      </c>
      <c r="C18">
        <f t="shared" si="0"/>
        <v>2030.5</v>
      </c>
      <c r="D18">
        <f t="shared" si="2"/>
        <v>2105.625</v>
      </c>
      <c r="E18">
        <f t="shared" si="1"/>
        <v>0.78646482635796977</v>
      </c>
      <c r="G18">
        <v>1999</v>
      </c>
    </row>
    <row r="19" spans="1:7">
      <c r="A19">
        <v>2000</v>
      </c>
      <c r="B19">
        <v>2290</v>
      </c>
      <c r="C19">
        <f t="shared" si="0"/>
        <v>2086</v>
      </c>
      <c r="D19">
        <f t="shared" si="2"/>
        <v>2138.125</v>
      </c>
      <c r="E19">
        <f t="shared" si="1"/>
        <v>1.0710318620286465</v>
      </c>
      <c r="G19">
        <v>2000</v>
      </c>
    </row>
    <row r="20" spans="1:7">
      <c r="A20">
        <v>2000</v>
      </c>
      <c r="B20">
        <v>2795</v>
      </c>
      <c r="C20">
        <f t="shared" si="0"/>
        <v>2125.25</v>
      </c>
      <c r="D20">
        <f t="shared" si="2"/>
        <v>2156.75</v>
      </c>
      <c r="E20">
        <f t="shared" si="1"/>
        <v>1.2959313782311348</v>
      </c>
      <c r="G20">
        <v>2000</v>
      </c>
    </row>
    <row r="21" spans="1:7">
      <c r="A21">
        <v>2000</v>
      </c>
      <c r="B21">
        <v>1863</v>
      </c>
      <c r="C21">
        <f t="shared" si="0"/>
        <v>2151</v>
      </c>
      <c r="D21">
        <f t="shared" si="2"/>
        <v>2149</v>
      </c>
      <c r="E21">
        <f t="shared" si="1"/>
        <v>0.86691484411354114</v>
      </c>
      <c r="G21">
        <v>2000</v>
      </c>
    </row>
    <row r="22" spans="1:7">
      <c r="A22">
        <v>2001</v>
      </c>
      <c r="B22">
        <v>1702</v>
      </c>
      <c r="C22">
        <f t="shared" si="0"/>
        <v>2162.5</v>
      </c>
      <c r="D22">
        <f t="shared" si="2"/>
        <v>2143.375</v>
      </c>
      <c r="E22">
        <f t="shared" si="1"/>
        <v>0.79407476526506093</v>
      </c>
      <c r="G22">
        <v>2000</v>
      </c>
    </row>
    <row r="23" spans="1:7">
      <c r="A23">
        <v>2001</v>
      </c>
      <c r="B23">
        <v>2182</v>
      </c>
      <c r="C23">
        <f t="shared" si="0"/>
        <v>2135.5</v>
      </c>
      <c r="D23">
        <f t="shared" si="2"/>
        <v>2127.375</v>
      </c>
      <c r="E23">
        <f t="shared" si="1"/>
        <v>1.0256771843234032</v>
      </c>
      <c r="G23">
        <v>2001</v>
      </c>
    </row>
    <row r="24" spans="1:7">
      <c r="A24">
        <v>2001</v>
      </c>
      <c r="B24">
        <v>2858</v>
      </c>
      <c r="C24">
        <f t="shared" si="0"/>
        <v>2151.25</v>
      </c>
      <c r="D24">
        <f t="shared" si="2"/>
        <v>2099.375</v>
      </c>
      <c r="E24">
        <f t="shared" si="1"/>
        <v>1.3613575468889549</v>
      </c>
      <c r="G24">
        <v>2001</v>
      </c>
    </row>
    <row r="25" spans="1:7">
      <c r="A25">
        <v>2001</v>
      </c>
      <c r="B25">
        <v>1672</v>
      </c>
      <c r="C25">
        <f t="shared" si="0"/>
        <v>2103.5</v>
      </c>
      <c r="D25">
        <f t="shared" si="2"/>
        <v>2100.125</v>
      </c>
      <c r="E25">
        <f t="shared" si="1"/>
        <v>0.79614308672102851</v>
      </c>
      <c r="G25">
        <v>2001</v>
      </c>
    </row>
    <row r="26" spans="1:7">
      <c r="A26">
        <v>2002</v>
      </c>
      <c r="B26">
        <v>1669</v>
      </c>
      <c r="C26">
        <f t="shared" si="0"/>
        <v>2095.25</v>
      </c>
      <c r="D26">
        <f t="shared" si="2"/>
        <v>2107.625</v>
      </c>
      <c r="E26">
        <f t="shared" si="1"/>
        <v>0.79188660221813656</v>
      </c>
      <c r="G26">
        <v>2001</v>
      </c>
    </row>
    <row r="27" spans="1:7">
      <c r="A27">
        <v>2002</v>
      </c>
      <c r="B27">
        <v>2221</v>
      </c>
      <c r="C27">
        <f t="shared" si="0"/>
        <v>2105</v>
      </c>
      <c r="D27">
        <f t="shared" si="2"/>
        <v>2140.25</v>
      </c>
      <c r="E27">
        <f t="shared" si="1"/>
        <v>1.0377292372386404</v>
      </c>
      <c r="G27">
        <v>2002</v>
      </c>
    </row>
    <row r="28" spans="1:7">
      <c r="A28">
        <v>2002</v>
      </c>
      <c r="B28">
        <v>2879</v>
      </c>
      <c r="C28">
        <f t="shared" si="0"/>
        <v>2110.25</v>
      </c>
      <c r="D28">
        <f t="shared" si="2"/>
        <v>2176.375</v>
      </c>
      <c r="E28">
        <f t="shared" si="1"/>
        <v>1.322841881569123</v>
      </c>
      <c r="G28">
        <v>2002</v>
      </c>
    </row>
    <row r="29" spans="1:7">
      <c r="A29">
        <v>2002</v>
      </c>
      <c r="B29">
        <v>1912</v>
      </c>
      <c r="C29">
        <f t="shared" si="0"/>
        <v>2170.25</v>
      </c>
      <c r="D29">
        <f t="shared" si="2"/>
        <v>2193.375</v>
      </c>
      <c r="E29">
        <f t="shared" si="1"/>
        <v>0.87171596284265118</v>
      </c>
      <c r="G29">
        <v>2002</v>
      </c>
    </row>
    <row r="30" spans="1:7">
      <c r="A30">
        <v>2003</v>
      </c>
      <c r="B30">
        <v>1718</v>
      </c>
      <c r="C30">
        <f t="shared" si="0"/>
        <v>2182.5</v>
      </c>
      <c r="D30">
        <f t="shared" si="2"/>
        <v>2230.125</v>
      </c>
      <c r="E30">
        <f t="shared" si="1"/>
        <v>0.77036040580684939</v>
      </c>
      <c r="G30">
        <v>2002</v>
      </c>
    </row>
    <row r="31" spans="1:7">
      <c r="A31">
        <v>2003</v>
      </c>
      <c r="B31">
        <v>2308</v>
      </c>
      <c r="C31">
        <f t="shared" si="0"/>
        <v>2204.25</v>
      </c>
      <c r="D31">
        <f t="shared" si="2"/>
        <v>2281.875</v>
      </c>
      <c r="E31">
        <f t="shared" si="1"/>
        <v>1.0114489181046289</v>
      </c>
      <c r="G31">
        <v>2003</v>
      </c>
    </row>
    <row r="32" spans="1:7">
      <c r="A32">
        <v>2003</v>
      </c>
      <c r="B32">
        <v>3086</v>
      </c>
      <c r="C32">
        <f t="shared" si="0"/>
        <v>2256</v>
      </c>
      <c r="D32">
        <f t="shared" si="2"/>
        <v>2336.875</v>
      </c>
      <c r="E32">
        <f t="shared" si="1"/>
        <v>1.3205669965231346</v>
      </c>
      <c r="G32">
        <v>2003</v>
      </c>
    </row>
    <row r="33" spans="1:7">
      <c r="A33">
        <v>2003</v>
      </c>
      <c r="B33">
        <v>2119</v>
      </c>
      <c r="C33">
        <f t="shared" si="0"/>
        <v>2307.75</v>
      </c>
      <c r="D33">
        <f t="shared" si="2"/>
        <v>2436.75</v>
      </c>
      <c r="E33">
        <f t="shared" si="1"/>
        <v>0.86960090284190006</v>
      </c>
      <c r="G33">
        <v>2003</v>
      </c>
    </row>
    <row r="34" spans="1:7">
      <c r="A34">
        <v>2004</v>
      </c>
      <c r="B34">
        <v>1951</v>
      </c>
      <c r="C34">
        <f t="shared" si="0"/>
        <v>2366</v>
      </c>
      <c r="D34">
        <f t="shared" si="2"/>
        <v>2585.75</v>
      </c>
      <c r="E34">
        <f t="shared" si="1"/>
        <v>0.75451996519385089</v>
      </c>
      <c r="G34">
        <v>2003</v>
      </c>
    </row>
    <row r="35" spans="1:7">
      <c r="A35">
        <v>2004</v>
      </c>
      <c r="B35">
        <v>2874</v>
      </c>
      <c r="C35">
        <f t="shared" si="0"/>
        <v>2507.5</v>
      </c>
      <c r="D35">
        <f t="shared" si="2"/>
        <v>2726.375</v>
      </c>
      <c r="E35">
        <f t="shared" si="1"/>
        <v>1.0541469900508917</v>
      </c>
      <c r="G35">
        <v>2004</v>
      </c>
    </row>
    <row r="36" spans="1:7">
      <c r="A36">
        <v>2004</v>
      </c>
      <c r="B36">
        <v>3712</v>
      </c>
      <c r="C36">
        <f t="shared" si="0"/>
        <v>2664</v>
      </c>
      <c r="D36">
        <f t="shared" si="2"/>
        <v>2868.5</v>
      </c>
      <c r="E36">
        <f t="shared" si="1"/>
        <v>1.2940561268955901</v>
      </c>
      <c r="G36">
        <v>2004</v>
      </c>
    </row>
    <row r="37" spans="1:7">
      <c r="A37">
        <v>2004</v>
      </c>
      <c r="B37">
        <v>2618</v>
      </c>
      <c r="C37">
        <f t="shared" si="0"/>
        <v>2788.75</v>
      </c>
      <c r="D37">
        <f t="shared" si="2"/>
        <v>3025.25</v>
      </c>
      <c r="E37">
        <f t="shared" si="1"/>
        <v>0.86538302619618213</v>
      </c>
      <c r="G37">
        <v>2004</v>
      </c>
    </row>
    <row r="38" spans="1:7">
      <c r="A38">
        <v>2005</v>
      </c>
      <c r="B38">
        <v>2589</v>
      </c>
      <c r="C38">
        <f t="shared" si="0"/>
        <v>2948.25</v>
      </c>
      <c r="D38">
        <f t="shared" si="2"/>
        <v>3188.875</v>
      </c>
      <c r="E38">
        <f t="shared" si="1"/>
        <v>0.81188506918584136</v>
      </c>
      <c r="G38">
        <v>2004</v>
      </c>
    </row>
    <row r="39" spans="1:7">
      <c r="A39">
        <v>2005</v>
      </c>
      <c r="B39">
        <v>3490</v>
      </c>
      <c r="C39">
        <f t="shared" si="0"/>
        <v>3102.25</v>
      </c>
      <c r="D39">
        <f t="shared" si="2"/>
        <v>3332.25</v>
      </c>
      <c r="E39">
        <f t="shared" si="1"/>
        <v>1.0473403856253283</v>
      </c>
      <c r="G39">
        <v>2005</v>
      </c>
    </row>
    <row r="40" spans="1:7">
      <c r="A40">
        <v>2005</v>
      </c>
      <c r="B40">
        <v>4405</v>
      </c>
      <c r="C40">
        <f t="shared" si="0"/>
        <v>3275.5</v>
      </c>
      <c r="G40">
        <v>2005</v>
      </c>
    </row>
    <row r="41" spans="1:7">
      <c r="A41">
        <v>2005</v>
      </c>
      <c r="B41">
        <v>3072</v>
      </c>
      <c r="C41">
        <f t="shared" si="0"/>
        <v>3389</v>
      </c>
      <c r="G41">
        <v>2005</v>
      </c>
    </row>
    <row r="42" spans="1:7">
      <c r="A42" s="1"/>
      <c r="G42">
        <v>2005</v>
      </c>
    </row>
    <row r="43" spans="1:7">
      <c r="A43" s="1"/>
      <c r="G43" s="1"/>
    </row>
    <row r="44" spans="1:7">
      <c r="G44" s="1"/>
    </row>
    <row r="46" spans="1:7" ht="30">
      <c r="A46" t="s">
        <v>0</v>
      </c>
      <c r="B46" t="s">
        <v>15</v>
      </c>
      <c r="C46" t="s">
        <v>6</v>
      </c>
      <c r="D46" s="3" t="s">
        <v>13</v>
      </c>
      <c r="E46" s="2" t="s">
        <v>11</v>
      </c>
      <c r="F46" s="2" t="s">
        <v>12</v>
      </c>
    </row>
    <row r="47" spans="1:7">
      <c r="A47">
        <v>1996</v>
      </c>
      <c r="B47">
        <v>1233</v>
      </c>
      <c r="C47">
        <v>0.79180033252540905</v>
      </c>
      <c r="D47">
        <f>B47/C47</f>
        <v>1557.2107630561429</v>
      </c>
      <c r="E47">
        <v>1</v>
      </c>
      <c r="F47">
        <f>39.451*E47 + 1405</f>
        <v>1444.451</v>
      </c>
      <c r="G47" t="s">
        <v>0</v>
      </c>
    </row>
    <row r="48" spans="1:7">
      <c r="A48">
        <v>1996</v>
      </c>
      <c r="B48">
        <v>1684</v>
      </c>
      <c r="C48">
        <v>1.0457875251422015</v>
      </c>
      <c r="D48">
        <f t="shared" ref="D48:D86" si="3">B48/C48</f>
        <v>1610.2697340657389</v>
      </c>
      <c r="E48">
        <v>2</v>
      </c>
      <c r="F48">
        <f t="shared" ref="F48:F90" si="4">39.451*E48 + 1405</f>
        <v>1483.902</v>
      </c>
      <c r="G48">
        <f t="shared" ref="G48:G90" si="5">F48*C48</f>
        <v>1551.8462001335631</v>
      </c>
    </row>
    <row r="49" spans="1:7">
      <c r="A49">
        <v>1996</v>
      </c>
      <c r="B49">
        <v>2075</v>
      </c>
      <c r="C49">
        <v>1.3067125734217331</v>
      </c>
      <c r="D49">
        <f t="shared" si="3"/>
        <v>1587.9544149226665</v>
      </c>
      <c r="E49">
        <v>3</v>
      </c>
      <c r="F49">
        <f t="shared" si="4"/>
        <v>1523.3530000000001</v>
      </c>
      <c r="G49">
        <f t="shared" si="5"/>
        <v>1990.5845188597175</v>
      </c>
    </row>
    <row r="50" spans="1:7">
      <c r="A50">
        <v>1996</v>
      </c>
      <c r="B50">
        <v>1406</v>
      </c>
      <c r="C50">
        <v>0.85185493861043815</v>
      </c>
      <c r="D50">
        <f t="shared" si="3"/>
        <v>1650.5157583443652</v>
      </c>
      <c r="E50">
        <v>4</v>
      </c>
      <c r="F50">
        <f t="shared" si="4"/>
        <v>1562.8040000000001</v>
      </c>
      <c r="G50">
        <f t="shared" si="5"/>
        <v>1331.2823054801472</v>
      </c>
    </row>
    <row r="51" spans="1:7">
      <c r="A51">
        <v>1997</v>
      </c>
      <c r="B51">
        <v>1368</v>
      </c>
      <c r="C51">
        <v>0.79180033252540905</v>
      </c>
      <c r="D51">
        <f t="shared" si="3"/>
        <v>1727.7082918579106</v>
      </c>
      <c r="E51">
        <v>5</v>
      </c>
      <c r="F51">
        <f t="shared" si="4"/>
        <v>1602.2550000000001</v>
      </c>
      <c r="G51">
        <f t="shared" si="5"/>
        <v>1268.6660417904993</v>
      </c>
    </row>
    <row r="52" spans="1:7">
      <c r="A52">
        <v>1997</v>
      </c>
      <c r="B52">
        <v>1843</v>
      </c>
      <c r="C52">
        <v>1.0457875251422015</v>
      </c>
      <c r="D52">
        <f t="shared" si="3"/>
        <v>1762.3082659638696</v>
      </c>
      <c r="E52">
        <v>6</v>
      </c>
      <c r="F52">
        <f t="shared" si="4"/>
        <v>1641.7060000000001</v>
      </c>
      <c r="G52">
        <f t="shared" si="5"/>
        <v>1716.8756547511032</v>
      </c>
    </row>
    <row r="53" spans="1:7">
      <c r="A53">
        <v>1997</v>
      </c>
      <c r="B53">
        <v>2281</v>
      </c>
      <c r="C53">
        <v>1.3067125734217331</v>
      </c>
      <c r="D53">
        <f t="shared" si="3"/>
        <v>1745.6019375607721</v>
      </c>
      <c r="E53">
        <v>7</v>
      </c>
      <c r="F53">
        <f t="shared" si="4"/>
        <v>1681.1569999999999</v>
      </c>
      <c r="G53">
        <f t="shared" si="5"/>
        <v>2196.7889897959603</v>
      </c>
    </row>
    <row r="54" spans="1:7">
      <c r="A54">
        <v>1997</v>
      </c>
      <c r="B54">
        <v>1517</v>
      </c>
      <c r="C54">
        <v>0.85185493861043815</v>
      </c>
      <c r="D54">
        <f t="shared" si="3"/>
        <v>1780.8196340031309</v>
      </c>
      <c r="E54">
        <v>8</v>
      </c>
      <c r="F54">
        <f t="shared" si="4"/>
        <v>1720.6079999999999</v>
      </c>
      <c r="G54">
        <f t="shared" si="5"/>
        <v>1465.7084222126286</v>
      </c>
    </row>
    <row r="55" spans="1:7">
      <c r="A55">
        <v>1998</v>
      </c>
      <c r="B55">
        <v>1450</v>
      </c>
      <c r="C55">
        <v>0.79180033252540905</v>
      </c>
      <c r="D55">
        <f t="shared" si="3"/>
        <v>1831.269753796762</v>
      </c>
      <c r="E55">
        <v>9</v>
      </c>
      <c r="F55">
        <f t="shared" si="4"/>
        <v>1760.059</v>
      </c>
      <c r="G55">
        <f t="shared" si="5"/>
        <v>1393.6153014643389</v>
      </c>
    </row>
    <row r="56" spans="1:7">
      <c r="A56">
        <v>1998</v>
      </c>
      <c r="B56">
        <v>1974</v>
      </c>
      <c r="C56">
        <v>1.0457875251422015</v>
      </c>
      <c r="D56">
        <f t="shared" si="3"/>
        <v>1887.5727167730217</v>
      </c>
      <c r="E56">
        <v>10</v>
      </c>
      <c r="F56">
        <f t="shared" si="4"/>
        <v>1799.51</v>
      </c>
      <c r="G56">
        <f t="shared" si="5"/>
        <v>1881.905109368643</v>
      </c>
    </row>
    <row r="57" spans="1:7">
      <c r="A57">
        <v>1998</v>
      </c>
      <c r="B57">
        <v>2409</v>
      </c>
      <c r="C57">
        <v>1.3067125734217331</v>
      </c>
      <c r="D57">
        <f t="shared" si="3"/>
        <v>1843.5576797825076</v>
      </c>
      <c r="E57">
        <v>11</v>
      </c>
      <c r="F57">
        <f t="shared" si="4"/>
        <v>1838.961</v>
      </c>
      <c r="G57">
        <f t="shared" si="5"/>
        <v>2402.9934607322039</v>
      </c>
    </row>
    <row r="58" spans="1:7">
      <c r="A58">
        <v>1998</v>
      </c>
      <c r="B58">
        <v>1608</v>
      </c>
      <c r="C58">
        <v>0.85185493861043815</v>
      </c>
      <c r="D58">
        <f t="shared" si="3"/>
        <v>1887.6453338675244</v>
      </c>
      <c r="E58">
        <v>12</v>
      </c>
      <c r="F58">
        <f t="shared" si="4"/>
        <v>1878.412</v>
      </c>
      <c r="G58">
        <f t="shared" si="5"/>
        <v>1600.1345389451103</v>
      </c>
    </row>
    <row r="59" spans="1:7">
      <c r="A59">
        <v>1999</v>
      </c>
      <c r="B59">
        <v>1588</v>
      </c>
      <c r="C59">
        <v>0.79180033252540905</v>
      </c>
      <c r="D59">
        <f t="shared" si="3"/>
        <v>2005.5561165719021</v>
      </c>
      <c r="E59">
        <v>13</v>
      </c>
      <c r="F59">
        <f t="shared" si="4"/>
        <v>1917.8630000000001</v>
      </c>
      <c r="G59">
        <f t="shared" si="5"/>
        <v>1518.5645611381785</v>
      </c>
    </row>
    <row r="60" spans="1:7">
      <c r="A60">
        <v>1999</v>
      </c>
      <c r="B60">
        <v>2068</v>
      </c>
      <c r="C60">
        <v>1.0457875251422015</v>
      </c>
      <c r="D60">
        <f t="shared" si="3"/>
        <v>1977.4571318574513</v>
      </c>
      <c r="E60">
        <v>14</v>
      </c>
      <c r="F60">
        <f t="shared" si="4"/>
        <v>1957.3139999999999</v>
      </c>
      <c r="G60">
        <f t="shared" si="5"/>
        <v>2046.9345639861829</v>
      </c>
    </row>
    <row r="61" spans="1:7">
      <c r="A61">
        <v>1999</v>
      </c>
      <c r="B61">
        <v>2638</v>
      </c>
      <c r="C61">
        <v>1.3067125734217331</v>
      </c>
      <c r="D61">
        <f t="shared" si="3"/>
        <v>2018.8066248510816</v>
      </c>
      <c r="E61">
        <v>15</v>
      </c>
      <c r="F61">
        <f t="shared" si="4"/>
        <v>1996.7649999999999</v>
      </c>
      <c r="G61">
        <f t="shared" si="5"/>
        <v>2609.1979316684465</v>
      </c>
    </row>
    <row r="62" spans="1:7">
      <c r="A62">
        <v>1999</v>
      </c>
      <c r="B62">
        <v>1760</v>
      </c>
      <c r="C62">
        <v>0.85185493861043815</v>
      </c>
      <c r="D62">
        <f t="shared" si="3"/>
        <v>2066.0794699047528</v>
      </c>
      <c r="E62">
        <v>16</v>
      </c>
      <c r="F62">
        <f t="shared" si="4"/>
        <v>2036.2159999999999</v>
      </c>
      <c r="G62">
        <f t="shared" si="5"/>
        <v>1734.5606556775917</v>
      </c>
    </row>
    <row r="63" spans="1:7">
      <c r="A63">
        <v>2000</v>
      </c>
      <c r="B63">
        <v>1656</v>
      </c>
      <c r="C63">
        <v>0.79180033252540905</v>
      </c>
      <c r="D63">
        <f t="shared" si="3"/>
        <v>2091.4363533016813</v>
      </c>
      <c r="E63">
        <v>17</v>
      </c>
      <c r="F63">
        <f t="shared" si="4"/>
        <v>2075.6669999999999</v>
      </c>
      <c r="G63">
        <f t="shared" si="5"/>
        <v>1643.5138208120181</v>
      </c>
    </row>
    <row r="64" spans="1:7">
      <c r="A64">
        <v>2000</v>
      </c>
      <c r="B64">
        <v>2290</v>
      </c>
      <c r="C64">
        <v>1.0457875251422015</v>
      </c>
      <c r="D64">
        <f t="shared" si="3"/>
        <v>2189.7373462057849</v>
      </c>
      <c r="E64">
        <v>18</v>
      </c>
      <c r="F64">
        <f t="shared" si="4"/>
        <v>2115.1179999999999</v>
      </c>
      <c r="G64">
        <f t="shared" si="5"/>
        <v>2211.9640186037232</v>
      </c>
    </row>
    <row r="65" spans="1:7">
      <c r="A65">
        <v>2000</v>
      </c>
      <c r="B65">
        <v>2795</v>
      </c>
      <c r="C65">
        <v>1.3067125734217331</v>
      </c>
      <c r="D65">
        <f t="shared" si="3"/>
        <v>2138.955464919929</v>
      </c>
      <c r="E65">
        <v>19</v>
      </c>
      <c r="F65">
        <f t="shared" si="4"/>
        <v>2154.569</v>
      </c>
      <c r="G65">
        <f t="shared" si="5"/>
        <v>2815.40240260469</v>
      </c>
    </row>
    <row r="66" spans="1:7">
      <c r="A66">
        <v>2000</v>
      </c>
      <c r="B66">
        <v>1863</v>
      </c>
      <c r="C66">
        <v>0.85185493861043815</v>
      </c>
      <c r="D66">
        <f t="shared" si="3"/>
        <v>2186.9920752457697</v>
      </c>
      <c r="E66">
        <v>20</v>
      </c>
      <c r="F66">
        <f t="shared" si="4"/>
        <v>2194.02</v>
      </c>
      <c r="G66">
        <f t="shared" si="5"/>
        <v>1868.9867724100734</v>
      </c>
    </row>
    <row r="67" spans="1:7">
      <c r="A67">
        <v>2001</v>
      </c>
      <c r="B67">
        <v>1702</v>
      </c>
      <c r="C67">
        <v>0.79180033252540905</v>
      </c>
      <c r="D67">
        <f t="shared" si="3"/>
        <v>2149.5318075600612</v>
      </c>
      <c r="E67">
        <v>21</v>
      </c>
      <c r="F67">
        <f t="shared" si="4"/>
        <v>2233.471</v>
      </c>
      <c r="G67">
        <f t="shared" si="5"/>
        <v>1768.463080485858</v>
      </c>
    </row>
    <row r="68" spans="1:7">
      <c r="A68">
        <v>2001</v>
      </c>
      <c r="B68">
        <v>2182</v>
      </c>
      <c r="C68">
        <v>1.0457875251422015</v>
      </c>
      <c r="D68">
        <f t="shared" si="3"/>
        <v>2086.4658905768661</v>
      </c>
      <c r="E68">
        <v>22</v>
      </c>
      <c r="F68">
        <f t="shared" si="4"/>
        <v>2272.922</v>
      </c>
      <c r="G68">
        <f t="shared" si="5"/>
        <v>2376.9934732212628</v>
      </c>
    </row>
    <row r="69" spans="1:7">
      <c r="A69">
        <v>2001</v>
      </c>
      <c r="B69">
        <v>2858</v>
      </c>
      <c r="C69">
        <v>1.3067125734217331</v>
      </c>
      <c r="D69">
        <f t="shared" si="3"/>
        <v>2187.1680567946896</v>
      </c>
      <c r="E69">
        <v>23</v>
      </c>
      <c r="F69">
        <f t="shared" si="4"/>
        <v>2312.373</v>
      </c>
      <c r="G69">
        <f t="shared" si="5"/>
        <v>3021.6068735409331</v>
      </c>
    </row>
    <row r="70" spans="1:7">
      <c r="A70">
        <v>2001</v>
      </c>
      <c r="B70">
        <v>1672</v>
      </c>
      <c r="C70">
        <v>0.85185493861043815</v>
      </c>
      <c r="D70">
        <f t="shared" si="3"/>
        <v>1962.7754964095154</v>
      </c>
      <c r="E70">
        <v>24</v>
      </c>
      <c r="F70">
        <f t="shared" si="4"/>
        <v>2351.8240000000001</v>
      </c>
      <c r="G70">
        <f t="shared" si="5"/>
        <v>2003.4128891425551</v>
      </c>
    </row>
    <row r="71" spans="1:7">
      <c r="A71">
        <v>2002</v>
      </c>
      <c r="B71">
        <v>1669</v>
      </c>
      <c r="C71">
        <v>0.79180033252540905</v>
      </c>
      <c r="D71">
        <f t="shared" si="3"/>
        <v>2107.8546338529623</v>
      </c>
      <c r="E71">
        <v>25</v>
      </c>
      <c r="F71">
        <f t="shared" si="4"/>
        <v>2391.2750000000001</v>
      </c>
      <c r="G71">
        <f t="shared" si="5"/>
        <v>1893.4123401596976</v>
      </c>
    </row>
    <row r="72" spans="1:7">
      <c r="A72">
        <v>2002</v>
      </c>
      <c r="B72">
        <v>2221</v>
      </c>
      <c r="C72">
        <v>1.0457875251422015</v>
      </c>
      <c r="D72">
        <f t="shared" si="3"/>
        <v>2123.7583606650865</v>
      </c>
      <c r="E72">
        <v>26</v>
      </c>
      <c r="F72">
        <f t="shared" si="4"/>
        <v>2430.7260000000001</v>
      </c>
      <c r="G72">
        <f t="shared" si="5"/>
        <v>2542.0229278388028</v>
      </c>
    </row>
    <row r="73" spans="1:7">
      <c r="A73">
        <v>2002</v>
      </c>
      <c r="B73">
        <v>2879</v>
      </c>
      <c r="C73">
        <v>1.3067125734217331</v>
      </c>
      <c r="D73">
        <f t="shared" si="3"/>
        <v>2203.2389207529432</v>
      </c>
      <c r="E73">
        <v>27</v>
      </c>
      <c r="F73">
        <f t="shared" si="4"/>
        <v>2470.1769999999997</v>
      </c>
      <c r="G73">
        <f t="shared" si="5"/>
        <v>3227.8113444771761</v>
      </c>
    </row>
    <row r="74" spans="1:7">
      <c r="A74">
        <v>2002</v>
      </c>
      <c r="B74">
        <v>1912</v>
      </c>
      <c r="C74">
        <v>0.85185493861043815</v>
      </c>
      <c r="D74">
        <f t="shared" si="3"/>
        <v>2244.5136059419815</v>
      </c>
      <c r="E74">
        <v>28</v>
      </c>
      <c r="F74">
        <f t="shared" si="4"/>
        <v>2509.6279999999997</v>
      </c>
      <c r="G74">
        <f t="shared" si="5"/>
        <v>2137.8390058750365</v>
      </c>
    </row>
    <row r="75" spans="1:7">
      <c r="A75">
        <v>2003</v>
      </c>
      <c r="B75">
        <v>1718</v>
      </c>
      <c r="C75">
        <v>0.79180033252540905</v>
      </c>
      <c r="D75">
        <f t="shared" si="3"/>
        <v>2169.7389220847149</v>
      </c>
      <c r="E75">
        <v>29</v>
      </c>
      <c r="F75">
        <f t="shared" si="4"/>
        <v>2549.0789999999997</v>
      </c>
      <c r="G75">
        <f t="shared" si="5"/>
        <v>2018.361599833537</v>
      </c>
    </row>
    <row r="76" spans="1:7">
      <c r="A76">
        <v>2003</v>
      </c>
      <c r="B76">
        <v>2308</v>
      </c>
      <c r="C76">
        <v>1.0457875251422015</v>
      </c>
      <c r="D76">
        <f t="shared" si="3"/>
        <v>2206.9492554772714</v>
      </c>
      <c r="E76">
        <v>30</v>
      </c>
      <c r="F76">
        <f t="shared" si="4"/>
        <v>2588.5299999999997</v>
      </c>
      <c r="G76">
        <f t="shared" si="5"/>
        <v>2707.0523824563425</v>
      </c>
    </row>
    <row r="77" spans="1:7">
      <c r="A77">
        <v>2003</v>
      </c>
      <c r="B77">
        <v>3086</v>
      </c>
      <c r="C77">
        <v>1.3067125734217331</v>
      </c>
      <c r="D77">
        <f t="shared" si="3"/>
        <v>2361.6517226271558</v>
      </c>
      <c r="E77">
        <v>31</v>
      </c>
      <c r="F77">
        <f t="shared" si="4"/>
        <v>2627.9809999999998</v>
      </c>
      <c r="G77">
        <f t="shared" si="5"/>
        <v>3434.0158154134192</v>
      </c>
    </row>
    <row r="78" spans="1:7">
      <c r="A78">
        <v>2003</v>
      </c>
      <c r="B78">
        <v>2119</v>
      </c>
      <c r="C78">
        <v>0.85185493861043815</v>
      </c>
      <c r="D78">
        <f t="shared" si="3"/>
        <v>2487.5127254137337</v>
      </c>
      <c r="E78">
        <v>32</v>
      </c>
      <c r="F78">
        <f t="shared" si="4"/>
        <v>2667.4319999999998</v>
      </c>
      <c r="G78">
        <f t="shared" si="5"/>
        <v>2272.2651226075182</v>
      </c>
    </row>
    <row r="79" spans="1:7">
      <c r="A79">
        <v>2004</v>
      </c>
      <c r="B79">
        <v>1951</v>
      </c>
      <c r="C79">
        <v>0.79180033252540905</v>
      </c>
      <c r="D79">
        <f t="shared" si="3"/>
        <v>2464.0050273499878</v>
      </c>
      <c r="E79">
        <v>33</v>
      </c>
      <c r="F79">
        <f t="shared" si="4"/>
        <v>2706.8829999999998</v>
      </c>
      <c r="G79">
        <f t="shared" si="5"/>
        <v>2143.3108595073768</v>
      </c>
    </row>
    <row r="80" spans="1:7">
      <c r="A80">
        <v>2004</v>
      </c>
      <c r="B80">
        <v>2874</v>
      </c>
      <c r="C80">
        <v>1.0457875251422015</v>
      </c>
      <c r="D80">
        <f t="shared" si="3"/>
        <v>2748.1681803473475</v>
      </c>
      <c r="E80">
        <v>34</v>
      </c>
      <c r="F80">
        <f t="shared" si="4"/>
        <v>2746.3339999999998</v>
      </c>
      <c r="G80">
        <f t="shared" si="5"/>
        <v>2872.0818370738825</v>
      </c>
    </row>
    <row r="81" spans="1:7">
      <c r="A81">
        <v>2004</v>
      </c>
      <c r="B81">
        <v>3712</v>
      </c>
      <c r="C81">
        <v>1.3067125734217331</v>
      </c>
      <c r="D81">
        <f t="shared" si="3"/>
        <v>2840.7165244303314</v>
      </c>
      <c r="E81">
        <v>35</v>
      </c>
      <c r="F81">
        <f t="shared" si="4"/>
        <v>2785.7849999999999</v>
      </c>
      <c r="G81">
        <f t="shared" si="5"/>
        <v>3640.2202863496627</v>
      </c>
    </row>
    <row r="82" spans="1:7">
      <c r="A82">
        <v>2004</v>
      </c>
      <c r="B82">
        <v>2618</v>
      </c>
      <c r="C82">
        <v>0.85185493861043815</v>
      </c>
      <c r="D82">
        <f t="shared" si="3"/>
        <v>3073.2932114833202</v>
      </c>
      <c r="E82">
        <v>36</v>
      </c>
      <c r="F82">
        <f t="shared" si="4"/>
        <v>2825.2359999999999</v>
      </c>
      <c r="G82">
        <f t="shared" si="5"/>
        <v>2406.6912393399998</v>
      </c>
    </row>
    <row r="83" spans="1:7">
      <c r="A83">
        <v>2005</v>
      </c>
      <c r="B83">
        <v>2589</v>
      </c>
      <c r="C83">
        <v>0.79180033252540905</v>
      </c>
      <c r="D83">
        <f t="shared" si="3"/>
        <v>3269.7637190205633</v>
      </c>
      <c r="E83">
        <v>37</v>
      </c>
      <c r="F83">
        <f t="shared" si="4"/>
        <v>2864.6869999999999</v>
      </c>
      <c r="G83">
        <f t="shared" si="5"/>
        <v>2268.2601191812164</v>
      </c>
    </row>
    <row r="84" spans="1:7">
      <c r="A84">
        <v>2005</v>
      </c>
      <c r="B84">
        <v>3490</v>
      </c>
      <c r="C84">
        <v>1.0457875251422015</v>
      </c>
      <c r="D84">
        <f t="shared" si="3"/>
        <v>3337.1979643048862</v>
      </c>
      <c r="E84">
        <v>38</v>
      </c>
      <c r="F84">
        <f t="shared" si="4"/>
        <v>2904.1379999999999</v>
      </c>
      <c r="G84">
        <f t="shared" si="5"/>
        <v>3037.1112916914226</v>
      </c>
    </row>
    <row r="85" spans="1:7">
      <c r="A85">
        <v>2005</v>
      </c>
      <c r="B85">
        <v>4405</v>
      </c>
      <c r="C85">
        <v>1.3067125734217331</v>
      </c>
      <c r="D85">
        <f t="shared" si="3"/>
        <v>3371.0550350526969</v>
      </c>
      <c r="E85">
        <v>39</v>
      </c>
      <c r="F85">
        <f t="shared" si="4"/>
        <v>2943.5889999999999</v>
      </c>
      <c r="G85">
        <f t="shared" si="5"/>
        <v>3846.4247572859058</v>
      </c>
    </row>
    <row r="86" spans="1:7">
      <c r="A86">
        <v>2005</v>
      </c>
      <c r="B86">
        <v>3072</v>
      </c>
      <c r="C86">
        <v>0.85185493861043815</v>
      </c>
      <c r="D86">
        <f t="shared" si="3"/>
        <v>3606.2478020155691</v>
      </c>
      <c r="E86">
        <v>40</v>
      </c>
      <c r="F86">
        <f t="shared" si="4"/>
        <v>2983.04</v>
      </c>
      <c r="G86">
        <f t="shared" si="5"/>
        <v>2541.1173560724815</v>
      </c>
    </row>
    <row r="87" spans="1:7">
      <c r="A87" s="4">
        <v>2006</v>
      </c>
      <c r="B87" s="4">
        <f>INT(G87)</f>
        <v>2393</v>
      </c>
      <c r="C87" s="4">
        <v>0.79180033252540905</v>
      </c>
      <c r="D87" s="4">
        <f>F87</f>
        <v>3022.491</v>
      </c>
      <c r="E87" s="4">
        <v>41</v>
      </c>
      <c r="F87" s="4">
        <f t="shared" si="4"/>
        <v>3022.491</v>
      </c>
      <c r="G87" s="4">
        <f t="shared" si="5"/>
        <v>2393.209378855056</v>
      </c>
    </row>
    <row r="88" spans="1:7">
      <c r="A88" s="4">
        <v>2006</v>
      </c>
      <c r="B88" s="4">
        <f t="shared" ref="B88:B90" si="6">INT(G88)</f>
        <v>3202</v>
      </c>
      <c r="C88" s="4">
        <v>1.0457875251422015</v>
      </c>
      <c r="D88" s="4">
        <f t="shared" ref="D88:D90" si="7">F88</f>
        <v>3061.942</v>
      </c>
      <c r="E88" s="4">
        <v>42</v>
      </c>
      <c r="F88" s="4">
        <f t="shared" si="4"/>
        <v>3061.942</v>
      </c>
      <c r="G88" s="4">
        <f t="shared" si="5"/>
        <v>3202.1407463089627</v>
      </c>
    </row>
    <row r="89" spans="1:7">
      <c r="A89" s="4">
        <v>2006</v>
      </c>
      <c r="B89" s="4">
        <f t="shared" si="6"/>
        <v>4052</v>
      </c>
      <c r="C89" s="4">
        <v>1.3067125734217331</v>
      </c>
      <c r="D89" s="4">
        <f t="shared" si="7"/>
        <v>3101.393</v>
      </c>
      <c r="E89" s="4">
        <v>43</v>
      </c>
      <c r="F89" s="4">
        <f t="shared" si="4"/>
        <v>3101.393</v>
      </c>
      <c r="G89" s="4">
        <f t="shared" si="5"/>
        <v>4052.6292282221489</v>
      </c>
    </row>
    <row r="90" spans="1:7">
      <c r="A90" s="4">
        <v>2006</v>
      </c>
      <c r="B90" s="4">
        <f t="shared" si="6"/>
        <v>2675</v>
      </c>
      <c r="C90" s="4">
        <v>0.85185493861043815</v>
      </c>
      <c r="D90" s="4">
        <f t="shared" si="7"/>
        <v>3140.8440000000001</v>
      </c>
      <c r="E90" s="4">
        <v>44</v>
      </c>
      <c r="F90" s="4">
        <f t="shared" si="4"/>
        <v>3140.8440000000001</v>
      </c>
      <c r="G90" s="4">
        <f t="shared" si="5"/>
        <v>2675.5434728049631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G9" sqref="G9"/>
    </sheetView>
  </sheetViews>
  <sheetFormatPr defaultRowHeight="15"/>
  <cols>
    <col min="2" max="2" width="13.5703125" bestFit="1" customWidth="1"/>
    <col min="6" max="6" width="9.140625" style="2"/>
    <col min="10" max="10" width="9.140625" customWidth="1"/>
    <col min="11" max="11" width="10.28515625" customWidth="1"/>
  </cols>
  <sheetData>
    <row r="1" spans="1:12">
      <c r="A1" t="s">
        <v>17</v>
      </c>
    </row>
    <row r="3" spans="1:12">
      <c r="B3" t="s">
        <v>19</v>
      </c>
      <c r="C3" t="s">
        <v>20</v>
      </c>
      <c r="D3" t="s">
        <v>18</v>
      </c>
      <c r="H3" s="6" t="s">
        <v>21</v>
      </c>
      <c r="I3" s="6"/>
      <c r="J3" s="6"/>
      <c r="K3" s="6"/>
      <c r="L3" s="6"/>
    </row>
    <row r="4" spans="1:12">
      <c r="A4">
        <v>1996</v>
      </c>
      <c r="B4">
        <v>1</v>
      </c>
      <c r="C4">
        <v>4198</v>
      </c>
      <c r="I4" s="2">
        <v>0.57981269369497102</v>
      </c>
      <c r="J4">
        <v>-3.4686083442206528E-2</v>
      </c>
      <c r="K4">
        <v>0.42024890823559335</v>
      </c>
    </row>
    <row r="5" spans="1:12">
      <c r="A5">
        <v>1996</v>
      </c>
      <c r="B5">
        <v>2</v>
      </c>
      <c r="C5">
        <v>4691</v>
      </c>
    </row>
    <row r="6" spans="1:12">
      <c r="A6">
        <v>1996</v>
      </c>
      <c r="B6">
        <v>3</v>
      </c>
      <c r="C6">
        <v>2887</v>
      </c>
      <c r="F6" s="4" t="s">
        <v>22</v>
      </c>
      <c r="G6" s="6" t="s">
        <v>23</v>
      </c>
      <c r="H6" s="6"/>
      <c r="I6" s="6"/>
      <c r="J6" s="6"/>
      <c r="K6" s="6"/>
      <c r="L6" s="6"/>
    </row>
    <row r="7" spans="1:12">
      <c r="A7">
        <v>1996</v>
      </c>
      <c r="B7">
        <v>4</v>
      </c>
      <c r="C7">
        <v>4936</v>
      </c>
      <c r="D7">
        <f>C6*$I$4+C5*$J$4+C4*$K$4</f>
        <v>3275.4117460430116</v>
      </c>
      <c r="E7">
        <f>ABS(D7-C7)/C7</f>
        <v>0.33642387640943849</v>
      </c>
      <c r="F7" s="4">
        <f>AVERAGE(E7:E43)</f>
        <v>9.9481433558359977E-2</v>
      </c>
    </row>
    <row r="8" spans="1:12">
      <c r="A8">
        <v>1997</v>
      </c>
      <c r="B8">
        <v>5</v>
      </c>
      <c r="C8">
        <v>4534</v>
      </c>
      <c r="D8">
        <f>C7*$I$4+C6*$J$4+C5*$K$4</f>
        <v>4733.2043617138952</v>
      </c>
      <c r="E8">
        <f t="shared" ref="E8:E43" si="0">ABS(D8-C8)/C8</f>
        <v>4.3935677484317426E-2</v>
      </c>
    </row>
    <row r="9" spans="1:12">
      <c r="A9">
        <v>1997</v>
      </c>
      <c r="B9">
        <v>6</v>
      </c>
      <c r="C9">
        <v>5195</v>
      </c>
      <c r="D9">
        <f>C8*$I$4+C7*$J$4+C6*$K$4</f>
        <v>3670.9188434184252</v>
      </c>
      <c r="E9">
        <f t="shared" si="0"/>
        <v>0.29337462109366214</v>
      </c>
    </row>
    <row r="10" spans="1:12">
      <c r="A10">
        <v>1997</v>
      </c>
      <c r="B10">
        <v>7</v>
      </c>
      <c r="C10">
        <v>6425</v>
      </c>
      <c r="D10">
        <f>C9*$I$4+C8*$J$4+C7*$K$4</f>
        <v>4929.208852469299</v>
      </c>
      <c r="E10">
        <f t="shared" si="0"/>
        <v>0.23280796070516746</v>
      </c>
    </row>
    <row r="11" spans="1:12">
      <c r="A11">
        <v>1997</v>
      </c>
      <c r="B11">
        <v>8</v>
      </c>
      <c r="C11">
        <v>5314</v>
      </c>
      <c r="D11">
        <f>C10*$I$4+C9*$J$4+C8*$K$4</f>
        <v>5450.5109034481065</v>
      </c>
      <c r="E11">
        <f t="shared" si="0"/>
        <v>2.568891671962863E-2</v>
      </c>
    </row>
    <row r="12" spans="1:12">
      <c r="A12">
        <v>1998</v>
      </c>
      <c r="B12">
        <v>9</v>
      </c>
      <c r="C12">
        <v>4881</v>
      </c>
      <c r="D12">
        <f>C11*$I$4+C10*$J$4+C9*$K$4</f>
        <v>5041.4596464628066</v>
      </c>
      <c r="E12">
        <f t="shared" si="0"/>
        <v>3.2874338550052576E-2</v>
      </c>
    </row>
    <row r="13" spans="1:12">
      <c r="A13">
        <v>1998</v>
      </c>
      <c r="B13">
        <v>10</v>
      </c>
      <c r="C13">
        <v>5698</v>
      </c>
      <c r="D13">
        <f>C12*$I$4+C11*$J$4+C10*$K$4</f>
        <v>5345.8431459269559</v>
      </c>
      <c r="E13">
        <f t="shared" si="0"/>
        <v>6.1803589693408933E-2</v>
      </c>
    </row>
    <row r="14" spans="1:12">
      <c r="A14">
        <v>1998</v>
      </c>
      <c r="B14">
        <v>11</v>
      </c>
      <c r="C14">
        <v>7026</v>
      </c>
      <c r="D14">
        <f>C13*$I$4+C12*$J$4+C11*$K$4</f>
        <v>5367.6726537564773</v>
      </c>
      <c r="E14">
        <f t="shared" si="0"/>
        <v>0.23602723402270462</v>
      </c>
    </row>
    <row r="15" spans="1:12">
      <c r="A15">
        <v>1998</v>
      </c>
      <c r="B15">
        <v>12</v>
      </c>
      <c r="C15">
        <v>5309</v>
      </c>
      <c r="D15">
        <f>C14*$I$4+C13*$J$4+C12*$K$4</f>
        <v>5927.3576035451042</v>
      </c>
      <c r="E15">
        <f t="shared" si="0"/>
        <v>0.11647346082974275</v>
      </c>
    </row>
    <row r="16" spans="1:12">
      <c r="A16">
        <v>1999</v>
      </c>
      <c r="B16">
        <v>13</v>
      </c>
      <c r="C16">
        <v>4922</v>
      </c>
      <c r="D16">
        <f>C15*$I$4+C14*$J$4+C13*$K$4</f>
        <v>5229.0994476880696</v>
      </c>
      <c r="E16">
        <f t="shared" si="0"/>
        <v>6.2393223829351814E-2</v>
      </c>
    </row>
    <row r="17" spans="1:5">
      <c r="A17">
        <v>1999</v>
      </c>
      <c r="B17">
        <v>14</v>
      </c>
      <c r="C17">
        <v>5376</v>
      </c>
      <c r="D17">
        <f>C16*$I$4+C15*$J$4+C14*$K$4</f>
        <v>5622.3584906352517</v>
      </c>
      <c r="E17">
        <f t="shared" si="0"/>
        <v>4.5825612097331034E-2</v>
      </c>
    </row>
    <row r="18" spans="1:5">
      <c r="A18">
        <v>1999</v>
      </c>
      <c r="B18">
        <v>15</v>
      </c>
      <c r="C18">
        <v>6576</v>
      </c>
      <c r="D18">
        <f>C17*$I$4+C16*$J$4+C15*$K$4</f>
        <v>5177.4495924243893</v>
      </c>
      <c r="E18">
        <f t="shared" si="0"/>
        <v>0.21267494032475831</v>
      </c>
    </row>
    <row r="19" spans="1:5">
      <c r="A19">
        <v>1999</v>
      </c>
      <c r="B19">
        <v>16</v>
      </c>
      <c r="C19">
        <v>5521</v>
      </c>
      <c r="D19">
        <f>C18*$I$4+C17*$J$4+C16*$K$4</f>
        <v>5694.8410154884177</v>
      </c>
      <c r="E19">
        <f t="shared" si="0"/>
        <v>3.1487233379535906E-2</v>
      </c>
    </row>
    <row r="20" spans="1:5">
      <c r="A20">
        <v>2000</v>
      </c>
      <c r="B20">
        <v>17</v>
      </c>
      <c r="C20">
        <v>5088</v>
      </c>
      <c r="D20">
        <f>C19*$I$4+C18*$J$4+C17*$K$4</f>
        <v>5232.3083278485346</v>
      </c>
      <c r="E20">
        <f t="shared" si="0"/>
        <v>2.8362485819287471E-2</v>
      </c>
    </row>
    <row r="21" spans="1:5">
      <c r="A21">
        <v>2000</v>
      </c>
      <c r="B21">
        <v>18</v>
      </c>
      <c r="C21">
        <v>5842</v>
      </c>
      <c r="D21">
        <f>C20*$I$4+C19*$J$4+C18*$K$4</f>
        <v>5522.1419393928518</v>
      </c>
      <c r="E21">
        <f t="shared" si="0"/>
        <v>5.47514653555543E-2</v>
      </c>
    </row>
    <row r="22" spans="1:5">
      <c r="A22">
        <v>2000</v>
      </c>
      <c r="B22">
        <v>19</v>
      </c>
      <c r="C22">
        <v>6976</v>
      </c>
      <c r="D22">
        <f>C21*$I$4+C20*$J$4+C19*$K$4</f>
        <v>5530.9771863807855</v>
      </c>
      <c r="E22">
        <f t="shared" si="0"/>
        <v>0.20714203176880941</v>
      </c>
    </row>
    <row r="23" spans="1:5">
      <c r="A23">
        <v>2000</v>
      </c>
      <c r="B23">
        <v>20</v>
      </c>
      <c r="C23">
        <v>5867</v>
      </c>
      <c r="D23">
        <f>C22*$I$4+C21*$J$4+C20*$K$4</f>
        <v>5980.3636968494466</v>
      </c>
      <c r="E23">
        <f t="shared" si="0"/>
        <v>1.9322259561862377E-2</v>
      </c>
    </row>
    <row r="24" spans="1:5">
      <c r="A24">
        <v>2001</v>
      </c>
      <c r="B24">
        <v>21</v>
      </c>
      <c r="C24">
        <v>5254</v>
      </c>
      <c r="D24">
        <f>C23*$I$4+C22*$J$4+C21*$K$4</f>
        <v>5614.8850777278985</v>
      </c>
      <c r="E24">
        <f t="shared" si="0"/>
        <v>6.8687681333821568E-2</v>
      </c>
    </row>
    <row r="25" spans="1:5">
      <c r="A25">
        <v>2001</v>
      </c>
      <c r="B25">
        <v>22</v>
      </c>
      <c r="C25">
        <v>5207</v>
      </c>
      <c r="D25">
        <f>C24*$I$4+C23*$J$4+C22*$K$4</f>
        <v>5774.4890249694508</v>
      </c>
      <c r="E25">
        <f t="shared" si="0"/>
        <v>0.10898579315718281</v>
      </c>
    </row>
    <row r="26" spans="1:5">
      <c r="A26">
        <v>2001</v>
      </c>
      <c r="B26">
        <v>23</v>
      </c>
      <c r="C26">
        <v>6616</v>
      </c>
      <c r="D26">
        <f>C25*$I$4+C24*$J$4+C23*$K$4</f>
        <v>5302.444358282587</v>
      </c>
      <c r="E26">
        <f t="shared" si="0"/>
        <v>0.19854226749054005</v>
      </c>
    </row>
    <row r="27" spans="1:5">
      <c r="A27">
        <v>2001</v>
      </c>
      <c r="B27">
        <v>24</v>
      </c>
      <c r="C27">
        <v>5051</v>
      </c>
      <c r="D27">
        <f>C26*$I$4+C25*$J$4+C24*$K$4</f>
        <v>5863.4181088721671</v>
      </c>
      <c r="E27">
        <f t="shared" si="0"/>
        <v>0.16084302294044092</v>
      </c>
    </row>
    <row r="28" spans="1:5">
      <c r="A28">
        <v>2002</v>
      </c>
      <c r="B28">
        <v>25</v>
      </c>
      <c r="C28">
        <v>5085</v>
      </c>
      <c r="D28">
        <f>C27*$I$4+C26*$J$4+C25*$K$4</f>
        <v>4887.3868529823958</v>
      </c>
      <c r="E28">
        <f t="shared" si="0"/>
        <v>3.8861975814671428E-2</v>
      </c>
    </row>
    <row r="29" spans="1:5">
      <c r="A29">
        <v>2002</v>
      </c>
      <c r="B29">
        <v>26</v>
      </c>
      <c r="C29">
        <v>5304</v>
      </c>
      <c r="D29">
        <f>C28*$I$4+C27*$J$4+C26*$K$4</f>
        <v>5553.5149168590287</v>
      </c>
      <c r="E29">
        <f t="shared" si="0"/>
        <v>4.7042782213240715E-2</v>
      </c>
    </row>
    <row r="30" spans="1:5">
      <c r="A30">
        <v>2002</v>
      </c>
      <c r="B30">
        <v>27</v>
      </c>
      <c r="C30">
        <v>6475</v>
      </c>
      <c r="D30">
        <f>C29*$I$4+C28*$J$4+C27*$K$4</f>
        <v>5021.6250285524884</v>
      </c>
      <c r="E30">
        <f t="shared" si="0"/>
        <v>0.22445945504980874</v>
      </c>
    </row>
    <row r="31" spans="1:5">
      <c r="A31">
        <v>2002</v>
      </c>
      <c r="B31">
        <v>28</v>
      </c>
      <c r="C31">
        <v>5747</v>
      </c>
      <c r="D31">
        <f>C30*$I$4+C29*$J$4+C28*$K$4</f>
        <v>5707.2779034754658</v>
      </c>
      <c r="E31">
        <f t="shared" si="0"/>
        <v>6.9117968547997583E-3</v>
      </c>
    </row>
    <row r="32" spans="1:5">
      <c r="A32">
        <v>2003</v>
      </c>
      <c r="B32">
        <v>29</v>
      </c>
      <c r="C32">
        <v>5052</v>
      </c>
      <c r="D32">
        <f>C31*$I$4+C30*$J$4+C29*$K$4</f>
        <v>5336.5913696582984</v>
      </c>
      <c r="E32">
        <f t="shared" si="0"/>
        <v>5.633241679697118E-2</v>
      </c>
    </row>
    <row r="33" spans="1:8">
      <c r="A33">
        <v>2003</v>
      </c>
      <c r="B33">
        <v>30</v>
      </c>
      <c r="C33">
        <v>5205</v>
      </c>
      <c r="D33">
        <f>C32*$I$4+C31*$J$4+C30*$K$4</f>
        <v>5450.9844878300992</v>
      </c>
      <c r="E33">
        <f t="shared" si="0"/>
        <v>4.7259267594639609E-2</v>
      </c>
    </row>
    <row r="34" spans="1:8">
      <c r="A34">
        <v>2003</v>
      </c>
      <c r="B34">
        <v>31</v>
      </c>
      <c r="C34">
        <v>6510</v>
      </c>
      <c r="D34">
        <f>C33*$I$4+C32*$J$4+C31*$K$4</f>
        <v>5257.8614527622522</v>
      </c>
      <c r="E34">
        <f t="shared" si="0"/>
        <v>0.1923407906663207</v>
      </c>
    </row>
    <row r="35" spans="1:8">
      <c r="A35">
        <v>2003</v>
      </c>
      <c r="B35">
        <v>32</v>
      </c>
      <c r="C35">
        <v>6040</v>
      </c>
      <c r="D35">
        <f>C34*$I$4+C33*$J$4+C32*$K$4</f>
        <v>5717.1370560437936</v>
      </c>
      <c r="E35">
        <f t="shared" si="0"/>
        <v>5.3454129794073914E-2</v>
      </c>
    </row>
    <row r="36" spans="1:8">
      <c r="A36">
        <v>2004</v>
      </c>
      <c r="B36">
        <v>33</v>
      </c>
      <c r="C36">
        <v>5581</v>
      </c>
      <c r="D36">
        <f>C35*$I$4+C34*$J$4+C33*$K$4</f>
        <v>5463.6578340751239</v>
      </c>
      <c r="E36">
        <f t="shared" si="0"/>
        <v>2.1025294019866709E-2</v>
      </c>
    </row>
    <row r="37" spans="1:8">
      <c r="A37">
        <v>2004</v>
      </c>
      <c r="B37">
        <v>34</v>
      </c>
      <c r="C37">
        <v>5928</v>
      </c>
      <c r="D37">
        <f>C36*$I$4+C35*$J$4+C34*$K$4</f>
        <v>5762.2510921344183</v>
      </c>
      <c r="E37">
        <f t="shared" si="0"/>
        <v>2.7960342082588008E-2</v>
      </c>
    </row>
    <row r="38" spans="1:8">
      <c r="A38">
        <v>2004</v>
      </c>
      <c r="B38">
        <v>35</v>
      </c>
      <c r="C38">
        <v>7030</v>
      </c>
      <c r="D38">
        <f>C37*$I$4+C36*$J$4+C35*$K$4</f>
        <v>5781.8500222758175</v>
      </c>
      <c r="E38">
        <f t="shared" si="0"/>
        <v>0.17754622727228769</v>
      </c>
    </row>
    <row r="39" spans="1:8">
      <c r="A39">
        <v>2004</v>
      </c>
      <c r="B39">
        <v>36</v>
      </c>
      <c r="C39">
        <v>6341</v>
      </c>
      <c r="D39">
        <f>C38*$I$4+C37*$J$4+C36*$K$4</f>
        <v>6215.8732908930924</v>
      </c>
      <c r="E39">
        <f t="shared" si="0"/>
        <v>1.9732961537124678E-2</v>
      </c>
    </row>
    <row r="40" spans="1:8">
      <c r="A40">
        <v>2005</v>
      </c>
      <c r="B40">
        <v>37</v>
      </c>
      <c r="C40">
        <v>5924</v>
      </c>
      <c r="D40">
        <f>C39*$I$4+C38*$J$4+C37*$K$4</f>
        <v>5923.9846521416966</v>
      </c>
      <c r="E40">
        <f t="shared" si="0"/>
        <v>2.5907930964479235E-6</v>
      </c>
    </row>
    <row r="41" spans="1:8">
      <c r="A41">
        <v>2005</v>
      </c>
      <c r="B41">
        <v>38</v>
      </c>
      <c r="C41">
        <v>6091</v>
      </c>
      <c r="D41">
        <f>C40*$I$4+C39*$J$4+C38*$K$4</f>
        <v>6169.2157672381982</v>
      </c>
      <c r="E41">
        <f t="shared" si="0"/>
        <v>1.2841202961451021E-2</v>
      </c>
    </row>
    <row r="42" spans="1:8">
      <c r="A42">
        <v>2005</v>
      </c>
      <c r="B42">
        <v>39</v>
      </c>
      <c r="C42">
        <v>7276</v>
      </c>
      <c r="D42">
        <f>C41*$I$4+C40*$J$4+C39*$K$4</f>
        <v>5990.9570861063348</v>
      </c>
      <c r="E42">
        <f t="shared" si="0"/>
        <v>0.17661392439440149</v>
      </c>
    </row>
    <row r="43" spans="1:8">
      <c r="A43">
        <v>2005</v>
      </c>
      <c r="B43">
        <v>40</v>
      </c>
      <c r="C43">
        <v>6497</v>
      </c>
      <c r="D43">
        <f>C42*$I$4+C41*$J$4+C40*$K$4</f>
        <v>6496.9987574657844</v>
      </c>
      <c r="E43">
        <f t="shared" si="0"/>
        <v>1.9124737811833234E-7</v>
      </c>
    </row>
    <row r="44" spans="1:8">
      <c r="A44" s="4">
        <v>2006</v>
      </c>
      <c r="B44" s="7">
        <v>41</v>
      </c>
      <c r="C44" s="4">
        <f>INT(D44)</f>
        <v>6074</v>
      </c>
      <c r="D44" s="4">
        <f>C43*$I$4+C42*$J$4+C41*$K$4</f>
        <v>6074.4032278737304</v>
      </c>
      <c r="E44" s="5"/>
    </row>
    <row r="45" spans="1:8">
      <c r="A45" s="4">
        <v>2006</v>
      </c>
      <c r="B45" s="4">
        <v>42</v>
      </c>
      <c r="C45" s="4">
        <f t="shared" ref="C45:C47" si="1">INT(D45)</f>
        <v>6354</v>
      </c>
      <c r="D45" s="4">
        <f>C44*$I$4+C43*$J$4+C42*$K$4</f>
        <v>6354.1578737014152</v>
      </c>
    </row>
    <row r="46" spans="1:8">
      <c r="A46" s="4">
        <v>2006</v>
      </c>
      <c r="B46" s="4">
        <v>43</v>
      </c>
      <c r="C46" s="4">
        <f t="shared" si="1"/>
        <v>6203</v>
      </c>
      <c r="D46" s="4">
        <f>C45*$I$4+C44*$J$4+C43*$K$4</f>
        <v>6203.8037417165333</v>
      </c>
    </row>
    <row r="47" spans="1:8">
      <c r="A47" s="4">
        <v>2006</v>
      </c>
      <c r="B47" s="7">
        <v>44</v>
      </c>
      <c r="C47" s="4">
        <f t="shared" si="1"/>
        <v>5928</v>
      </c>
      <c r="D47" s="4">
        <f>C46*$I$4+C45*$J$4+C44*$K$4</f>
        <v>5928.7746334211188</v>
      </c>
    </row>
    <row r="48" spans="1:8">
      <c r="H48" s="2"/>
    </row>
    <row r="49" spans="8:8">
      <c r="H49" s="2"/>
    </row>
  </sheetData>
  <mergeCells count="2">
    <mergeCell ref="G6:L6"/>
    <mergeCell ref="H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46" workbookViewId="0">
      <selection activeCell="B90" sqref="B47:B90"/>
    </sheetView>
  </sheetViews>
  <sheetFormatPr defaultRowHeight="15"/>
  <cols>
    <col min="3" max="3" width="18.140625" customWidth="1"/>
    <col min="4" max="4" width="20.28515625" bestFit="1" customWidth="1"/>
    <col min="5" max="5" width="23.140625" bestFit="1" customWidth="1"/>
    <col min="6" max="6" width="16.140625" bestFit="1" customWidth="1"/>
    <col min="7" max="7" width="15.42578125" customWidth="1"/>
  </cols>
  <sheetData>
    <row r="1" spans="1:7" ht="21.75" customHeight="1">
      <c r="A1" t="s">
        <v>0</v>
      </c>
      <c r="B1" t="s">
        <v>16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1996</v>
      </c>
      <c r="B2">
        <v>10222</v>
      </c>
      <c r="F2" s="2" t="s">
        <v>7</v>
      </c>
      <c r="G2">
        <f>AVERAGE(E6,E10,E14,E18,E22,E26,E30,E34,E38)</f>
        <v>0.79649257450953181</v>
      </c>
    </row>
    <row r="3" spans="1:7">
      <c r="A3">
        <v>1996</v>
      </c>
      <c r="B3">
        <v>13549</v>
      </c>
      <c r="F3" s="2" t="s">
        <v>8</v>
      </c>
      <c r="G3">
        <f>AVERAGE(E7,E11,E15,E19,E23,E27,E31,E35,E39)</f>
        <v>1.0476032480052955</v>
      </c>
    </row>
    <row r="4" spans="1:7">
      <c r="A4">
        <v>1996</v>
      </c>
      <c r="B4">
        <v>16632</v>
      </c>
      <c r="D4">
        <f>AVERAGE(C5:C6)</f>
        <v>13194.625</v>
      </c>
      <c r="E4">
        <f>B4/D4</f>
        <v>1.2605132771867333</v>
      </c>
      <c r="F4" s="2" t="s">
        <v>9</v>
      </c>
      <c r="G4">
        <f>AVERAGE(E4,E8,E12,E16,E20,E24,E28,E32,E36)</f>
        <v>1.269077554078611</v>
      </c>
    </row>
    <row r="5" spans="1:7">
      <c r="A5">
        <v>1996</v>
      </c>
      <c r="B5">
        <v>11983</v>
      </c>
      <c r="C5">
        <f t="shared" ref="C5:C41" si="0">AVERAGE(B2:B5)</f>
        <v>13096.5</v>
      </c>
      <c r="D5">
        <f>AVERAGE(C6:C7)</f>
        <v>13458</v>
      </c>
      <c r="E5">
        <f t="shared" ref="E5:E39" si="1">B5/D5</f>
        <v>0.89039976222321293</v>
      </c>
      <c r="F5" s="2" t="s">
        <v>10</v>
      </c>
      <c r="G5">
        <f>AVERAGE(E5,E9,E13,E17,E21,E25,E29,E33,E37)</f>
        <v>0.88761350378283643</v>
      </c>
    </row>
    <row r="6" spans="1:7">
      <c r="A6">
        <v>1997</v>
      </c>
      <c r="B6">
        <v>11007</v>
      </c>
      <c r="C6">
        <f t="shared" si="0"/>
        <v>13292.75</v>
      </c>
      <c r="D6">
        <f t="shared" ref="D6:D39" si="2">AVERAGE(C7:C8)</f>
        <v>13807.75</v>
      </c>
      <c r="E6">
        <f t="shared" si="1"/>
        <v>0.79716101464757116</v>
      </c>
    </row>
    <row r="7" spans="1:7">
      <c r="A7">
        <v>1997</v>
      </c>
      <c r="B7">
        <v>14871</v>
      </c>
      <c r="C7">
        <f t="shared" si="0"/>
        <v>13623.25</v>
      </c>
      <c r="D7">
        <f t="shared" si="2"/>
        <v>14116.5</v>
      </c>
      <c r="E7">
        <f t="shared" si="1"/>
        <v>1.0534480926575285</v>
      </c>
    </row>
    <row r="8" spans="1:7">
      <c r="A8">
        <v>1997</v>
      </c>
      <c r="B8">
        <v>18108</v>
      </c>
      <c r="C8">
        <f t="shared" si="0"/>
        <v>13992.25</v>
      </c>
      <c r="D8">
        <f t="shared" si="2"/>
        <v>14339.375</v>
      </c>
      <c r="E8">
        <f t="shared" si="1"/>
        <v>1.2628165453515234</v>
      </c>
    </row>
    <row r="9" spans="1:7">
      <c r="A9">
        <v>1997</v>
      </c>
      <c r="B9">
        <v>12977</v>
      </c>
      <c r="C9">
        <f t="shared" si="0"/>
        <v>14240.75</v>
      </c>
      <c r="D9">
        <f t="shared" si="2"/>
        <v>14626.375</v>
      </c>
      <c r="E9">
        <f t="shared" si="1"/>
        <v>0.88723282426438543</v>
      </c>
    </row>
    <row r="10" spans="1:7">
      <c r="A10">
        <v>1998</v>
      </c>
      <c r="B10">
        <v>11796</v>
      </c>
      <c r="C10">
        <f t="shared" si="0"/>
        <v>14438</v>
      </c>
      <c r="D10">
        <f t="shared" si="2"/>
        <v>15047</v>
      </c>
      <c r="E10">
        <f t="shared" si="1"/>
        <v>0.7839436432511464</v>
      </c>
    </row>
    <row r="11" spans="1:7">
      <c r="A11">
        <v>1998</v>
      </c>
      <c r="B11">
        <v>16378</v>
      </c>
      <c r="C11">
        <f t="shared" si="0"/>
        <v>14814.75</v>
      </c>
      <c r="D11">
        <f t="shared" si="2"/>
        <v>15426.375</v>
      </c>
      <c r="E11">
        <f t="shared" si="1"/>
        <v>1.0616881801460161</v>
      </c>
    </row>
    <row r="12" spans="1:7">
      <c r="A12">
        <v>1998</v>
      </c>
      <c r="B12">
        <v>19966</v>
      </c>
      <c r="C12">
        <f t="shared" si="0"/>
        <v>15279.25</v>
      </c>
      <c r="D12">
        <f t="shared" si="2"/>
        <v>15727.875</v>
      </c>
      <c r="E12">
        <f t="shared" si="1"/>
        <v>1.2694658369296552</v>
      </c>
    </row>
    <row r="13" spans="1:7">
      <c r="A13">
        <v>1998</v>
      </c>
      <c r="B13">
        <v>14154</v>
      </c>
      <c r="C13">
        <f t="shared" si="0"/>
        <v>15573.5</v>
      </c>
      <c r="D13">
        <f t="shared" si="2"/>
        <v>15995.125</v>
      </c>
      <c r="E13">
        <f t="shared" si="1"/>
        <v>0.8848946163284126</v>
      </c>
    </row>
    <row r="14" spans="1:7">
      <c r="A14">
        <v>1999</v>
      </c>
      <c r="B14">
        <v>13031</v>
      </c>
      <c r="C14">
        <f t="shared" si="0"/>
        <v>15882.25</v>
      </c>
      <c r="D14">
        <f t="shared" si="2"/>
        <v>16252</v>
      </c>
      <c r="E14">
        <f t="shared" si="1"/>
        <v>0.80180900812207734</v>
      </c>
    </row>
    <row r="15" spans="1:7">
      <c r="A15">
        <v>1999</v>
      </c>
      <c r="B15">
        <v>17281</v>
      </c>
      <c r="C15">
        <f t="shared" si="0"/>
        <v>16108</v>
      </c>
      <c r="D15">
        <f t="shared" si="2"/>
        <v>16488.875</v>
      </c>
      <c r="E15">
        <f t="shared" si="1"/>
        <v>1.0480399663409421</v>
      </c>
    </row>
    <row r="16" spans="1:7">
      <c r="A16">
        <v>1999</v>
      </c>
      <c r="B16">
        <v>21118</v>
      </c>
      <c r="C16">
        <f t="shared" si="0"/>
        <v>16396</v>
      </c>
      <c r="D16">
        <f t="shared" si="2"/>
        <v>16643.5</v>
      </c>
      <c r="E16">
        <f t="shared" si="1"/>
        <v>1.2688436927328988</v>
      </c>
    </row>
    <row r="17" spans="1:5">
      <c r="A17">
        <v>1999</v>
      </c>
      <c r="B17">
        <v>14897</v>
      </c>
      <c r="C17">
        <f t="shared" si="0"/>
        <v>16581.75</v>
      </c>
      <c r="D17">
        <f t="shared" si="2"/>
        <v>16904.625</v>
      </c>
      <c r="E17">
        <f t="shared" si="1"/>
        <v>0.88123812270310642</v>
      </c>
    </row>
    <row r="18" spans="1:5">
      <c r="A18">
        <v>2000</v>
      </c>
      <c r="B18">
        <v>13525</v>
      </c>
      <c r="C18">
        <f t="shared" si="0"/>
        <v>16705.25</v>
      </c>
      <c r="D18">
        <f t="shared" si="2"/>
        <v>17305</v>
      </c>
      <c r="E18">
        <f t="shared" si="1"/>
        <v>0.78156602138110376</v>
      </c>
    </row>
    <row r="19" spans="1:5">
      <c r="A19">
        <v>2000</v>
      </c>
      <c r="B19">
        <v>18876</v>
      </c>
      <c r="C19">
        <f t="shared" si="0"/>
        <v>17104</v>
      </c>
      <c r="D19">
        <f t="shared" si="2"/>
        <v>17637.875</v>
      </c>
      <c r="E19">
        <f t="shared" si="1"/>
        <v>1.0701969483285261</v>
      </c>
    </row>
    <row r="20" spans="1:5">
      <c r="A20">
        <v>2000</v>
      </c>
      <c r="B20">
        <v>22726</v>
      </c>
      <c r="C20">
        <f t="shared" si="0"/>
        <v>17506</v>
      </c>
      <c r="D20">
        <f t="shared" si="2"/>
        <v>17834.625</v>
      </c>
      <c r="E20">
        <f t="shared" si="1"/>
        <v>1.27426284544811</v>
      </c>
    </row>
    <row r="21" spans="1:5">
      <c r="A21">
        <v>2000</v>
      </c>
      <c r="B21">
        <v>15952</v>
      </c>
      <c r="C21">
        <f t="shared" si="0"/>
        <v>17769.75</v>
      </c>
      <c r="D21">
        <f t="shared" si="2"/>
        <v>17773.75</v>
      </c>
      <c r="E21">
        <f t="shared" si="1"/>
        <v>0.89750334060060477</v>
      </c>
    </row>
    <row r="22" spans="1:5">
      <c r="A22">
        <v>2001</v>
      </c>
      <c r="B22">
        <v>14044</v>
      </c>
      <c r="C22">
        <f t="shared" si="0"/>
        <v>17899.5</v>
      </c>
      <c r="D22">
        <f t="shared" si="2"/>
        <v>17658.75</v>
      </c>
      <c r="E22">
        <f t="shared" si="1"/>
        <v>0.79529978056204431</v>
      </c>
    </row>
    <row r="23" spans="1:5">
      <c r="A23">
        <v>2001</v>
      </c>
      <c r="B23">
        <v>17870</v>
      </c>
      <c r="C23">
        <f t="shared" si="0"/>
        <v>17648</v>
      </c>
      <c r="D23">
        <f t="shared" si="2"/>
        <v>17509.125</v>
      </c>
      <c r="E23">
        <f t="shared" si="1"/>
        <v>1.0206106815731797</v>
      </c>
    </row>
    <row r="24" spans="1:5">
      <c r="A24">
        <v>2001</v>
      </c>
      <c r="B24">
        <v>22812</v>
      </c>
      <c r="C24">
        <f t="shared" si="0"/>
        <v>17669.5</v>
      </c>
      <c r="D24">
        <f t="shared" si="2"/>
        <v>17371.125</v>
      </c>
      <c r="E24">
        <f t="shared" si="1"/>
        <v>1.3132137383157394</v>
      </c>
    </row>
    <row r="25" spans="1:5">
      <c r="A25">
        <v>2001</v>
      </c>
      <c r="B25">
        <v>14669</v>
      </c>
      <c r="C25">
        <f t="shared" si="0"/>
        <v>17348.75</v>
      </c>
      <c r="D25">
        <f t="shared" si="2"/>
        <v>17503.625</v>
      </c>
      <c r="E25">
        <f t="shared" si="1"/>
        <v>0.83805497432674658</v>
      </c>
    </row>
    <row r="26" spans="1:5">
      <c r="A26">
        <v>2002</v>
      </c>
      <c r="B26">
        <v>14223</v>
      </c>
      <c r="C26">
        <f t="shared" si="0"/>
        <v>17393.5</v>
      </c>
      <c r="D26">
        <f t="shared" si="2"/>
        <v>17665.125</v>
      </c>
      <c r="E26">
        <f t="shared" si="1"/>
        <v>0.80514573205680684</v>
      </c>
    </row>
    <row r="27" spans="1:5">
      <c r="A27">
        <v>2002</v>
      </c>
      <c r="B27">
        <v>18751</v>
      </c>
      <c r="C27">
        <f t="shared" si="0"/>
        <v>17613.75</v>
      </c>
      <c r="D27">
        <f t="shared" si="2"/>
        <v>17972.375</v>
      </c>
      <c r="E27">
        <f t="shared" si="1"/>
        <v>1.0433234338811648</v>
      </c>
    </row>
    <row r="28" spans="1:5">
      <c r="A28">
        <v>2002</v>
      </c>
      <c r="B28">
        <v>23223</v>
      </c>
      <c r="C28">
        <f t="shared" si="0"/>
        <v>17716.5</v>
      </c>
      <c r="D28">
        <f t="shared" si="2"/>
        <v>18287</v>
      </c>
      <c r="E28">
        <f t="shared" si="1"/>
        <v>1.2699185213539672</v>
      </c>
    </row>
    <row r="29" spans="1:5">
      <c r="A29">
        <v>2002</v>
      </c>
      <c r="B29">
        <v>16716</v>
      </c>
      <c r="C29">
        <f t="shared" si="0"/>
        <v>18228.25</v>
      </c>
      <c r="D29">
        <f t="shared" si="2"/>
        <v>18471.125</v>
      </c>
      <c r="E29">
        <f t="shared" si="1"/>
        <v>0.90498007024477389</v>
      </c>
    </row>
    <row r="30" spans="1:5">
      <c r="A30">
        <v>2003</v>
      </c>
      <c r="B30">
        <v>14693</v>
      </c>
      <c r="C30">
        <f t="shared" si="0"/>
        <v>18345.75</v>
      </c>
      <c r="D30">
        <f t="shared" si="2"/>
        <v>18738.875</v>
      </c>
      <c r="E30">
        <f t="shared" si="1"/>
        <v>0.78409189452408434</v>
      </c>
    </row>
    <row r="31" spans="1:5">
      <c r="A31">
        <v>2003</v>
      </c>
      <c r="B31">
        <v>19754</v>
      </c>
      <c r="C31">
        <f t="shared" si="0"/>
        <v>18596.5</v>
      </c>
      <c r="D31">
        <f t="shared" si="2"/>
        <v>19034.625</v>
      </c>
      <c r="E31">
        <f t="shared" si="1"/>
        <v>1.0377929693913066</v>
      </c>
    </row>
    <row r="32" spans="1:5">
      <c r="A32">
        <v>2003</v>
      </c>
      <c r="B32">
        <v>24362</v>
      </c>
      <c r="C32">
        <f t="shared" si="0"/>
        <v>18881.25</v>
      </c>
      <c r="D32">
        <f t="shared" si="2"/>
        <v>19361.75</v>
      </c>
      <c r="E32">
        <f t="shared" si="1"/>
        <v>1.2582540317894819</v>
      </c>
    </row>
    <row r="33" spans="1:7">
      <c r="A33">
        <v>2003</v>
      </c>
      <c r="B33">
        <v>17943</v>
      </c>
      <c r="C33">
        <f t="shared" si="0"/>
        <v>19188</v>
      </c>
      <c r="D33">
        <f t="shared" si="2"/>
        <v>19773</v>
      </c>
      <c r="E33">
        <f t="shared" si="1"/>
        <v>0.90744955241996661</v>
      </c>
    </row>
    <row r="34" spans="1:7">
      <c r="A34">
        <v>2004</v>
      </c>
      <c r="B34">
        <v>16083</v>
      </c>
      <c r="C34">
        <f t="shared" si="0"/>
        <v>19535.5</v>
      </c>
      <c r="D34">
        <f t="shared" si="2"/>
        <v>20229.375</v>
      </c>
      <c r="E34">
        <f t="shared" si="1"/>
        <v>0.79503197701362494</v>
      </c>
    </row>
    <row r="35" spans="1:7">
      <c r="A35">
        <v>2004</v>
      </c>
      <c r="B35">
        <v>21654</v>
      </c>
      <c r="C35">
        <f t="shared" si="0"/>
        <v>20010.5</v>
      </c>
      <c r="D35">
        <f t="shared" si="2"/>
        <v>20601.75</v>
      </c>
      <c r="E35">
        <f t="shared" si="1"/>
        <v>1.0510757581273436</v>
      </c>
    </row>
    <row r="36" spans="1:7">
      <c r="A36">
        <v>2004</v>
      </c>
      <c r="B36">
        <v>26113</v>
      </c>
      <c r="C36">
        <f t="shared" si="0"/>
        <v>20448.25</v>
      </c>
      <c r="D36">
        <f t="shared" si="2"/>
        <v>20984.25</v>
      </c>
      <c r="E36">
        <f t="shared" si="1"/>
        <v>1.24440949759939</v>
      </c>
    </row>
    <row r="37" spans="1:7">
      <c r="A37">
        <v>2004</v>
      </c>
      <c r="B37">
        <v>19171</v>
      </c>
      <c r="C37">
        <f t="shared" si="0"/>
        <v>20755.25</v>
      </c>
      <c r="D37">
        <f t="shared" si="2"/>
        <v>21377.875</v>
      </c>
      <c r="E37">
        <f t="shared" si="1"/>
        <v>0.89676827093431877</v>
      </c>
    </row>
    <row r="38" spans="1:7">
      <c r="A38">
        <v>2005</v>
      </c>
      <c r="B38">
        <v>17915</v>
      </c>
      <c r="C38">
        <f t="shared" si="0"/>
        <v>21213.25</v>
      </c>
      <c r="D38">
        <f t="shared" si="2"/>
        <v>21731.375</v>
      </c>
      <c r="E38">
        <f t="shared" si="1"/>
        <v>0.82438409902732801</v>
      </c>
    </row>
    <row r="39" spans="1:7">
      <c r="A39">
        <v>2005</v>
      </c>
      <c r="B39">
        <v>22971</v>
      </c>
      <c r="C39">
        <f t="shared" si="0"/>
        <v>21542.5</v>
      </c>
      <c r="D39">
        <f t="shared" si="2"/>
        <v>22039.75</v>
      </c>
      <c r="E39">
        <f t="shared" si="1"/>
        <v>1.0422532016016515</v>
      </c>
    </row>
    <row r="40" spans="1:7">
      <c r="A40">
        <v>2005</v>
      </c>
      <c r="B40">
        <v>27624</v>
      </c>
      <c r="C40">
        <f t="shared" si="0"/>
        <v>21920.25</v>
      </c>
    </row>
    <row r="41" spans="1:7">
      <c r="A41">
        <v>2005</v>
      </c>
      <c r="B41">
        <v>20127</v>
      </c>
      <c r="C41">
        <f t="shared" si="0"/>
        <v>22159.25</v>
      </c>
    </row>
    <row r="42" spans="1:7">
      <c r="A42" s="1"/>
    </row>
    <row r="43" spans="1:7">
      <c r="A43" s="1"/>
    </row>
    <row r="46" spans="1:7" ht="30">
      <c r="A46" t="s">
        <v>0</v>
      </c>
      <c r="B46" t="s">
        <v>16</v>
      </c>
      <c r="C46" t="s">
        <v>6</v>
      </c>
      <c r="D46" s="3" t="s">
        <v>13</v>
      </c>
      <c r="E46" s="2" t="s">
        <v>11</v>
      </c>
      <c r="F46" s="2" t="s">
        <v>12</v>
      </c>
    </row>
    <row r="47" spans="1:7">
      <c r="A47">
        <v>1996</v>
      </c>
      <c r="B47">
        <v>10222</v>
      </c>
      <c r="C47">
        <v>0.79649257450953181</v>
      </c>
      <c r="D47">
        <f>B47/C47</f>
        <v>12833.76685124096</v>
      </c>
      <c r="E47">
        <v>1</v>
      </c>
      <c r="F47">
        <f>228.26*E47 + 12802</f>
        <v>13030.26</v>
      </c>
      <c r="G47">
        <f>F47*C47</f>
        <v>10378.505333928571</v>
      </c>
    </row>
    <row r="48" spans="1:7">
      <c r="A48">
        <v>1996</v>
      </c>
      <c r="B48">
        <v>13549</v>
      </c>
      <c r="C48">
        <v>1.0476032480052955</v>
      </c>
      <c r="D48">
        <f t="shared" ref="D48:D86" si="3">B48/C48</f>
        <v>12933.331417020876</v>
      </c>
      <c r="E48">
        <v>2</v>
      </c>
      <c r="F48">
        <f t="shared" ref="F48:F90" si="4">228.26*E48 + 12802</f>
        <v>13258.52</v>
      </c>
      <c r="G48">
        <f t="shared" ref="G48:G90" si="5">F48*C48</f>
        <v>13889.66861574317</v>
      </c>
    </row>
    <row r="49" spans="1:7">
      <c r="A49">
        <v>1996</v>
      </c>
      <c r="B49">
        <v>16632</v>
      </c>
      <c r="C49">
        <v>1.269077554078611</v>
      </c>
      <c r="D49">
        <f t="shared" si="3"/>
        <v>13105.582039921381</v>
      </c>
      <c r="E49">
        <v>3</v>
      </c>
      <c r="F49">
        <f t="shared" si="4"/>
        <v>13486.78</v>
      </c>
      <c r="G49">
        <f t="shared" si="5"/>
        <v>17115.769774796328</v>
      </c>
    </row>
    <row r="50" spans="1:7">
      <c r="A50">
        <v>1996</v>
      </c>
      <c r="B50">
        <v>11983</v>
      </c>
      <c r="C50">
        <v>0.88761350378283643</v>
      </c>
      <c r="D50">
        <f t="shared" si="3"/>
        <v>13500.245263203838</v>
      </c>
      <c r="E50">
        <v>4</v>
      </c>
      <c r="F50">
        <f t="shared" si="4"/>
        <v>13715.04</v>
      </c>
      <c r="G50">
        <f t="shared" si="5"/>
        <v>12173.654708921753</v>
      </c>
    </row>
    <row r="51" spans="1:7">
      <c r="A51">
        <v>1997</v>
      </c>
      <c r="B51">
        <v>11007</v>
      </c>
      <c r="C51">
        <v>0.79649257450953181</v>
      </c>
      <c r="D51">
        <f t="shared" si="3"/>
        <v>13819.337872393782</v>
      </c>
      <c r="E51">
        <v>5</v>
      </c>
      <c r="F51">
        <f t="shared" si="4"/>
        <v>13943.3</v>
      </c>
      <c r="G51">
        <f t="shared" si="5"/>
        <v>11105.734914158755</v>
      </c>
    </row>
    <row r="52" spans="1:7">
      <c r="A52">
        <v>1997</v>
      </c>
      <c r="B52">
        <v>14871</v>
      </c>
      <c r="C52">
        <v>1.0476032480052955</v>
      </c>
      <c r="D52">
        <f t="shared" si="3"/>
        <v>14195.259539635208</v>
      </c>
      <c r="E52">
        <v>6</v>
      </c>
      <c r="F52">
        <f t="shared" si="4"/>
        <v>14171.56</v>
      </c>
      <c r="G52">
        <f t="shared" si="5"/>
        <v>14846.172285301924</v>
      </c>
    </row>
    <row r="53" spans="1:7">
      <c r="A53">
        <v>1997</v>
      </c>
      <c r="B53">
        <v>18108</v>
      </c>
      <c r="C53">
        <v>1.269077554078611</v>
      </c>
      <c r="D53">
        <f t="shared" si="3"/>
        <v>14268.631528312673</v>
      </c>
      <c r="E53">
        <v>7</v>
      </c>
      <c r="F53">
        <f t="shared" si="4"/>
        <v>14399.82</v>
      </c>
      <c r="G53">
        <f t="shared" si="5"/>
        <v>18274.488344772264</v>
      </c>
    </row>
    <row r="54" spans="1:7">
      <c r="A54">
        <v>1997</v>
      </c>
      <c r="B54">
        <v>12977</v>
      </c>
      <c r="C54">
        <v>0.88761350378283643</v>
      </c>
      <c r="D54">
        <f t="shared" si="3"/>
        <v>14620.102042943854</v>
      </c>
      <c r="E54">
        <v>8</v>
      </c>
      <c r="F54">
        <f t="shared" si="4"/>
        <v>14628.08</v>
      </c>
      <c r="G54">
        <f t="shared" si="5"/>
        <v>12984.081342415633</v>
      </c>
    </row>
    <row r="55" spans="1:7">
      <c r="A55">
        <v>1998</v>
      </c>
      <c r="B55">
        <v>11796</v>
      </c>
      <c r="C55">
        <v>0.79649257450953181</v>
      </c>
      <c r="D55">
        <f t="shared" si="3"/>
        <v>14809.930911488786</v>
      </c>
      <c r="E55">
        <v>9</v>
      </c>
      <c r="F55">
        <f t="shared" si="4"/>
        <v>14856.34</v>
      </c>
      <c r="G55">
        <f t="shared" si="5"/>
        <v>11832.964494388938</v>
      </c>
    </row>
    <row r="56" spans="1:7">
      <c r="A56">
        <v>1998</v>
      </c>
      <c r="B56">
        <v>16378</v>
      </c>
      <c r="C56">
        <v>1.0476032480052955</v>
      </c>
      <c r="D56">
        <f t="shared" si="3"/>
        <v>15633.781234627493</v>
      </c>
      <c r="E56">
        <v>10</v>
      </c>
      <c r="F56">
        <f t="shared" si="4"/>
        <v>15084.6</v>
      </c>
      <c r="G56">
        <f t="shared" si="5"/>
        <v>15802.675954860681</v>
      </c>
    </row>
    <row r="57" spans="1:7">
      <c r="A57">
        <v>1998</v>
      </c>
      <c r="B57">
        <v>19966</v>
      </c>
      <c r="C57">
        <v>1.269077554078611</v>
      </c>
      <c r="D57">
        <f t="shared" si="3"/>
        <v>15732.687049607401</v>
      </c>
      <c r="E57">
        <v>11</v>
      </c>
      <c r="F57">
        <f t="shared" si="4"/>
        <v>15312.86</v>
      </c>
      <c r="G57">
        <f t="shared" si="5"/>
        <v>19433.2069147482</v>
      </c>
    </row>
    <row r="58" spans="1:7">
      <c r="A58">
        <v>1998</v>
      </c>
      <c r="B58">
        <v>14154</v>
      </c>
      <c r="C58">
        <v>0.88761350378283643</v>
      </c>
      <c r="D58">
        <f t="shared" si="3"/>
        <v>15946.129638269809</v>
      </c>
      <c r="E58">
        <v>12</v>
      </c>
      <c r="F58">
        <f t="shared" si="4"/>
        <v>15541.119999999999</v>
      </c>
      <c r="G58">
        <f t="shared" si="5"/>
        <v>13794.507975909513</v>
      </c>
    </row>
    <row r="59" spans="1:7">
      <c r="A59">
        <v>1999</v>
      </c>
      <c r="B59">
        <v>13031</v>
      </c>
      <c r="C59">
        <v>0.79649257450953181</v>
      </c>
      <c r="D59">
        <f t="shared" si="3"/>
        <v>16360.478951136856</v>
      </c>
      <c r="E59">
        <v>13</v>
      </c>
      <c r="F59">
        <f t="shared" si="4"/>
        <v>15769.380000000001</v>
      </c>
      <c r="G59">
        <f t="shared" si="5"/>
        <v>12560.194074619121</v>
      </c>
    </row>
    <row r="60" spans="1:7">
      <c r="A60">
        <v>1999</v>
      </c>
      <c r="B60">
        <v>17281</v>
      </c>
      <c r="C60">
        <v>1.0476032480052955</v>
      </c>
      <c r="D60">
        <f t="shared" si="3"/>
        <v>16495.748779802034</v>
      </c>
      <c r="E60">
        <v>14</v>
      </c>
      <c r="F60">
        <f t="shared" si="4"/>
        <v>15997.64</v>
      </c>
      <c r="G60">
        <f t="shared" si="5"/>
        <v>16759.179624419434</v>
      </c>
    </row>
    <row r="61" spans="1:7">
      <c r="A61">
        <v>1999</v>
      </c>
      <c r="B61">
        <v>21118</v>
      </c>
      <c r="C61">
        <v>1.269077554078611</v>
      </c>
      <c r="D61">
        <f t="shared" si="3"/>
        <v>16640.432991766458</v>
      </c>
      <c r="E61">
        <v>15</v>
      </c>
      <c r="F61">
        <f t="shared" si="4"/>
        <v>16225.9</v>
      </c>
      <c r="G61">
        <f t="shared" si="5"/>
        <v>20591.925484724135</v>
      </c>
    </row>
    <row r="62" spans="1:7">
      <c r="A62">
        <v>1999</v>
      </c>
      <c r="B62">
        <v>14897</v>
      </c>
      <c r="C62">
        <v>0.88761350378283643</v>
      </c>
      <c r="D62">
        <f t="shared" si="3"/>
        <v>16783.205681878291</v>
      </c>
      <c r="E62">
        <v>16</v>
      </c>
      <c r="F62">
        <f t="shared" si="4"/>
        <v>16454.16</v>
      </c>
      <c r="G62">
        <f t="shared" si="5"/>
        <v>14604.934609403395</v>
      </c>
    </row>
    <row r="63" spans="1:7">
      <c r="A63">
        <v>2000</v>
      </c>
      <c r="B63">
        <v>13525</v>
      </c>
      <c r="C63">
        <v>0.79649257450953181</v>
      </c>
      <c r="D63">
        <f t="shared" si="3"/>
        <v>16980.698166996084</v>
      </c>
      <c r="E63">
        <v>17</v>
      </c>
      <c r="F63">
        <f t="shared" si="4"/>
        <v>16682.419999999998</v>
      </c>
      <c r="G63">
        <f t="shared" si="5"/>
        <v>13287.423654849303</v>
      </c>
    </row>
    <row r="64" spans="1:7">
      <c r="A64">
        <v>2000</v>
      </c>
      <c r="B64">
        <v>18876</v>
      </c>
      <c r="C64">
        <v>1.0476032480052955</v>
      </c>
      <c r="D64">
        <f t="shared" si="3"/>
        <v>18018.271741655182</v>
      </c>
      <c r="E64">
        <v>18</v>
      </c>
      <c r="F64">
        <f t="shared" si="4"/>
        <v>16910.68</v>
      </c>
      <c r="G64">
        <f t="shared" si="5"/>
        <v>17715.683293978189</v>
      </c>
    </row>
    <row r="65" spans="1:7">
      <c r="A65">
        <v>2000</v>
      </c>
      <c r="B65">
        <v>22726</v>
      </c>
      <c r="C65">
        <v>1.269077554078611</v>
      </c>
      <c r="D65">
        <f t="shared" si="3"/>
        <v>17907.495036030141</v>
      </c>
      <c r="E65">
        <v>19</v>
      </c>
      <c r="F65">
        <f t="shared" si="4"/>
        <v>17138.939999999999</v>
      </c>
      <c r="G65">
        <f t="shared" si="5"/>
        <v>21750.644054700067</v>
      </c>
    </row>
    <row r="66" spans="1:7">
      <c r="A66">
        <v>2000</v>
      </c>
      <c r="B66">
        <v>15952</v>
      </c>
      <c r="C66">
        <v>0.88761350378283643</v>
      </c>
      <c r="D66">
        <f t="shared" si="3"/>
        <v>17971.786066813624</v>
      </c>
      <c r="E66">
        <v>20</v>
      </c>
      <c r="F66">
        <f t="shared" si="4"/>
        <v>17367.2</v>
      </c>
      <c r="G66">
        <f t="shared" si="5"/>
        <v>15415.361242897277</v>
      </c>
    </row>
    <row r="67" spans="1:7">
      <c r="A67">
        <v>2001</v>
      </c>
      <c r="B67">
        <v>14044</v>
      </c>
      <c r="C67">
        <v>0.79649257450953181</v>
      </c>
      <c r="D67">
        <f t="shared" si="3"/>
        <v>17632.304994993938</v>
      </c>
      <c r="E67">
        <v>21</v>
      </c>
      <c r="F67">
        <f t="shared" si="4"/>
        <v>17595.46</v>
      </c>
      <c r="G67">
        <f t="shared" si="5"/>
        <v>14014.653235079486</v>
      </c>
    </row>
    <row r="68" spans="1:7">
      <c r="A68">
        <v>2001</v>
      </c>
      <c r="B68">
        <v>17870</v>
      </c>
      <c r="C68">
        <v>1.0476032480052955</v>
      </c>
      <c r="D68">
        <f t="shared" si="3"/>
        <v>17057.984531859402</v>
      </c>
      <c r="E68">
        <v>22</v>
      </c>
      <c r="F68">
        <f t="shared" si="4"/>
        <v>17823.72</v>
      </c>
      <c r="G68">
        <f t="shared" si="5"/>
        <v>18672.186963536948</v>
      </c>
    </row>
    <row r="69" spans="1:7">
      <c r="A69">
        <v>2001</v>
      </c>
      <c r="B69">
        <v>22812</v>
      </c>
      <c r="C69">
        <v>1.269077554078611</v>
      </c>
      <c r="D69">
        <f t="shared" si="3"/>
        <v>17975.260792128822</v>
      </c>
      <c r="E69">
        <v>23</v>
      </c>
      <c r="F69">
        <f t="shared" si="4"/>
        <v>18051.98</v>
      </c>
      <c r="G69">
        <f t="shared" si="5"/>
        <v>22909.362624676003</v>
      </c>
    </row>
    <row r="70" spans="1:7">
      <c r="A70">
        <v>2001</v>
      </c>
      <c r="B70">
        <v>14669</v>
      </c>
      <c r="C70">
        <v>0.88761350378283643</v>
      </c>
      <c r="D70">
        <f t="shared" si="3"/>
        <v>16526.337124754828</v>
      </c>
      <c r="E70">
        <v>24</v>
      </c>
      <c r="F70">
        <f t="shared" si="4"/>
        <v>18280.239999999998</v>
      </c>
      <c r="G70">
        <f t="shared" si="5"/>
        <v>16225.787876391156</v>
      </c>
    </row>
    <row r="71" spans="1:7">
      <c r="A71">
        <v>2002</v>
      </c>
      <c r="B71">
        <v>14223</v>
      </c>
      <c r="C71">
        <v>0.79649257450953181</v>
      </c>
      <c r="D71">
        <f t="shared" si="3"/>
        <v>17857.040297906493</v>
      </c>
      <c r="E71">
        <v>25</v>
      </c>
      <c r="F71">
        <f t="shared" si="4"/>
        <v>18508.5</v>
      </c>
      <c r="G71">
        <f t="shared" si="5"/>
        <v>14741.882815309669</v>
      </c>
    </row>
    <row r="72" spans="1:7">
      <c r="A72">
        <v>2002</v>
      </c>
      <c r="B72">
        <v>18751</v>
      </c>
      <c r="C72">
        <v>1.0476032480052955</v>
      </c>
      <c r="D72">
        <f t="shared" si="3"/>
        <v>17898.951760318727</v>
      </c>
      <c r="E72">
        <v>26</v>
      </c>
      <c r="F72">
        <f t="shared" si="4"/>
        <v>18736.760000000002</v>
      </c>
      <c r="G72">
        <f t="shared" si="5"/>
        <v>19628.690633095703</v>
      </c>
    </row>
    <row r="73" spans="1:7">
      <c r="A73">
        <v>2002</v>
      </c>
      <c r="B73">
        <v>23223</v>
      </c>
      <c r="C73">
        <v>1.269077554078611</v>
      </c>
      <c r="D73">
        <f t="shared" si="3"/>
        <v>18299.118068367861</v>
      </c>
      <c r="E73">
        <v>27</v>
      </c>
      <c r="F73">
        <f t="shared" si="4"/>
        <v>18965.02</v>
      </c>
      <c r="G73">
        <f t="shared" si="5"/>
        <v>24068.081194651939</v>
      </c>
    </row>
    <row r="74" spans="1:7">
      <c r="A74">
        <v>2002</v>
      </c>
      <c r="B74">
        <v>16716</v>
      </c>
      <c r="C74">
        <v>0.88761350378283643</v>
      </c>
      <c r="D74">
        <f t="shared" si="3"/>
        <v>18832.52105647295</v>
      </c>
      <c r="E74">
        <v>28</v>
      </c>
      <c r="F74">
        <f t="shared" si="4"/>
        <v>19193.28</v>
      </c>
      <c r="G74">
        <f t="shared" si="5"/>
        <v>17036.214509885038</v>
      </c>
    </row>
    <row r="75" spans="1:7">
      <c r="A75">
        <v>2003</v>
      </c>
      <c r="B75">
        <v>14693</v>
      </c>
      <c r="C75">
        <v>0.79649257450953181</v>
      </c>
      <c r="D75">
        <f t="shared" si="3"/>
        <v>18447.127406112642</v>
      </c>
      <c r="E75">
        <v>29</v>
      </c>
      <c r="F75">
        <f t="shared" si="4"/>
        <v>19421.54</v>
      </c>
      <c r="G75">
        <f t="shared" si="5"/>
        <v>15469.112395539853</v>
      </c>
    </row>
    <row r="76" spans="1:7">
      <c r="A76">
        <v>2003</v>
      </c>
      <c r="B76">
        <v>19754</v>
      </c>
      <c r="C76">
        <v>1.0476032480052955</v>
      </c>
      <c r="D76">
        <f t="shared" si="3"/>
        <v>18856.375290562431</v>
      </c>
      <c r="E76">
        <v>30</v>
      </c>
      <c r="F76">
        <f t="shared" si="4"/>
        <v>19649.8</v>
      </c>
      <c r="G76">
        <f t="shared" si="5"/>
        <v>20585.194302654454</v>
      </c>
    </row>
    <row r="77" spans="1:7">
      <c r="A77">
        <v>2003</v>
      </c>
      <c r="B77">
        <v>24362</v>
      </c>
      <c r="C77">
        <v>1.269077554078611</v>
      </c>
      <c r="D77">
        <f t="shared" si="3"/>
        <v>19196.620349721303</v>
      </c>
      <c r="E77">
        <v>31</v>
      </c>
      <c r="F77">
        <f t="shared" si="4"/>
        <v>19878.059999999998</v>
      </c>
      <c r="G77">
        <f t="shared" si="5"/>
        <v>25226.799764627871</v>
      </c>
    </row>
    <row r="78" spans="1:7">
      <c r="A78">
        <v>2003</v>
      </c>
      <c r="B78">
        <v>17943</v>
      </c>
      <c r="C78">
        <v>0.88761350378283643</v>
      </c>
      <c r="D78">
        <f t="shared" si="3"/>
        <v>20214.879475729489</v>
      </c>
      <c r="E78">
        <v>32</v>
      </c>
      <c r="F78">
        <f t="shared" si="4"/>
        <v>20106.32</v>
      </c>
      <c r="G78">
        <f t="shared" si="5"/>
        <v>17846.641143378918</v>
      </c>
    </row>
    <row r="79" spans="1:7">
      <c r="A79">
        <v>2004</v>
      </c>
      <c r="B79">
        <v>16083</v>
      </c>
      <c r="C79">
        <v>0.79649257450953181</v>
      </c>
      <c r="D79">
        <f t="shared" si="3"/>
        <v>20192.278641020188</v>
      </c>
      <c r="E79">
        <v>33</v>
      </c>
      <c r="F79">
        <f t="shared" si="4"/>
        <v>20334.580000000002</v>
      </c>
      <c r="G79">
        <f t="shared" si="5"/>
        <v>16196.341975770038</v>
      </c>
    </row>
    <row r="80" spans="1:7">
      <c r="A80">
        <v>2004</v>
      </c>
      <c r="B80">
        <v>21654</v>
      </c>
      <c r="C80">
        <v>1.0476032480052955</v>
      </c>
      <c r="D80">
        <f t="shared" si="3"/>
        <v>20670.039006876526</v>
      </c>
      <c r="E80">
        <v>34</v>
      </c>
      <c r="F80">
        <f t="shared" si="4"/>
        <v>20562.84</v>
      </c>
      <c r="G80">
        <f t="shared" si="5"/>
        <v>21541.697972213209</v>
      </c>
    </row>
    <row r="81" spans="1:7">
      <c r="A81">
        <v>2004</v>
      </c>
      <c r="B81">
        <v>26113</v>
      </c>
      <c r="C81">
        <v>1.269077554078611</v>
      </c>
      <c r="D81">
        <f t="shared" si="3"/>
        <v>20576.362662846743</v>
      </c>
      <c r="E81">
        <v>35</v>
      </c>
      <c r="F81">
        <f t="shared" si="4"/>
        <v>20791.099999999999</v>
      </c>
      <c r="G81">
        <f t="shared" si="5"/>
        <v>26385.518334603807</v>
      </c>
    </row>
    <row r="82" spans="1:7">
      <c r="A82">
        <v>2004</v>
      </c>
      <c r="B82">
        <v>19171</v>
      </c>
      <c r="C82">
        <v>0.88761350378283643</v>
      </c>
      <c r="D82">
        <f t="shared" si="3"/>
        <v>21598.364511464642</v>
      </c>
      <c r="E82">
        <v>36</v>
      </c>
      <c r="F82">
        <f t="shared" si="4"/>
        <v>21019.360000000001</v>
      </c>
      <c r="G82">
        <f t="shared" si="5"/>
        <v>18657.067776872802</v>
      </c>
    </row>
    <row r="83" spans="1:7">
      <c r="A83">
        <v>2005</v>
      </c>
      <c r="B83">
        <v>17915</v>
      </c>
      <c r="C83">
        <v>0.79649257450953181</v>
      </c>
      <c r="D83">
        <f t="shared" si="3"/>
        <v>22492.362858538621</v>
      </c>
      <c r="E83">
        <v>37</v>
      </c>
      <c r="F83">
        <f t="shared" si="4"/>
        <v>21247.62</v>
      </c>
      <c r="G83">
        <f t="shared" si="5"/>
        <v>16923.571556000217</v>
      </c>
    </row>
    <row r="84" spans="1:7">
      <c r="A84">
        <v>2005</v>
      </c>
      <c r="B84">
        <v>22971</v>
      </c>
      <c r="C84">
        <v>1.0476032480052955</v>
      </c>
      <c r="D84">
        <f t="shared" si="3"/>
        <v>21927.194330237402</v>
      </c>
      <c r="E84">
        <v>38</v>
      </c>
      <c r="F84">
        <f t="shared" si="4"/>
        <v>21475.879999999997</v>
      </c>
      <c r="G84">
        <f t="shared" si="5"/>
        <v>22498.201641771961</v>
      </c>
    </row>
    <row r="85" spans="1:7">
      <c r="A85">
        <v>2005</v>
      </c>
      <c r="B85">
        <v>27624</v>
      </c>
      <c r="C85">
        <v>1.269077554078611</v>
      </c>
      <c r="D85">
        <f t="shared" si="3"/>
        <v>21766.99123802238</v>
      </c>
      <c r="E85">
        <v>39</v>
      </c>
      <c r="F85">
        <f t="shared" si="4"/>
        <v>21704.14</v>
      </c>
      <c r="G85">
        <f t="shared" si="5"/>
        <v>27544.236904579742</v>
      </c>
    </row>
    <row r="86" spans="1:7">
      <c r="A86">
        <v>2005</v>
      </c>
      <c r="B86">
        <v>20127</v>
      </c>
      <c r="C86">
        <v>0.88761350378283643</v>
      </c>
      <c r="D86">
        <f t="shared" si="3"/>
        <v>22675.409865017413</v>
      </c>
      <c r="E86">
        <v>40</v>
      </c>
      <c r="F86">
        <f t="shared" si="4"/>
        <v>21932.400000000001</v>
      </c>
      <c r="G86">
        <f t="shared" si="5"/>
        <v>19467.494410366682</v>
      </c>
    </row>
    <row r="87" spans="1:7">
      <c r="A87" s="4">
        <v>2006</v>
      </c>
      <c r="B87" s="4">
        <f>INT(G87)</f>
        <v>17650</v>
      </c>
      <c r="C87" s="4">
        <v>0.79649257450953181</v>
      </c>
      <c r="D87" s="4">
        <f>F87</f>
        <v>22160.66</v>
      </c>
      <c r="E87" s="4">
        <v>41</v>
      </c>
      <c r="F87" s="4">
        <f t="shared" si="4"/>
        <v>22160.66</v>
      </c>
      <c r="G87" s="4">
        <f t="shared" si="5"/>
        <v>17650.801136230402</v>
      </c>
    </row>
    <row r="88" spans="1:7">
      <c r="A88" s="4">
        <v>2006</v>
      </c>
      <c r="B88" s="4">
        <f t="shared" ref="B88:B90" si="6">INT(G88)</f>
        <v>23454</v>
      </c>
      <c r="C88" s="4">
        <v>1.0476032480052955</v>
      </c>
      <c r="D88" s="4">
        <f t="shared" ref="D88:D90" si="7">F88</f>
        <v>22388.92</v>
      </c>
      <c r="E88" s="4">
        <v>42</v>
      </c>
      <c r="F88" s="4">
        <f t="shared" si="4"/>
        <v>22388.92</v>
      </c>
      <c r="G88" s="4">
        <f t="shared" si="5"/>
        <v>23454.705311330719</v>
      </c>
    </row>
    <row r="89" spans="1:7">
      <c r="A89" s="4">
        <v>2006</v>
      </c>
      <c r="B89" s="4">
        <f t="shared" si="6"/>
        <v>28702</v>
      </c>
      <c r="C89" s="4">
        <v>1.269077554078611</v>
      </c>
      <c r="D89" s="4">
        <f t="shared" si="7"/>
        <v>22617.18</v>
      </c>
      <c r="E89" s="4">
        <v>43</v>
      </c>
      <c r="F89" s="4">
        <f t="shared" si="4"/>
        <v>22617.18</v>
      </c>
      <c r="G89" s="4">
        <f t="shared" si="5"/>
        <v>28702.955474555678</v>
      </c>
    </row>
    <row r="90" spans="1:7">
      <c r="A90" s="4">
        <v>2006</v>
      </c>
      <c r="B90" s="4">
        <f t="shared" si="6"/>
        <v>20277</v>
      </c>
      <c r="C90" s="4">
        <v>0.88761350378283643</v>
      </c>
      <c r="D90" s="4">
        <f t="shared" si="7"/>
        <v>22845.439999999999</v>
      </c>
      <c r="E90" s="4">
        <v>44</v>
      </c>
      <c r="F90" s="4">
        <f t="shared" si="4"/>
        <v>22845.439999999999</v>
      </c>
      <c r="G90" s="4">
        <f t="shared" si="5"/>
        <v>20277.921043860562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Ireland</vt:lpstr>
      <vt:lpstr>Other EU</vt:lpstr>
      <vt:lpstr>Rest of Europe</vt:lpstr>
      <vt:lpstr>Rest of World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Arora</dc:creator>
  <cp:lastModifiedBy>Ashish Arora</cp:lastModifiedBy>
  <dcterms:created xsi:type="dcterms:W3CDTF">2017-07-15T21:44:53Z</dcterms:created>
  <dcterms:modified xsi:type="dcterms:W3CDTF">2017-07-20T04:34:27Z</dcterms:modified>
</cp:coreProperties>
</file>