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OTHER COURSES\Business analyst specialization DUKE\Course 2\project\"/>
    </mc:Choice>
  </mc:AlternateContent>
  <xr:revisionPtr revIDLastSave="0" documentId="13_ncr:1_{BBF1F421-A493-4666-98D5-8E4B3BF8C22D}" xr6:coauthVersionLast="36" xr6:coauthVersionMax="36" xr10:uidLastSave="{00000000-0000-0000-0000-000000000000}"/>
  <bookViews>
    <workbookView xWindow="0" yWindow="0" windowWidth="25605" windowHeight="14280" tabRatio="500" activeTab="1" xr2:uid="{00000000-000D-0000-FFFF-FFFF00000000}"/>
  </bookViews>
  <sheets>
    <sheet name="Training Set" sheetId="1" r:id="rId1"/>
    <sheet name="Test Set" sheetId="2" r:id="rId2"/>
    <sheet name="Eggertopia Scores" sheetId="3" r:id="rId3"/>
    <sheet name="Profit and Loss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06" i="1" l="1"/>
  <c r="Y6" i="1"/>
  <c r="G210" i="5"/>
  <c r="G219" i="1"/>
  <c r="F219" i="1"/>
  <c r="G217" i="1"/>
  <c r="F217" i="1"/>
  <c r="C216" i="1"/>
  <c r="C215" i="1"/>
  <c r="D213" i="1"/>
  <c r="E213" i="1"/>
  <c r="F213" i="1"/>
  <c r="G213" i="1"/>
  <c r="H213" i="1"/>
  <c r="C213" i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J7" i="3"/>
  <c r="E7" i="3"/>
  <c r="H209" i="3"/>
  <c r="H208" i="3"/>
  <c r="C210" i="3"/>
  <c r="C209" i="3"/>
  <c r="C208" i="3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AA6" i="1" a="1"/>
  <c r="AE6" i="1"/>
  <c r="AB6" i="1"/>
  <c r="AC6" i="1"/>
  <c r="AA6" i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6" i="2"/>
  <c r="S6" i="2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6" i="1"/>
  <c r="X6" i="1"/>
  <c r="AB207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6" i="1"/>
  <c r="R207" i="1"/>
  <c r="O133" i="1"/>
  <c r="P133" i="1"/>
  <c r="Q133" i="1"/>
  <c r="R133" i="1"/>
  <c r="S133" i="1"/>
  <c r="T133" i="1"/>
  <c r="V133" i="1"/>
  <c r="O174" i="1"/>
  <c r="P174" i="1"/>
  <c r="Q174" i="1"/>
  <c r="R174" i="1"/>
  <c r="S174" i="1"/>
  <c r="T174" i="1"/>
  <c r="V174" i="1"/>
  <c r="O71" i="1"/>
  <c r="P71" i="1"/>
  <c r="Q71" i="1"/>
  <c r="R71" i="1"/>
  <c r="S71" i="1"/>
  <c r="T71" i="1"/>
  <c r="V71" i="1"/>
  <c r="O105" i="1"/>
  <c r="P105" i="1"/>
  <c r="Q105" i="1"/>
  <c r="R105" i="1"/>
  <c r="S105" i="1"/>
  <c r="T105" i="1"/>
  <c r="V105" i="1"/>
  <c r="O20" i="1"/>
  <c r="P20" i="1"/>
  <c r="Q20" i="1"/>
  <c r="R20" i="1"/>
  <c r="S20" i="1"/>
  <c r="T20" i="1"/>
  <c r="V20" i="1"/>
  <c r="O196" i="1"/>
  <c r="P196" i="1"/>
  <c r="Q196" i="1"/>
  <c r="R196" i="1"/>
  <c r="S196" i="1"/>
  <c r="T196" i="1"/>
  <c r="V196" i="1"/>
  <c r="O132" i="1"/>
  <c r="P132" i="1"/>
  <c r="Q132" i="1"/>
  <c r="R132" i="1"/>
  <c r="S132" i="1"/>
  <c r="T132" i="1"/>
  <c r="V132" i="1"/>
  <c r="O110" i="1"/>
  <c r="P110" i="1"/>
  <c r="Q110" i="1"/>
  <c r="R110" i="1"/>
  <c r="S110" i="1"/>
  <c r="T110" i="1"/>
  <c r="V110" i="1"/>
  <c r="O153" i="1"/>
  <c r="P153" i="1"/>
  <c r="Q153" i="1"/>
  <c r="R153" i="1"/>
  <c r="S153" i="1"/>
  <c r="T153" i="1"/>
  <c r="V153" i="1"/>
  <c r="O43" i="1"/>
  <c r="P43" i="1"/>
  <c r="Q43" i="1"/>
  <c r="R43" i="1"/>
  <c r="S43" i="1"/>
  <c r="T43" i="1"/>
  <c r="V43" i="1"/>
  <c r="O83" i="1"/>
  <c r="P83" i="1"/>
  <c r="Q83" i="1"/>
  <c r="R83" i="1"/>
  <c r="S83" i="1"/>
  <c r="T83" i="1"/>
  <c r="V83" i="1"/>
  <c r="O30" i="1"/>
  <c r="P30" i="1"/>
  <c r="Q30" i="1"/>
  <c r="R30" i="1"/>
  <c r="S30" i="1"/>
  <c r="T30" i="1"/>
  <c r="V30" i="1"/>
  <c r="O81" i="1"/>
  <c r="P81" i="1"/>
  <c r="Q81" i="1"/>
  <c r="R81" i="1"/>
  <c r="S81" i="1"/>
  <c r="T81" i="1"/>
  <c r="V81" i="1"/>
  <c r="O37" i="1"/>
  <c r="P37" i="1"/>
  <c r="Q37" i="1"/>
  <c r="R37" i="1"/>
  <c r="S37" i="1"/>
  <c r="T37" i="1"/>
  <c r="V37" i="1"/>
  <c r="O19" i="1"/>
  <c r="P19" i="1"/>
  <c r="Q19" i="1"/>
  <c r="R19" i="1"/>
  <c r="S19" i="1"/>
  <c r="T19" i="1"/>
  <c r="V19" i="1"/>
  <c r="O46" i="1"/>
  <c r="P46" i="1"/>
  <c r="Q46" i="1"/>
  <c r="R46" i="1"/>
  <c r="S46" i="1"/>
  <c r="T46" i="1"/>
  <c r="V46" i="1"/>
  <c r="O129" i="1"/>
  <c r="P129" i="1"/>
  <c r="Q129" i="1"/>
  <c r="R129" i="1"/>
  <c r="S129" i="1"/>
  <c r="T129" i="1"/>
  <c r="V129" i="1"/>
  <c r="O166" i="1"/>
  <c r="P166" i="1"/>
  <c r="Q166" i="1"/>
  <c r="R166" i="1"/>
  <c r="S166" i="1"/>
  <c r="T166" i="1"/>
  <c r="V166" i="1"/>
  <c r="O76" i="1"/>
  <c r="P76" i="1"/>
  <c r="Q76" i="1"/>
  <c r="R76" i="1"/>
  <c r="S76" i="1"/>
  <c r="T76" i="1"/>
  <c r="V76" i="1"/>
  <c r="O12" i="1"/>
  <c r="P12" i="1"/>
  <c r="Q12" i="1"/>
  <c r="R12" i="1"/>
  <c r="S12" i="1"/>
  <c r="T12" i="1"/>
  <c r="V12" i="1"/>
  <c r="O14" i="1"/>
  <c r="P14" i="1"/>
  <c r="Q14" i="1"/>
  <c r="R14" i="1"/>
  <c r="S14" i="1"/>
  <c r="T14" i="1"/>
  <c r="V14" i="1"/>
  <c r="O114" i="1"/>
  <c r="P114" i="1"/>
  <c r="Q114" i="1"/>
  <c r="R114" i="1"/>
  <c r="S114" i="1"/>
  <c r="T114" i="1"/>
  <c r="V114" i="1"/>
  <c r="O109" i="1"/>
  <c r="P109" i="1"/>
  <c r="Q109" i="1"/>
  <c r="R109" i="1"/>
  <c r="S109" i="1"/>
  <c r="T109" i="1"/>
  <c r="V109" i="1"/>
  <c r="O95" i="1"/>
  <c r="P95" i="1"/>
  <c r="Q95" i="1"/>
  <c r="R95" i="1"/>
  <c r="S95" i="1"/>
  <c r="T95" i="1"/>
  <c r="V95" i="1"/>
  <c r="O29" i="1"/>
  <c r="P29" i="1"/>
  <c r="Q29" i="1"/>
  <c r="R29" i="1"/>
  <c r="S29" i="1"/>
  <c r="T29" i="1"/>
  <c r="V29" i="1"/>
  <c r="O205" i="1"/>
  <c r="P205" i="1"/>
  <c r="Q205" i="1"/>
  <c r="R205" i="1"/>
  <c r="S205" i="1"/>
  <c r="T205" i="1"/>
  <c r="V205" i="1"/>
  <c r="O96" i="1"/>
  <c r="P96" i="1"/>
  <c r="Q96" i="1"/>
  <c r="R96" i="1"/>
  <c r="S96" i="1"/>
  <c r="T96" i="1"/>
  <c r="V96" i="1"/>
  <c r="O86" i="1"/>
  <c r="P86" i="1"/>
  <c r="Q86" i="1"/>
  <c r="R86" i="1"/>
  <c r="S86" i="1"/>
  <c r="T86" i="1"/>
  <c r="V86" i="1"/>
  <c r="O100" i="1"/>
  <c r="P100" i="1"/>
  <c r="Q100" i="1"/>
  <c r="R100" i="1"/>
  <c r="S100" i="1"/>
  <c r="T100" i="1"/>
  <c r="V100" i="1"/>
  <c r="O122" i="1"/>
  <c r="P122" i="1"/>
  <c r="Q122" i="1"/>
  <c r="R122" i="1"/>
  <c r="S122" i="1"/>
  <c r="T122" i="1"/>
  <c r="V122" i="1"/>
  <c r="O62" i="1"/>
  <c r="P62" i="1"/>
  <c r="Q62" i="1"/>
  <c r="R62" i="1"/>
  <c r="S62" i="1"/>
  <c r="T62" i="1"/>
  <c r="V62" i="1"/>
  <c r="O200" i="1"/>
  <c r="P200" i="1"/>
  <c r="Q200" i="1"/>
  <c r="R200" i="1"/>
  <c r="S200" i="1"/>
  <c r="T200" i="1"/>
  <c r="V200" i="1"/>
  <c r="O25" i="1"/>
  <c r="P25" i="1"/>
  <c r="Q25" i="1"/>
  <c r="R25" i="1"/>
  <c r="S25" i="1"/>
  <c r="T25" i="1"/>
  <c r="V25" i="1"/>
  <c r="O103" i="1"/>
  <c r="P103" i="1"/>
  <c r="Q103" i="1"/>
  <c r="R103" i="1"/>
  <c r="S103" i="1"/>
  <c r="T103" i="1"/>
  <c r="V103" i="1"/>
  <c r="O56" i="1"/>
  <c r="P56" i="1"/>
  <c r="Q56" i="1"/>
  <c r="R56" i="1"/>
  <c r="S56" i="1"/>
  <c r="T56" i="1"/>
  <c r="V56" i="1"/>
  <c r="O136" i="1"/>
  <c r="P136" i="1"/>
  <c r="Q136" i="1"/>
  <c r="R136" i="1"/>
  <c r="S136" i="1"/>
  <c r="T136" i="1"/>
  <c r="V136" i="1"/>
  <c r="O78" i="1"/>
  <c r="P78" i="1"/>
  <c r="Q78" i="1"/>
  <c r="R78" i="1"/>
  <c r="S78" i="1"/>
  <c r="T78" i="1"/>
  <c r="V78" i="1"/>
  <c r="O41" i="1"/>
  <c r="P41" i="1"/>
  <c r="Q41" i="1"/>
  <c r="R41" i="1"/>
  <c r="S41" i="1"/>
  <c r="T41" i="1"/>
  <c r="V41" i="1"/>
  <c r="O140" i="1"/>
  <c r="P140" i="1"/>
  <c r="Q140" i="1"/>
  <c r="R140" i="1"/>
  <c r="S140" i="1"/>
  <c r="T140" i="1"/>
  <c r="V140" i="1"/>
  <c r="O144" i="1"/>
  <c r="P144" i="1"/>
  <c r="Q144" i="1"/>
  <c r="R144" i="1"/>
  <c r="S144" i="1"/>
  <c r="T144" i="1"/>
  <c r="V144" i="1"/>
  <c r="O85" i="1"/>
  <c r="P85" i="1"/>
  <c r="Q85" i="1"/>
  <c r="R85" i="1"/>
  <c r="S85" i="1"/>
  <c r="T85" i="1"/>
  <c r="V85" i="1"/>
  <c r="O201" i="1"/>
  <c r="P201" i="1"/>
  <c r="Q201" i="1"/>
  <c r="R201" i="1"/>
  <c r="S201" i="1"/>
  <c r="T201" i="1"/>
  <c r="V201" i="1"/>
  <c r="O40" i="1"/>
  <c r="P40" i="1"/>
  <c r="Q40" i="1"/>
  <c r="R40" i="1"/>
  <c r="S40" i="1"/>
  <c r="T40" i="1"/>
  <c r="V40" i="1"/>
  <c r="O13" i="1"/>
  <c r="P13" i="1"/>
  <c r="Q13" i="1"/>
  <c r="R13" i="1"/>
  <c r="S13" i="1"/>
  <c r="T13" i="1"/>
  <c r="V13" i="1"/>
  <c r="O28" i="1"/>
  <c r="P28" i="1"/>
  <c r="Q28" i="1"/>
  <c r="R28" i="1"/>
  <c r="S28" i="1"/>
  <c r="T28" i="1"/>
  <c r="V28" i="1"/>
  <c r="O90" i="1"/>
  <c r="P90" i="1"/>
  <c r="Q90" i="1"/>
  <c r="R90" i="1"/>
  <c r="S90" i="1"/>
  <c r="T90" i="1"/>
  <c r="V90" i="1"/>
  <c r="O134" i="1"/>
  <c r="P134" i="1"/>
  <c r="Q134" i="1"/>
  <c r="R134" i="1"/>
  <c r="S134" i="1"/>
  <c r="T134" i="1"/>
  <c r="V134" i="1"/>
  <c r="O51" i="1"/>
  <c r="P51" i="1"/>
  <c r="Q51" i="1"/>
  <c r="R51" i="1"/>
  <c r="S51" i="1"/>
  <c r="T51" i="1"/>
  <c r="V51" i="1"/>
  <c r="O54" i="1"/>
  <c r="P54" i="1"/>
  <c r="Q54" i="1"/>
  <c r="R54" i="1"/>
  <c r="S54" i="1"/>
  <c r="T54" i="1"/>
  <c r="V54" i="1"/>
  <c r="O149" i="1"/>
  <c r="P149" i="1"/>
  <c r="Q149" i="1"/>
  <c r="R149" i="1"/>
  <c r="S149" i="1"/>
  <c r="T149" i="1"/>
  <c r="V149" i="1"/>
  <c r="O150" i="1"/>
  <c r="P150" i="1"/>
  <c r="Q150" i="1"/>
  <c r="R150" i="1"/>
  <c r="S150" i="1"/>
  <c r="T150" i="1"/>
  <c r="V150" i="1"/>
  <c r="O197" i="1"/>
  <c r="P197" i="1"/>
  <c r="Q197" i="1"/>
  <c r="R197" i="1"/>
  <c r="S197" i="1"/>
  <c r="T197" i="1"/>
  <c r="V197" i="1"/>
  <c r="O32" i="1"/>
  <c r="P32" i="1"/>
  <c r="Q32" i="1"/>
  <c r="R32" i="1"/>
  <c r="S32" i="1"/>
  <c r="T32" i="1"/>
  <c r="V32" i="1"/>
  <c r="O34" i="1"/>
  <c r="P34" i="1"/>
  <c r="Q34" i="1"/>
  <c r="R34" i="1"/>
  <c r="S34" i="1"/>
  <c r="T34" i="1"/>
  <c r="V34" i="1"/>
  <c r="O50" i="1"/>
  <c r="P50" i="1"/>
  <c r="Q50" i="1"/>
  <c r="R50" i="1"/>
  <c r="S50" i="1"/>
  <c r="T50" i="1"/>
  <c r="V50" i="1"/>
  <c r="O36" i="1"/>
  <c r="P36" i="1"/>
  <c r="Q36" i="1"/>
  <c r="R36" i="1"/>
  <c r="S36" i="1"/>
  <c r="T36" i="1"/>
  <c r="V36" i="1"/>
  <c r="O11" i="1"/>
  <c r="P11" i="1"/>
  <c r="Q11" i="1"/>
  <c r="R11" i="1"/>
  <c r="S11" i="1"/>
  <c r="T11" i="1"/>
  <c r="V11" i="1"/>
  <c r="O204" i="1"/>
  <c r="P204" i="1"/>
  <c r="Q204" i="1"/>
  <c r="R204" i="1"/>
  <c r="S204" i="1"/>
  <c r="T204" i="1"/>
  <c r="V204" i="1"/>
  <c r="O199" i="1"/>
  <c r="P199" i="1"/>
  <c r="Q199" i="1"/>
  <c r="R199" i="1"/>
  <c r="S199" i="1"/>
  <c r="T199" i="1"/>
  <c r="V199" i="1"/>
  <c r="O91" i="1"/>
  <c r="P91" i="1"/>
  <c r="Q91" i="1"/>
  <c r="R91" i="1"/>
  <c r="S91" i="1"/>
  <c r="T91" i="1"/>
  <c r="V91" i="1"/>
  <c r="O190" i="1"/>
  <c r="P190" i="1"/>
  <c r="Q190" i="1"/>
  <c r="R190" i="1"/>
  <c r="S190" i="1"/>
  <c r="T190" i="1"/>
  <c r="V190" i="1"/>
  <c r="O70" i="1"/>
  <c r="P70" i="1"/>
  <c r="Q70" i="1"/>
  <c r="R70" i="1"/>
  <c r="S70" i="1"/>
  <c r="T70" i="1"/>
  <c r="V70" i="1"/>
  <c r="O179" i="1"/>
  <c r="P179" i="1"/>
  <c r="Q179" i="1"/>
  <c r="R179" i="1"/>
  <c r="S179" i="1"/>
  <c r="T179" i="1"/>
  <c r="V179" i="1"/>
  <c r="O195" i="1"/>
  <c r="P195" i="1"/>
  <c r="Q195" i="1"/>
  <c r="R195" i="1"/>
  <c r="S195" i="1"/>
  <c r="T195" i="1"/>
  <c r="V195" i="1"/>
  <c r="O8" i="1"/>
  <c r="P8" i="1"/>
  <c r="Q8" i="1"/>
  <c r="R8" i="1"/>
  <c r="S8" i="1"/>
  <c r="T8" i="1"/>
  <c r="V8" i="1"/>
  <c r="O67" i="1"/>
  <c r="P67" i="1"/>
  <c r="Q67" i="1"/>
  <c r="R67" i="1"/>
  <c r="S67" i="1"/>
  <c r="T67" i="1"/>
  <c r="V67" i="1"/>
  <c r="O126" i="1"/>
  <c r="P126" i="1"/>
  <c r="Q126" i="1"/>
  <c r="R126" i="1"/>
  <c r="S126" i="1"/>
  <c r="T126" i="1"/>
  <c r="V126" i="1"/>
  <c r="O27" i="1"/>
  <c r="P27" i="1"/>
  <c r="Q27" i="1"/>
  <c r="R27" i="1"/>
  <c r="S27" i="1"/>
  <c r="T27" i="1"/>
  <c r="V27" i="1"/>
  <c r="O65" i="1"/>
  <c r="P65" i="1"/>
  <c r="Q65" i="1"/>
  <c r="R65" i="1"/>
  <c r="S65" i="1"/>
  <c r="T65" i="1"/>
  <c r="V65" i="1"/>
  <c r="O175" i="1"/>
  <c r="P175" i="1"/>
  <c r="Q175" i="1"/>
  <c r="R175" i="1"/>
  <c r="S175" i="1"/>
  <c r="T175" i="1"/>
  <c r="V175" i="1"/>
  <c r="O130" i="1"/>
  <c r="P130" i="1"/>
  <c r="Q130" i="1"/>
  <c r="R130" i="1"/>
  <c r="S130" i="1"/>
  <c r="T130" i="1"/>
  <c r="V130" i="1"/>
  <c r="O104" i="1"/>
  <c r="P104" i="1"/>
  <c r="Q104" i="1"/>
  <c r="R104" i="1"/>
  <c r="S104" i="1"/>
  <c r="T104" i="1"/>
  <c r="V104" i="1"/>
  <c r="O124" i="1"/>
  <c r="P124" i="1"/>
  <c r="Q124" i="1"/>
  <c r="R124" i="1"/>
  <c r="S124" i="1"/>
  <c r="T124" i="1"/>
  <c r="V124" i="1"/>
  <c r="O139" i="1"/>
  <c r="P139" i="1"/>
  <c r="Q139" i="1"/>
  <c r="R139" i="1"/>
  <c r="S139" i="1"/>
  <c r="T139" i="1"/>
  <c r="V139" i="1"/>
  <c r="O169" i="1"/>
  <c r="P169" i="1"/>
  <c r="Q169" i="1"/>
  <c r="R169" i="1"/>
  <c r="S169" i="1"/>
  <c r="T169" i="1"/>
  <c r="V169" i="1"/>
  <c r="O183" i="1"/>
  <c r="P183" i="1"/>
  <c r="Q183" i="1"/>
  <c r="R183" i="1"/>
  <c r="S183" i="1"/>
  <c r="T183" i="1"/>
  <c r="V183" i="1"/>
  <c r="O191" i="1"/>
  <c r="P191" i="1"/>
  <c r="Q191" i="1"/>
  <c r="R191" i="1"/>
  <c r="S191" i="1"/>
  <c r="T191" i="1"/>
  <c r="V191" i="1"/>
  <c r="O187" i="1"/>
  <c r="P187" i="1"/>
  <c r="Q187" i="1"/>
  <c r="R187" i="1"/>
  <c r="S187" i="1"/>
  <c r="T187" i="1"/>
  <c r="V187" i="1"/>
  <c r="O171" i="1"/>
  <c r="P171" i="1"/>
  <c r="Q171" i="1"/>
  <c r="R171" i="1"/>
  <c r="S171" i="1"/>
  <c r="T171" i="1"/>
  <c r="V171" i="1"/>
  <c r="O112" i="1"/>
  <c r="P112" i="1"/>
  <c r="Q112" i="1"/>
  <c r="R112" i="1"/>
  <c r="S112" i="1"/>
  <c r="T112" i="1"/>
  <c r="V112" i="1"/>
  <c r="O106" i="1"/>
  <c r="P106" i="1"/>
  <c r="Q106" i="1"/>
  <c r="R106" i="1"/>
  <c r="S106" i="1"/>
  <c r="T106" i="1"/>
  <c r="V106" i="1"/>
  <c r="O125" i="1"/>
  <c r="P125" i="1"/>
  <c r="Q125" i="1"/>
  <c r="R125" i="1"/>
  <c r="S125" i="1"/>
  <c r="T125" i="1"/>
  <c r="V125" i="1"/>
  <c r="O49" i="1"/>
  <c r="P49" i="1"/>
  <c r="Q49" i="1"/>
  <c r="R49" i="1"/>
  <c r="S49" i="1"/>
  <c r="T49" i="1"/>
  <c r="V49" i="1"/>
  <c r="O38" i="1"/>
  <c r="P38" i="1"/>
  <c r="Q38" i="1"/>
  <c r="R38" i="1"/>
  <c r="S38" i="1"/>
  <c r="T38" i="1"/>
  <c r="V38" i="1"/>
  <c r="O16" i="1"/>
  <c r="P16" i="1"/>
  <c r="Q16" i="1"/>
  <c r="R16" i="1"/>
  <c r="S16" i="1"/>
  <c r="T16" i="1"/>
  <c r="V16" i="1"/>
  <c r="O131" i="1"/>
  <c r="P131" i="1"/>
  <c r="Q131" i="1"/>
  <c r="R131" i="1"/>
  <c r="S131" i="1"/>
  <c r="T131" i="1"/>
  <c r="V131" i="1"/>
  <c r="O147" i="1"/>
  <c r="P147" i="1"/>
  <c r="Q147" i="1"/>
  <c r="R147" i="1"/>
  <c r="S147" i="1"/>
  <c r="T147" i="1"/>
  <c r="V147" i="1"/>
  <c r="O7" i="1"/>
  <c r="P7" i="1"/>
  <c r="Q7" i="1"/>
  <c r="R7" i="1"/>
  <c r="S7" i="1"/>
  <c r="T7" i="1"/>
  <c r="V7" i="1"/>
  <c r="O59" i="1"/>
  <c r="P59" i="1"/>
  <c r="Q59" i="1"/>
  <c r="R59" i="1"/>
  <c r="S59" i="1"/>
  <c r="T59" i="1"/>
  <c r="V59" i="1"/>
  <c r="O170" i="1"/>
  <c r="P170" i="1"/>
  <c r="Q170" i="1"/>
  <c r="R170" i="1"/>
  <c r="S170" i="1"/>
  <c r="T170" i="1"/>
  <c r="V170" i="1"/>
  <c r="O160" i="1"/>
  <c r="P160" i="1"/>
  <c r="Q160" i="1"/>
  <c r="R160" i="1"/>
  <c r="S160" i="1"/>
  <c r="T160" i="1"/>
  <c r="V160" i="1"/>
  <c r="O162" i="1"/>
  <c r="P162" i="1"/>
  <c r="Q162" i="1"/>
  <c r="R162" i="1"/>
  <c r="S162" i="1"/>
  <c r="T162" i="1"/>
  <c r="V162" i="1"/>
  <c r="O118" i="1"/>
  <c r="P118" i="1"/>
  <c r="Q118" i="1"/>
  <c r="R118" i="1"/>
  <c r="S118" i="1"/>
  <c r="T118" i="1"/>
  <c r="V118" i="1"/>
  <c r="O138" i="1"/>
  <c r="P138" i="1"/>
  <c r="Q138" i="1"/>
  <c r="R138" i="1"/>
  <c r="S138" i="1"/>
  <c r="T138" i="1"/>
  <c r="V138" i="1"/>
  <c r="O98" i="1"/>
  <c r="P98" i="1"/>
  <c r="Q98" i="1"/>
  <c r="R98" i="1"/>
  <c r="S98" i="1"/>
  <c r="T98" i="1"/>
  <c r="V98" i="1"/>
  <c r="O188" i="1"/>
  <c r="P188" i="1"/>
  <c r="Q188" i="1"/>
  <c r="R188" i="1"/>
  <c r="S188" i="1"/>
  <c r="T188" i="1"/>
  <c r="V188" i="1"/>
  <c r="O152" i="1"/>
  <c r="P152" i="1"/>
  <c r="Q152" i="1"/>
  <c r="R152" i="1"/>
  <c r="S152" i="1"/>
  <c r="T152" i="1"/>
  <c r="V152" i="1"/>
  <c r="O165" i="1"/>
  <c r="P165" i="1"/>
  <c r="Q165" i="1"/>
  <c r="R165" i="1"/>
  <c r="S165" i="1"/>
  <c r="T165" i="1"/>
  <c r="V165" i="1"/>
  <c r="O80" i="1"/>
  <c r="P80" i="1"/>
  <c r="Q80" i="1"/>
  <c r="R80" i="1"/>
  <c r="S80" i="1"/>
  <c r="T80" i="1"/>
  <c r="V80" i="1"/>
  <c r="O180" i="1"/>
  <c r="P180" i="1"/>
  <c r="Q180" i="1"/>
  <c r="R180" i="1"/>
  <c r="S180" i="1"/>
  <c r="T180" i="1"/>
  <c r="V180" i="1"/>
  <c r="O163" i="1"/>
  <c r="P163" i="1"/>
  <c r="Q163" i="1"/>
  <c r="R163" i="1"/>
  <c r="S163" i="1"/>
  <c r="T163" i="1"/>
  <c r="V163" i="1"/>
  <c r="O127" i="1"/>
  <c r="P127" i="1"/>
  <c r="Q127" i="1"/>
  <c r="R127" i="1"/>
  <c r="S127" i="1"/>
  <c r="T127" i="1"/>
  <c r="V127" i="1"/>
  <c r="O72" i="1"/>
  <c r="P72" i="1"/>
  <c r="Q72" i="1"/>
  <c r="R72" i="1"/>
  <c r="S72" i="1"/>
  <c r="T72" i="1"/>
  <c r="V72" i="1"/>
  <c r="O123" i="1"/>
  <c r="P123" i="1"/>
  <c r="Q123" i="1"/>
  <c r="R123" i="1"/>
  <c r="S123" i="1"/>
  <c r="T123" i="1"/>
  <c r="V123" i="1"/>
  <c r="O10" i="1"/>
  <c r="P10" i="1"/>
  <c r="Q10" i="1"/>
  <c r="R10" i="1"/>
  <c r="S10" i="1"/>
  <c r="T10" i="1"/>
  <c r="V10" i="1"/>
  <c r="O35" i="1"/>
  <c r="P35" i="1"/>
  <c r="Q35" i="1"/>
  <c r="R35" i="1"/>
  <c r="S35" i="1"/>
  <c r="T35" i="1"/>
  <c r="V35" i="1"/>
  <c r="O6" i="1"/>
  <c r="P6" i="1"/>
  <c r="Q6" i="1"/>
  <c r="R6" i="1"/>
  <c r="S6" i="1"/>
  <c r="T6" i="1"/>
  <c r="V6" i="1"/>
  <c r="O176" i="1"/>
  <c r="P176" i="1"/>
  <c r="Q176" i="1"/>
  <c r="R176" i="1"/>
  <c r="S176" i="1"/>
  <c r="T176" i="1"/>
  <c r="V176" i="1"/>
  <c r="O18" i="1"/>
  <c r="P18" i="1"/>
  <c r="Q18" i="1"/>
  <c r="R18" i="1"/>
  <c r="S18" i="1"/>
  <c r="T18" i="1"/>
  <c r="V18" i="1"/>
  <c r="O193" i="1"/>
  <c r="P193" i="1"/>
  <c r="Q193" i="1"/>
  <c r="R193" i="1"/>
  <c r="S193" i="1"/>
  <c r="T193" i="1"/>
  <c r="V193" i="1"/>
  <c r="O52" i="1"/>
  <c r="P52" i="1"/>
  <c r="Q52" i="1"/>
  <c r="R52" i="1"/>
  <c r="S52" i="1"/>
  <c r="T52" i="1"/>
  <c r="V52" i="1"/>
  <c r="O148" i="1"/>
  <c r="P148" i="1"/>
  <c r="Q148" i="1"/>
  <c r="R148" i="1"/>
  <c r="S148" i="1"/>
  <c r="T148" i="1"/>
  <c r="V148" i="1"/>
  <c r="O101" i="1"/>
  <c r="P101" i="1"/>
  <c r="Q101" i="1"/>
  <c r="R101" i="1"/>
  <c r="S101" i="1"/>
  <c r="T101" i="1"/>
  <c r="V101" i="1"/>
  <c r="O168" i="1"/>
  <c r="P168" i="1"/>
  <c r="Q168" i="1"/>
  <c r="R168" i="1"/>
  <c r="S168" i="1"/>
  <c r="T168" i="1"/>
  <c r="V168" i="1"/>
  <c r="O60" i="1"/>
  <c r="P60" i="1"/>
  <c r="Q60" i="1"/>
  <c r="R60" i="1"/>
  <c r="S60" i="1"/>
  <c r="T60" i="1"/>
  <c r="V60" i="1"/>
  <c r="O107" i="1"/>
  <c r="P107" i="1"/>
  <c r="Q107" i="1"/>
  <c r="R107" i="1"/>
  <c r="S107" i="1"/>
  <c r="T107" i="1"/>
  <c r="V107" i="1"/>
  <c r="O94" i="1"/>
  <c r="P94" i="1"/>
  <c r="Q94" i="1"/>
  <c r="R94" i="1"/>
  <c r="S94" i="1"/>
  <c r="T94" i="1"/>
  <c r="V94" i="1"/>
  <c r="O159" i="1"/>
  <c r="P159" i="1"/>
  <c r="Q159" i="1"/>
  <c r="R159" i="1"/>
  <c r="S159" i="1"/>
  <c r="T159" i="1"/>
  <c r="V159" i="1"/>
  <c r="O24" i="1"/>
  <c r="P24" i="1"/>
  <c r="Q24" i="1"/>
  <c r="R24" i="1"/>
  <c r="S24" i="1"/>
  <c r="T24" i="1"/>
  <c r="V24" i="1"/>
  <c r="O92" i="1"/>
  <c r="P92" i="1"/>
  <c r="Q92" i="1"/>
  <c r="R92" i="1"/>
  <c r="S92" i="1"/>
  <c r="T92" i="1"/>
  <c r="V92" i="1"/>
  <c r="O21" i="1"/>
  <c r="P21" i="1"/>
  <c r="Q21" i="1"/>
  <c r="R21" i="1"/>
  <c r="S21" i="1"/>
  <c r="T21" i="1"/>
  <c r="V21" i="1"/>
  <c r="O26" i="1"/>
  <c r="P26" i="1"/>
  <c r="Q26" i="1"/>
  <c r="R26" i="1"/>
  <c r="S26" i="1"/>
  <c r="T26" i="1"/>
  <c r="V26" i="1"/>
  <c r="O194" i="1"/>
  <c r="P194" i="1"/>
  <c r="Q194" i="1"/>
  <c r="R194" i="1"/>
  <c r="S194" i="1"/>
  <c r="T194" i="1"/>
  <c r="V194" i="1"/>
  <c r="O158" i="1"/>
  <c r="P158" i="1"/>
  <c r="Q158" i="1"/>
  <c r="R158" i="1"/>
  <c r="S158" i="1"/>
  <c r="T158" i="1"/>
  <c r="V158" i="1"/>
  <c r="O84" i="1"/>
  <c r="P84" i="1"/>
  <c r="Q84" i="1"/>
  <c r="R84" i="1"/>
  <c r="S84" i="1"/>
  <c r="T84" i="1"/>
  <c r="V84" i="1"/>
  <c r="O87" i="1"/>
  <c r="P87" i="1"/>
  <c r="Q87" i="1"/>
  <c r="R87" i="1"/>
  <c r="S87" i="1"/>
  <c r="T87" i="1"/>
  <c r="V87" i="1"/>
  <c r="O33" i="1"/>
  <c r="P33" i="1"/>
  <c r="Q33" i="1"/>
  <c r="R33" i="1"/>
  <c r="S33" i="1"/>
  <c r="T33" i="1"/>
  <c r="V33" i="1"/>
  <c r="O69" i="1"/>
  <c r="P69" i="1"/>
  <c r="Q69" i="1"/>
  <c r="R69" i="1"/>
  <c r="S69" i="1"/>
  <c r="T69" i="1"/>
  <c r="V69" i="1"/>
  <c r="O47" i="1"/>
  <c r="P47" i="1"/>
  <c r="Q47" i="1"/>
  <c r="R47" i="1"/>
  <c r="S47" i="1"/>
  <c r="T47" i="1"/>
  <c r="V47" i="1"/>
  <c r="O173" i="1"/>
  <c r="P173" i="1"/>
  <c r="Q173" i="1"/>
  <c r="R173" i="1"/>
  <c r="S173" i="1"/>
  <c r="T173" i="1"/>
  <c r="V173" i="1"/>
  <c r="O77" i="1"/>
  <c r="P77" i="1"/>
  <c r="Q77" i="1"/>
  <c r="R77" i="1"/>
  <c r="S77" i="1"/>
  <c r="T77" i="1"/>
  <c r="V77" i="1"/>
  <c r="O116" i="1"/>
  <c r="P116" i="1"/>
  <c r="Q116" i="1"/>
  <c r="R116" i="1"/>
  <c r="S116" i="1"/>
  <c r="T116" i="1"/>
  <c r="V116" i="1"/>
  <c r="O73" i="1"/>
  <c r="P73" i="1"/>
  <c r="Q73" i="1"/>
  <c r="R73" i="1"/>
  <c r="S73" i="1"/>
  <c r="T73" i="1"/>
  <c r="V73" i="1"/>
  <c r="O99" i="1"/>
  <c r="P99" i="1"/>
  <c r="Q99" i="1"/>
  <c r="R99" i="1"/>
  <c r="S99" i="1"/>
  <c r="T99" i="1"/>
  <c r="V99" i="1"/>
  <c r="O48" i="1"/>
  <c r="P48" i="1"/>
  <c r="Q48" i="1"/>
  <c r="R48" i="1"/>
  <c r="S48" i="1"/>
  <c r="T48" i="1"/>
  <c r="V48" i="1"/>
  <c r="O57" i="1"/>
  <c r="P57" i="1"/>
  <c r="Q57" i="1"/>
  <c r="R57" i="1"/>
  <c r="S57" i="1"/>
  <c r="T57" i="1"/>
  <c r="V57" i="1"/>
  <c r="O189" i="1"/>
  <c r="P189" i="1"/>
  <c r="Q189" i="1"/>
  <c r="R189" i="1"/>
  <c r="S189" i="1"/>
  <c r="T189" i="1"/>
  <c r="V189" i="1"/>
  <c r="O53" i="1"/>
  <c r="P53" i="1"/>
  <c r="Q53" i="1"/>
  <c r="R53" i="1"/>
  <c r="S53" i="1"/>
  <c r="T53" i="1"/>
  <c r="V53" i="1"/>
  <c r="O115" i="1"/>
  <c r="P115" i="1"/>
  <c r="Q115" i="1"/>
  <c r="R115" i="1"/>
  <c r="S115" i="1"/>
  <c r="T115" i="1"/>
  <c r="V115" i="1"/>
  <c r="O128" i="1"/>
  <c r="P128" i="1"/>
  <c r="Q128" i="1"/>
  <c r="R128" i="1"/>
  <c r="S128" i="1"/>
  <c r="T128" i="1"/>
  <c r="V128" i="1"/>
  <c r="O154" i="1"/>
  <c r="P154" i="1"/>
  <c r="Q154" i="1"/>
  <c r="R154" i="1"/>
  <c r="S154" i="1"/>
  <c r="T154" i="1"/>
  <c r="V154" i="1"/>
  <c r="O146" i="1"/>
  <c r="P146" i="1"/>
  <c r="Q146" i="1"/>
  <c r="R146" i="1"/>
  <c r="S146" i="1"/>
  <c r="T146" i="1"/>
  <c r="V146" i="1"/>
  <c r="O66" i="1"/>
  <c r="P66" i="1"/>
  <c r="Q66" i="1"/>
  <c r="R66" i="1"/>
  <c r="S66" i="1"/>
  <c r="T66" i="1"/>
  <c r="V66" i="1"/>
  <c r="O61" i="1"/>
  <c r="P61" i="1"/>
  <c r="Q61" i="1"/>
  <c r="R61" i="1"/>
  <c r="S61" i="1"/>
  <c r="T61" i="1"/>
  <c r="V61" i="1"/>
  <c r="O184" i="1"/>
  <c r="P184" i="1"/>
  <c r="Q184" i="1"/>
  <c r="R184" i="1"/>
  <c r="S184" i="1"/>
  <c r="T184" i="1"/>
  <c r="V184" i="1"/>
  <c r="O9" i="1"/>
  <c r="P9" i="1"/>
  <c r="Q9" i="1"/>
  <c r="R9" i="1"/>
  <c r="S9" i="1"/>
  <c r="T9" i="1"/>
  <c r="V9" i="1"/>
  <c r="O97" i="1"/>
  <c r="P97" i="1"/>
  <c r="Q97" i="1"/>
  <c r="R97" i="1"/>
  <c r="S97" i="1"/>
  <c r="T97" i="1"/>
  <c r="V97" i="1"/>
  <c r="O74" i="1"/>
  <c r="P74" i="1"/>
  <c r="Q74" i="1"/>
  <c r="R74" i="1"/>
  <c r="S74" i="1"/>
  <c r="T74" i="1"/>
  <c r="V74" i="1"/>
  <c r="O181" i="1"/>
  <c r="P181" i="1"/>
  <c r="Q181" i="1"/>
  <c r="R181" i="1"/>
  <c r="S181" i="1"/>
  <c r="T181" i="1"/>
  <c r="V181" i="1"/>
  <c r="O111" i="1"/>
  <c r="P111" i="1"/>
  <c r="Q111" i="1"/>
  <c r="R111" i="1"/>
  <c r="S111" i="1"/>
  <c r="T111" i="1"/>
  <c r="V111" i="1"/>
  <c r="O42" i="1"/>
  <c r="P42" i="1"/>
  <c r="Q42" i="1"/>
  <c r="R42" i="1"/>
  <c r="S42" i="1"/>
  <c r="T42" i="1"/>
  <c r="V42" i="1"/>
  <c r="O198" i="1"/>
  <c r="P198" i="1"/>
  <c r="Q198" i="1"/>
  <c r="R198" i="1"/>
  <c r="S198" i="1"/>
  <c r="T198" i="1"/>
  <c r="V198" i="1"/>
  <c r="O79" i="1"/>
  <c r="P79" i="1"/>
  <c r="Q79" i="1"/>
  <c r="R79" i="1"/>
  <c r="S79" i="1"/>
  <c r="T79" i="1"/>
  <c r="V79" i="1"/>
  <c r="O45" i="1"/>
  <c r="P45" i="1"/>
  <c r="Q45" i="1"/>
  <c r="R45" i="1"/>
  <c r="S45" i="1"/>
  <c r="T45" i="1"/>
  <c r="V45" i="1"/>
  <c r="O186" i="1"/>
  <c r="P186" i="1"/>
  <c r="Q186" i="1"/>
  <c r="R186" i="1"/>
  <c r="S186" i="1"/>
  <c r="T186" i="1"/>
  <c r="V186" i="1"/>
  <c r="O82" i="1"/>
  <c r="P82" i="1"/>
  <c r="Q82" i="1"/>
  <c r="R82" i="1"/>
  <c r="S82" i="1"/>
  <c r="T82" i="1"/>
  <c r="V82" i="1"/>
  <c r="O108" i="1"/>
  <c r="P108" i="1"/>
  <c r="Q108" i="1"/>
  <c r="R108" i="1"/>
  <c r="S108" i="1"/>
  <c r="T108" i="1"/>
  <c r="V108" i="1"/>
  <c r="O39" i="1"/>
  <c r="P39" i="1"/>
  <c r="Q39" i="1"/>
  <c r="R39" i="1"/>
  <c r="S39" i="1"/>
  <c r="T39" i="1"/>
  <c r="V39" i="1"/>
  <c r="O22" i="1"/>
  <c r="P22" i="1"/>
  <c r="Q22" i="1"/>
  <c r="R22" i="1"/>
  <c r="S22" i="1"/>
  <c r="T22" i="1"/>
  <c r="V22" i="1"/>
  <c r="O15" i="1"/>
  <c r="P15" i="1"/>
  <c r="Q15" i="1"/>
  <c r="R15" i="1"/>
  <c r="S15" i="1"/>
  <c r="T15" i="1"/>
  <c r="V15" i="1"/>
  <c r="O157" i="1"/>
  <c r="P157" i="1"/>
  <c r="Q157" i="1"/>
  <c r="R157" i="1"/>
  <c r="S157" i="1"/>
  <c r="T157" i="1"/>
  <c r="V157" i="1"/>
  <c r="O142" i="1"/>
  <c r="P142" i="1"/>
  <c r="Q142" i="1"/>
  <c r="R142" i="1"/>
  <c r="S142" i="1"/>
  <c r="T142" i="1"/>
  <c r="V142" i="1"/>
  <c r="O88" i="1"/>
  <c r="P88" i="1"/>
  <c r="Q88" i="1"/>
  <c r="R88" i="1"/>
  <c r="S88" i="1"/>
  <c r="T88" i="1"/>
  <c r="V88" i="1"/>
  <c r="O75" i="1"/>
  <c r="P75" i="1"/>
  <c r="Q75" i="1"/>
  <c r="R75" i="1"/>
  <c r="S75" i="1"/>
  <c r="T75" i="1"/>
  <c r="V75" i="1"/>
  <c r="O178" i="1"/>
  <c r="P178" i="1"/>
  <c r="Q178" i="1"/>
  <c r="R178" i="1"/>
  <c r="S178" i="1"/>
  <c r="T178" i="1"/>
  <c r="V178" i="1"/>
  <c r="O182" i="1"/>
  <c r="P182" i="1"/>
  <c r="Q182" i="1"/>
  <c r="R182" i="1"/>
  <c r="S182" i="1"/>
  <c r="T182" i="1"/>
  <c r="V182" i="1"/>
  <c r="O44" i="1"/>
  <c r="P44" i="1"/>
  <c r="Q44" i="1"/>
  <c r="R44" i="1"/>
  <c r="S44" i="1"/>
  <c r="T44" i="1"/>
  <c r="V44" i="1"/>
  <c r="O161" i="1"/>
  <c r="P161" i="1"/>
  <c r="Q161" i="1"/>
  <c r="R161" i="1"/>
  <c r="S161" i="1"/>
  <c r="T161" i="1"/>
  <c r="V161" i="1"/>
  <c r="O172" i="1"/>
  <c r="P172" i="1"/>
  <c r="Q172" i="1"/>
  <c r="R172" i="1"/>
  <c r="S172" i="1"/>
  <c r="T172" i="1"/>
  <c r="V172" i="1"/>
  <c r="O145" i="1"/>
  <c r="P145" i="1"/>
  <c r="Q145" i="1"/>
  <c r="R145" i="1"/>
  <c r="S145" i="1"/>
  <c r="T145" i="1"/>
  <c r="V145" i="1"/>
  <c r="O17" i="1"/>
  <c r="P17" i="1"/>
  <c r="Q17" i="1"/>
  <c r="R17" i="1"/>
  <c r="S17" i="1"/>
  <c r="T17" i="1"/>
  <c r="V17" i="1"/>
  <c r="O155" i="1"/>
  <c r="P155" i="1"/>
  <c r="Q155" i="1"/>
  <c r="R155" i="1"/>
  <c r="S155" i="1"/>
  <c r="T155" i="1"/>
  <c r="V155" i="1"/>
  <c r="O192" i="1"/>
  <c r="P192" i="1"/>
  <c r="Q192" i="1"/>
  <c r="R192" i="1"/>
  <c r="S192" i="1"/>
  <c r="T192" i="1"/>
  <c r="V192" i="1"/>
  <c r="O113" i="1"/>
  <c r="P113" i="1"/>
  <c r="Q113" i="1"/>
  <c r="R113" i="1"/>
  <c r="S113" i="1"/>
  <c r="T113" i="1"/>
  <c r="V113" i="1"/>
  <c r="O143" i="1"/>
  <c r="P143" i="1"/>
  <c r="Q143" i="1"/>
  <c r="R143" i="1"/>
  <c r="S143" i="1"/>
  <c r="T143" i="1"/>
  <c r="V143" i="1"/>
  <c r="O23" i="1"/>
  <c r="P23" i="1"/>
  <c r="Q23" i="1"/>
  <c r="R23" i="1"/>
  <c r="S23" i="1"/>
  <c r="T23" i="1"/>
  <c r="V23" i="1"/>
  <c r="O137" i="1"/>
  <c r="P137" i="1"/>
  <c r="Q137" i="1"/>
  <c r="R137" i="1"/>
  <c r="S137" i="1"/>
  <c r="T137" i="1"/>
  <c r="V137" i="1"/>
  <c r="O68" i="1"/>
  <c r="P68" i="1"/>
  <c r="Q68" i="1"/>
  <c r="R68" i="1"/>
  <c r="S68" i="1"/>
  <c r="T68" i="1"/>
  <c r="V68" i="1"/>
  <c r="O185" i="1"/>
  <c r="P185" i="1"/>
  <c r="Q185" i="1"/>
  <c r="R185" i="1"/>
  <c r="S185" i="1"/>
  <c r="T185" i="1"/>
  <c r="V185" i="1"/>
  <c r="O31" i="1"/>
  <c r="P31" i="1"/>
  <c r="Q31" i="1"/>
  <c r="R31" i="1"/>
  <c r="S31" i="1"/>
  <c r="T31" i="1"/>
  <c r="V31" i="1"/>
  <c r="O203" i="1"/>
  <c r="P203" i="1"/>
  <c r="Q203" i="1"/>
  <c r="R203" i="1"/>
  <c r="S203" i="1"/>
  <c r="T203" i="1"/>
  <c r="V203" i="1"/>
  <c r="O202" i="1"/>
  <c r="P202" i="1"/>
  <c r="Q202" i="1"/>
  <c r="R202" i="1"/>
  <c r="S202" i="1"/>
  <c r="T202" i="1"/>
  <c r="V202" i="1"/>
  <c r="O156" i="1"/>
  <c r="P156" i="1"/>
  <c r="Q156" i="1"/>
  <c r="R156" i="1"/>
  <c r="S156" i="1"/>
  <c r="T156" i="1"/>
  <c r="V156" i="1"/>
  <c r="O120" i="1"/>
  <c r="P120" i="1"/>
  <c r="Q120" i="1"/>
  <c r="R120" i="1"/>
  <c r="S120" i="1"/>
  <c r="T120" i="1"/>
  <c r="V120" i="1"/>
  <c r="O121" i="1"/>
  <c r="P121" i="1"/>
  <c r="Q121" i="1"/>
  <c r="R121" i="1"/>
  <c r="S121" i="1"/>
  <c r="T121" i="1"/>
  <c r="V121" i="1"/>
  <c r="O93" i="1"/>
  <c r="P93" i="1"/>
  <c r="Q93" i="1"/>
  <c r="R93" i="1"/>
  <c r="S93" i="1"/>
  <c r="T93" i="1"/>
  <c r="V93" i="1"/>
  <c r="O102" i="1"/>
  <c r="P102" i="1"/>
  <c r="Q102" i="1"/>
  <c r="R102" i="1"/>
  <c r="S102" i="1"/>
  <c r="T102" i="1"/>
  <c r="V102" i="1"/>
  <c r="O135" i="1"/>
  <c r="P135" i="1"/>
  <c r="Q135" i="1"/>
  <c r="R135" i="1"/>
  <c r="S135" i="1"/>
  <c r="T135" i="1"/>
  <c r="V135" i="1"/>
  <c r="O89" i="1"/>
  <c r="P89" i="1"/>
  <c r="Q89" i="1"/>
  <c r="R89" i="1"/>
  <c r="S89" i="1"/>
  <c r="T89" i="1"/>
  <c r="V89" i="1"/>
  <c r="O164" i="1"/>
  <c r="P164" i="1"/>
  <c r="Q164" i="1"/>
  <c r="R164" i="1"/>
  <c r="S164" i="1"/>
  <c r="T164" i="1"/>
  <c r="V164" i="1"/>
  <c r="O55" i="1"/>
  <c r="P55" i="1"/>
  <c r="Q55" i="1"/>
  <c r="R55" i="1"/>
  <c r="S55" i="1"/>
  <c r="T55" i="1"/>
  <c r="V55" i="1"/>
  <c r="O151" i="1"/>
  <c r="P151" i="1"/>
  <c r="Q151" i="1"/>
  <c r="R151" i="1"/>
  <c r="S151" i="1"/>
  <c r="T151" i="1"/>
  <c r="V151" i="1"/>
  <c r="O58" i="1"/>
  <c r="P58" i="1"/>
  <c r="Q58" i="1"/>
  <c r="R58" i="1"/>
  <c r="S58" i="1"/>
  <c r="T58" i="1"/>
  <c r="V58" i="1"/>
  <c r="O119" i="1"/>
  <c r="P119" i="1"/>
  <c r="Q119" i="1"/>
  <c r="R119" i="1"/>
  <c r="S119" i="1"/>
  <c r="T119" i="1"/>
  <c r="V119" i="1"/>
  <c r="O63" i="1"/>
  <c r="P63" i="1"/>
  <c r="Q63" i="1"/>
  <c r="R63" i="1"/>
  <c r="S63" i="1"/>
  <c r="T63" i="1"/>
  <c r="V63" i="1"/>
  <c r="O141" i="1"/>
  <c r="P141" i="1"/>
  <c r="Q141" i="1"/>
  <c r="R141" i="1"/>
  <c r="S141" i="1"/>
  <c r="T141" i="1"/>
  <c r="V141" i="1"/>
  <c r="O64" i="1"/>
  <c r="P64" i="1"/>
  <c r="Q64" i="1"/>
  <c r="R64" i="1"/>
  <c r="S64" i="1"/>
  <c r="T64" i="1"/>
  <c r="V64" i="1"/>
  <c r="O167" i="1"/>
  <c r="P167" i="1"/>
  <c r="Q167" i="1"/>
  <c r="R167" i="1"/>
  <c r="S167" i="1"/>
  <c r="T167" i="1"/>
  <c r="V167" i="1"/>
  <c r="O117" i="1"/>
  <c r="P117" i="1"/>
  <c r="Q117" i="1"/>
  <c r="R117" i="1"/>
  <c r="S117" i="1"/>
  <c r="T117" i="1"/>
  <c r="V117" i="1"/>
  <c r="O177" i="1"/>
  <c r="P177" i="1"/>
  <c r="Q177" i="1"/>
  <c r="R177" i="1"/>
  <c r="S177" i="1"/>
  <c r="T177" i="1"/>
  <c r="V177" i="1"/>
  <c r="F207" i="1"/>
  <c r="F209" i="1"/>
  <c r="C207" i="1"/>
  <c r="C209" i="1"/>
  <c r="D207" i="1"/>
  <c r="D209" i="1"/>
  <c r="E207" i="1"/>
  <c r="E209" i="1"/>
  <c r="G207" i="1"/>
  <c r="G209" i="1"/>
  <c r="H207" i="1"/>
  <c r="H209" i="1"/>
  <c r="AD6" i="1"/>
  <c r="AF6" i="1"/>
  <c r="AG6" i="1"/>
  <c r="AH6" i="1"/>
  <c r="AA7" i="1"/>
  <c r="AB7" i="1"/>
  <c r="AC7" i="1"/>
  <c r="AD7" i="1"/>
  <c r="AE7" i="1"/>
  <c r="AF7" i="1"/>
  <c r="AG7" i="1"/>
  <c r="AH7" i="1"/>
  <c r="AA8" i="1"/>
  <c r="AB8" i="1"/>
  <c r="AC8" i="1"/>
  <c r="AD8" i="1"/>
  <c r="AE8" i="1"/>
  <c r="AF8" i="1"/>
  <c r="AG8" i="1"/>
  <c r="AH8" i="1"/>
  <c r="AA9" i="1"/>
  <c r="AB9" i="1"/>
  <c r="AC9" i="1"/>
  <c r="AD9" i="1"/>
  <c r="AE9" i="1"/>
  <c r="AF9" i="1"/>
  <c r="AG9" i="1"/>
  <c r="AH9" i="1"/>
  <c r="AA10" i="1"/>
  <c r="AB10" i="1"/>
  <c r="AC10" i="1"/>
  <c r="AD10" i="1"/>
  <c r="AE10" i="1"/>
  <c r="AF10" i="1"/>
  <c r="AG10" i="1"/>
  <c r="AH10" i="1"/>
  <c r="C208" i="5"/>
  <c r="C210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  <c r="D28" i="5"/>
  <c r="H28" i="5"/>
  <c r="D29" i="5"/>
  <c r="H29" i="5"/>
  <c r="D30" i="5"/>
  <c r="H30" i="5"/>
  <c r="D31" i="5"/>
  <c r="H31" i="5"/>
  <c r="D32" i="5"/>
  <c r="H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D51" i="5"/>
  <c r="H51" i="5"/>
  <c r="D52" i="5"/>
  <c r="H52" i="5"/>
  <c r="D53" i="5"/>
  <c r="H53" i="5"/>
  <c r="D54" i="5"/>
  <c r="H54" i="5"/>
  <c r="D55" i="5"/>
  <c r="H55" i="5"/>
  <c r="D56" i="5"/>
  <c r="H56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D65" i="5"/>
  <c r="H65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D74" i="5"/>
  <c r="H74" i="5"/>
  <c r="D75" i="5"/>
  <c r="H75" i="5"/>
  <c r="D76" i="5"/>
  <c r="H76" i="5"/>
  <c r="D77" i="5"/>
  <c r="H77" i="5"/>
  <c r="D78" i="5"/>
  <c r="H78" i="5"/>
  <c r="D79" i="5"/>
  <c r="H79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D88" i="5"/>
  <c r="H88" i="5"/>
  <c r="D89" i="5"/>
  <c r="H89" i="5"/>
  <c r="D90" i="5"/>
  <c r="H90" i="5"/>
  <c r="D91" i="5"/>
  <c r="H91" i="5"/>
  <c r="D92" i="5"/>
  <c r="H92" i="5"/>
  <c r="D93" i="5"/>
  <c r="H93" i="5"/>
  <c r="D94" i="5"/>
  <c r="H94" i="5"/>
  <c r="D95" i="5"/>
  <c r="H95" i="5"/>
  <c r="D96" i="5"/>
  <c r="H96" i="5"/>
  <c r="D97" i="5"/>
  <c r="H97" i="5"/>
  <c r="D98" i="5"/>
  <c r="H98" i="5"/>
  <c r="D99" i="5"/>
  <c r="H99" i="5"/>
  <c r="D100" i="5"/>
  <c r="H100" i="5"/>
  <c r="D101" i="5"/>
  <c r="H101" i="5"/>
  <c r="D102" i="5"/>
  <c r="H102" i="5"/>
  <c r="D103" i="5"/>
  <c r="H103" i="5"/>
  <c r="D104" i="5"/>
  <c r="H104" i="5"/>
  <c r="D105" i="5"/>
  <c r="H105" i="5"/>
  <c r="D106" i="5"/>
  <c r="H106" i="5"/>
  <c r="D107" i="5"/>
  <c r="H107" i="5"/>
  <c r="D108" i="5"/>
  <c r="H108" i="5"/>
  <c r="D109" i="5"/>
  <c r="H109" i="5"/>
  <c r="D110" i="5"/>
  <c r="H110" i="5"/>
  <c r="D111" i="5"/>
  <c r="H111" i="5"/>
  <c r="D112" i="5"/>
  <c r="H112" i="5"/>
  <c r="D113" i="5"/>
  <c r="H113" i="5"/>
  <c r="D114" i="5"/>
  <c r="H114" i="5"/>
  <c r="D115" i="5"/>
  <c r="H115" i="5"/>
  <c r="D116" i="5"/>
  <c r="H116" i="5"/>
  <c r="D117" i="5"/>
  <c r="H117" i="5"/>
  <c r="D118" i="5"/>
  <c r="H118" i="5"/>
  <c r="D119" i="5"/>
  <c r="H119" i="5"/>
  <c r="D120" i="5"/>
  <c r="H120" i="5"/>
  <c r="D121" i="5"/>
  <c r="H121" i="5"/>
  <c r="D122" i="5"/>
  <c r="H122" i="5"/>
  <c r="D123" i="5"/>
  <c r="H123" i="5"/>
  <c r="D124" i="5"/>
  <c r="H124" i="5"/>
  <c r="D125" i="5"/>
  <c r="H125" i="5"/>
  <c r="D126" i="5"/>
  <c r="H126" i="5"/>
  <c r="D127" i="5"/>
  <c r="H127" i="5"/>
  <c r="D128" i="5"/>
  <c r="H128" i="5"/>
  <c r="D129" i="5"/>
  <c r="H129" i="5"/>
  <c r="D130" i="5"/>
  <c r="H130" i="5"/>
  <c r="D131" i="5"/>
  <c r="H131" i="5"/>
  <c r="D132" i="5"/>
  <c r="H132" i="5"/>
  <c r="D133" i="5"/>
  <c r="H133" i="5"/>
  <c r="D134" i="5"/>
  <c r="H134" i="5"/>
  <c r="D135" i="5"/>
  <c r="H135" i="5"/>
  <c r="D136" i="5"/>
  <c r="H136" i="5"/>
  <c r="D137" i="5"/>
  <c r="H137" i="5"/>
  <c r="D138" i="5"/>
  <c r="H138" i="5"/>
  <c r="D139" i="5"/>
  <c r="H139" i="5"/>
  <c r="D140" i="5"/>
  <c r="H140" i="5"/>
  <c r="D141" i="5"/>
  <c r="H141" i="5"/>
  <c r="D142" i="5"/>
  <c r="H142" i="5"/>
  <c r="D143" i="5"/>
  <c r="H143" i="5"/>
  <c r="D144" i="5"/>
  <c r="H144" i="5"/>
  <c r="D145" i="5"/>
  <c r="H145" i="5"/>
  <c r="D146" i="5"/>
  <c r="H146" i="5"/>
  <c r="D147" i="5"/>
  <c r="H147" i="5"/>
  <c r="D148" i="5"/>
  <c r="H148" i="5"/>
  <c r="D149" i="5"/>
  <c r="H149" i="5"/>
  <c r="D150" i="5"/>
  <c r="H150" i="5"/>
  <c r="D151" i="5"/>
  <c r="H151" i="5"/>
  <c r="D152" i="5"/>
  <c r="H152" i="5"/>
  <c r="D153" i="5"/>
  <c r="H153" i="5"/>
  <c r="D154" i="5"/>
  <c r="H154" i="5"/>
  <c r="D155" i="5"/>
  <c r="H155" i="5"/>
  <c r="D156" i="5"/>
  <c r="H156" i="5"/>
  <c r="D157" i="5"/>
  <c r="H157" i="5"/>
  <c r="D158" i="5"/>
  <c r="H158" i="5"/>
  <c r="D159" i="5"/>
  <c r="H159" i="5"/>
  <c r="D160" i="5"/>
  <c r="H160" i="5"/>
  <c r="D161" i="5"/>
  <c r="H161" i="5"/>
  <c r="D162" i="5"/>
  <c r="H162" i="5"/>
  <c r="D163" i="5"/>
  <c r="H163" i="5"/>
  <c r="D164" i="5"/>
  <c r="H164" i="5"/>
  <c r="D165" i="5"/>
  <c r="H165" i="5"/>
  <c r="D166" i="5"/>
  <c r="H166" i="5"/>
  <c r="D167" i="5"/>
  <c r="H167" i="5"/>
  <c r="D168" i="5"/>
  <c r="H168" i="5"/>
  <c r="D169" i="5"/>
  <c r="H169" i="5"/>
  <c r="D170" i="5"/>
  <c r="H170" i="5"/>
  <c r="D171" i="5"/>
  <c r="H171" i="5"/>
  <c r="D172" i="5"/>
  <c r="H172" i="5"/>
  <c r="D173" i="5"/>
  <c r="H173" i="5"/>
  <c r="D174" i="5"/>
  <c r="H174" i="5"/>
  <c r="D175" i="5"/>
  <c r="H175" i="5"/>
  <c r="D176" i="5"/>
  <c r="H176" i="5"/>
  <c r="D177" i="5"/>
  <c r="H177" i="5"/>
  <c r="D178" i="5"/>
  <c r="H178" i="5"/>
  <c r="D179" i="5"/>
  <c r="H179" i="5"/>
  <c r="D180" i="5"/>
  <c r="H180" i="5"/>
  <c r="D181" i="5"/>
  <c r="H181" i="5"/>
  <c r="D182" i="5"/>
  <c r="H182" i="5"/>
  <c r="D183" i="5"/>
  <c r="H183" i="5"/>
  <c r="D184" i="5"/>
  <c r="H184" i="5"/>
  <c r="D185" i="5"/>
  <c r="H185" i="5"/>
  <c r="D186" i="5"/>
  <c r="H186" i="5"/>
  <c r="D187" i="5"/>
  <c r="H187" i="5"/>
  <c r="D188" i="5"/>
  <c r="H188" i="5"/>
  <c r="D189" i="5"/>
  <c r="H189" i="5"/>
  <c r="D190" i="5"/>
  <c r="H190" i="5"/>
  <c r="D191" i="5"/>
  <c r="H191" i="5"/>
  <c r="D192" i="5"/>
  <c r="H192" i="5"/>
  <c r="D193" i="5"/>
  <c r="H193" i="5"/>
  <c r="D194" i="5"/>
  <c r="H194" i="5"/>
  <c r="D195" i="5"/>
  <c r="H195" i="5"/>
  <c r="D196" i="5"/>
  <c r="H196" i="5"/>
  <c r="D197" i="5"/>
  <c r="H197" i="5"/>
  <c r="D198" i="5"/>
  <c r="H198" i="5"/>
  <c r="D199" i="5"/>
  <c r="H199" i="5"/>
  <c r="D200" i="5"/>
  <c r="H200" i="5"/>
  <c r="D201" i="5"/>
  <c r="H201" i="5"/>
  <c r="D202" i="5"/>
  <c r="H202" i="5"/>
  <c r="D203" i="5"/>
  <c r="H203" i="5"/>
  <c r="D204" i="5"/>
  <c r="H204" i="5"/>
  <c r="D205" i="5"/>
  <c r="H205" i="5"/>
  <c r="D206" i="5"/>
  <c r="H206" i="5"/>
  <c r="G208" i="5"/>
  <c r="D207" i="2"/>
  <c r="D209" i="2"/>
  <c r="M191" i="2"/>
  <c r="C209" i="2"/>
  <c r="C207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L6" i="2"/>
  <c r="H209" i="2"/>
  <c r="G209" i="2"/>
  <c r="F209" i="2"/>
  <c r="E209" i="2"/>
  <c r="H207" i="2"/>
  <c r="G207" i="2"/>
  <c r="F207" i="2"/>
  <c r="E207" i="2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Q6" i="2"/>
  <c r="P6" i="2"/>
  <c r="O6" i="2"/>
  <c r="N6" i="2"/>
  <c r="M6" i="2"/>
</calcChain>
</file>

<file path=xl/sharedStrings.xml><?xml version="1.0" encoding="utf-8"?>
<sst xmlns="http://schemas.openxmlformats.org/spreadsheetml/2006/main" count="135" uniqueCount="73">
  <si>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</si>
  <si>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</si>
  <si>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</si>
  <si>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</si>
  <si>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</si>
  <si>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</si>
  <si>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</si>
  <si>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</si>
  <si>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</si>
  <si>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</si>
  <si>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</si>
  <si>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</si>
  <si>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</si>
  <si>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</si>
  <si>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</si>
  <si>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</si>
  <si>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</si>
  <si>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</si>
  <si>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</si>
  <si>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</si>
  <si>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</si>
  <si>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</si>
  <si>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</si>
  <si>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</si>
  <si>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</si>
  <si>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</si>
  <si>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</si>
  <si>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</si>
  <si>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</si>
  <si>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</si>
  <si>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</si>
  <si>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</si>
  <si>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</si>
  <si>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</si>
  <si>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</si>
  <si>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</si>
  <si>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</si>
  <si>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r>
      <t xml:space="preserve">F-statistic - </t>
    </r>
    <r>
      <rPr>
        <i/>
        <sz val="12"/>
        <color theme="1"/>
        <rFont val="Calibri"/>
        <family val="2"/>
      </rPr>
      <t xml:space="preserve">not applicable </t>
    </r>
  </si>
  <si>
    <r>
      <t>Degrees of Freedom  -</t>
    </r>
    <r>
      <rPr>
        <i/>
        <sz val="12"/>
        <color theme="1"/>
        <rFont val="Calibri"/>
        <family val="2"/>
      </rPr>
      <t xml:space="preserve"> not applicable</t>
    </r>
  </si>
  <si>
    <t>"Regression Sum of Squares"</t>
  </si>
  <si>
    <t>"Residual Sum of Squares"</t>
  </si>
  <si>
    <t>Column 7</t>
  </si>
  <si>
    <t>AGE</t>
  </si>
  <si>
    <t>YEARS AT EMPLOYER</t>
  </si>
  <si>
    <t>YEARS AT ADDRESS</t>
  </si>
  <si>
    <t>INCOME</t>
  </si>
  <si>
    <t>AUTOMOBILE DEBT</t>
  </si>
  <si>
    <t>CREDIT CARD DEBT</t>
  </si>
  <si>
    <t>SCORE(sum)</t>
  </si>
  <si>
    <t>AUC</t>
  </si>
  <si>
    <t>SCORE (ALL ADD)</t>
  </si>
  <si>
    <t>SCORE(CCD-AGE-</t>
  </si>
  <si>
    <t>SCORE(CCD-INC-AGE)</t>
  </si>
  <si>
    <t>YEARS AT EM</t>
  </si>
  <si>
    <t>YEARS AT ADD</t>
  </si>
  <si>
    <t>CCD</t>
  </si>
  <si>
    <t>AUTO DEBT</t>
  </si>
  <si>
    <t>score(linest)</t>
  </si>
  <si>
    <t>score</t>
  </si>
  <si>
    <t>auc=0.82</t>
  </si>
  <si>
    <t>score(linest + some)</t>
  </si>
  <si>
    <t>score+apha</t>
  </si>
  <si>
    <t>score2</t>
  </si>
  <si>
    <t>std</t>
  </si>
  <si>
    <t>STD POP</t>
  </si>
  <si>
    <t xml:space="preserve">profit </t>
  </si>
  <si>
    <t xml:space="preserve">point estimate for profit(mean + zscore * std </t>
  </si>
  <si>
    <t>50 % ci = mean +-estimate of residual</t>
  </si>
  <si>
    <t xml:space="preserve">esti </t>
  </si>
  <si>
    <t>training data estimate for 50%</t>
  </si>
  <si>
    <t>upper/lower</t>
  </si>
  <si>
    <t>training data estimate for 99%</t>
  </si>
  <si>
    <t>AUC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</si>
</sst>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2" fontId="3" fillId="0" borderId="0" xfId="0" applyNumberFormat="1" applyFont="1"/>
    <xf numFmtId="164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4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6" fontId="3" fillId="0" borderId="0" xfId="0" applyNumberFormat="1" applyFont="1"/>
    <xf numFmtId="6" fontId="3" fillId="0" borderId="10" xfId="0" applyNumberFormat="1" applyFont="1" applyBorder="1"/>
    <xf numFmtId="0" fontId="0" fillId="0" borderId="3" xfId="0" applyBorder="1"/>
    <xf numFmtId="6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6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5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8" fillId="0" borderId="0" xfId="0" applyNumberFormat="1" applyFont="1"/>
    <xf numFmtId="0" fontId="3" fillId="0" borderId="2" xfId="0" applyFont="1" applyBorder="1"/>
    <xf numFmtId="0" fontId="0" fillId="0" borderId="0" xfId="0" applyFill="1" applyBorder="1" applyAlignment="1"/>
    <xf numFmtId="0" fontId="0" fillId="0" borderId="17" xfId="0" applyFill="1" applyBorder="1" applyAlignment="1"/>
    <xf numFmtId="0" fontId="10" fillId="0" borderId="18" xfId="0" applyFont="1" applyFill="1" applyBorder="1" applyAlignment="1">
      <alignment horizontal="center"/>
    </xf>
    <xf numFmtId="0" fontId="4" fillId="0" borderId="0" xfId="0" applyFont="1" applyBorder="1"/>
    <xf numFmtId="2" fontId="0" fillId="0" borderId="0" xfId="0" applyNumberFormat="1"/>
    <xf numFmtId="0" fontId="3" fillId="0" borderId="0" xfId="0" applyFont="1" applyBorder="1"/>
    <xf numFmtId="165" fontId="3" fillId="0" borderId="0" xfId="0" applyNumberFormat="1" applyFont="1" applyBorder="1"/>
    <xf numFmtId="0" fontId="0" fillId="0" borderId="0" xfId="0" applyBorder="1"/>
    <xf numFmtId="1" fontId="2" fillId="2" borderId="0" xfId="1" applyNumberFormat="1"/>
    <xf numFmtId="0" fontId="11" fillId="0" borderId="2" xfId="0" applyFont="1" applyBorder="1"/>
    <xf numFmtId="166" fontId="11" fillId="0" borderId="2" xfId="0" applyNumberFormat="1" applyFont="1" applyBorder="1"/>
  </cellXfs>
  <cellStyles count="4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eutral" xfId="1" builtinId="28"/>
    <cellStyle name="Normal" xfId="0" builtinId="0"/>
    <cellStyle name="Note 2" xfId="2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9"/>
  <sheetViews>
    <sheetView topLeftCell="Q163" workbookViewId="0">
      <selection activeCell="Y205" sqref="Y205:Y206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12" width="26.125" customWidth="1"/>
    <col min="14" max="14" width="24.125" customWidth="1"/>
    <col min="15" max="15" width="10" customWidth="1"/>
    <col min="16" max="16" width="22.625" customWidth="1"/>
    <col min="17" max="17" width="20.875" customWidth="1"/>
    <col min="18" max="18" width="11.125" customWidth="1"/>
    <col min="19" max="19" width="21" customWidth="1"/>
    <col min="20" max="20" width="21.625" customWidth="1"/>
    <col min="21" max="21" width="27.625" customWidth="1"/>
    <col min="23" max="23" width="20.625" bestFit="1" customWidth="1"/>
    <col min="25" max="25" width="19.25" customWidth="1"/>
    <col min="27" max="27" width="18.25" customWidth="1"/>
    <col min="28" max="28" width="15.5" customWidth="1"/>
    <col min="29" max="29" width="19.25" customWidth="1"/>
    <col min="30" max="30" width="18" customWidth="1"/>
    <col min="31" max="31" width="15" customWidth="1"/>
    <col min="32" max="32" width="18.625" customWidth="1"/>
    <col min="33" max="33" width="18.2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21" x14ac:dyDescent="0.35">
      <c r="A2" s="3"/>
      <c r="B2" s="4" t="s">
        <v>18</v>
      </c>
      <c r="C2" s="5"/>
      <c r="D2" s="6"/>
      <c r="E2" s="3"/>
      <c r="F2" s="3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4" ht="21" x14ac:dyDescent="0.35">
      <c r="A4" s="3"/>
      <c r="B4" s="9" t="s">
        <v>7</v>
      </c>
      <c r="C4" s="3"/>
      <c r="D4" s="3"/>
      <c r="E4" s="3"/>
      <c r="F4" s="37"/>
      <c r="G4" s="3"/>
      <c r="H4" s="3"/>
      <c r="I4" s="3"/>
      <c r="J4" s="3"/>
      <c r="K4" s="3"/>
      <c r="L4" s="3"/>
      <c r="M4" s="3"/>
      <c r="N4" s="10" t="s">
        <v>9</v>
      </c>
      <c r="O4" s="3"/>
      <c r="P4" s="3"/>
      <c r="Q4" s="3"/>
      <c r="R4" s="3"/>
      <c r="S4" s="3"/>
      <c r="T4" s="3"/>
      <c r="U4" s="3"/>
      <c r="V4" s="3"/>
      <c r="W4" s="3"/>
      <c r="X4" s="3" t="s">
        <v>59</v>
      </c>
      <c r="Y4" s="3" t="s">
        <v>72</v>
      </c>
      <c r="Z4" s="3"/>
    </row>
    <row r="5" spans="1:34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48" t="s">
        <v>50</v>
      </c>
      <c r="K5" s="48" t="s">
        <v>51</v>
      </c>
      <c r="L5" s="48"/>
      <c r="M5" s="3"/>
      <c r="N5" s="7" t="s">
        <v>0</v>
      </c>
      <c r="O5" s="7" t="s">
        <v>1</v>
      </c>
      <c r="P5" s="7" t="s">
        <v>3</v>
      </c>
      <c r="Q5" s="7" t="s">
        <v>2</v>
      </c>
      <c r="R5" s="7" t="s">
        <v>11</v>
      </c>
      <c r="S5" s="7" t="s">
        <v>10</v>
      </c>
      <c r="T5" s="7" t="s">
        <v>4</v>
      </c>
      <c r="U5" s="7" t="s">
        <v>8</v>
      </c>
      <c r="V5" s="3" t="s">
        <v>48</v>
      </c>
      <c r="W5" s="3" t="s">
        <v>52</v>
      </c>
      <c r="X5" s="3" t="s">
        <v>57</v>
      </c>
      <c r="Y5" s="3" t="s">
        <v>60</v>
      </c>
      <c r="Z5" s="3" t="s">
        <v>61</v>
      </c>
    </row>
    <row r="6" spans="1:34" x14ac:dyDescent="0.25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51">
        <f xml:space="preserve"> C6+D6+E6+F6+G6+H6</f>
        <v>29844.530118959738</v>
      </c>
      <c r="K6" s="50"/>
      <c r="L6" s="50"/>
      <c r="M6" s="3"/>
      <c r="N6" s="22">
        <v>1</v>
      </c>
      <c r="O6" s="23">
        <f t="shared" ref="O6:O37" si="0">(C6-C$207)/C$209</f>
        <v>-0.26064967652601878</v>
      </c>
      <c r="P6" s="23">
        <f t="shared" ref="P6:P37" si="1">(D6-D$207)/D$209</f>
        <v>0.11416712690780216</v>
      </c>
      <c r="Q6" s="23">
        <f t="shared" ref="Q6:Q37" si="2">(E6-E$207)/E$209</f>
        <v>-0.77881475003033607</v>
      </c>
      <c r="R6" s="23">
        <f t="shared" ref="R6:R37" si="3">(F6-F$207)/F$209</f>
        <v>-0.22139061958740647</v>
      </c>
      <c r="S6" s="23">
        <f t="shared" ref="S6:S37" si="4">(G6-G$207)/G$209</f>
        <v>-1.1445747089392213E-2</v>
      </c>
      <c r="T6" s="23">
        <f t="shared" ref="T6:T37" si="5">(H6-H$207)/H$209</f>
        <v>0.21189420045920859</v>
      </c>
      <c r="U6" s="24">
        <v>0</v>
      </c>
      <c r="V6" s="21">
        <f t="shared" ref="V6:V37" si="6">(O6+P6+Q6+R6+S6+T6)/2.4</f>
        <v>-0.39426644411089284</v>
      </c>
      <c r="W6" s="21">
        <f>S6-R6-O6</f>
        <v>0.47059454902403303</v>
      </c>
      <c r="X6" s="21">
        <f>$AE$6*P6+$AB$6*S6</f>
        <v>-1.923486341149348E-2</v>
      </c>
      <c r="Y6" s="21">
        <f>$AE$6*P6+$AB$6*S6 +$AC$6*R6+$AA$6*T6</f>
        <v>-1.6560997362361864E-2</v>
      </c>
      <c r="Z6" s="21">
        <f>$AE$6*P6+$AB$6*S6 +$AC$6*R6+$AA$6*T6+0.25</f>
        <v>0.23343900263763814</v>
      </c>
      <c r="AA6" s="43">
        <f t="array" ref="AA6:AH10">LINEST(U6:U205,O6:T205,TRUE,TRUE)</f>
        <v>-7.4627683332910727E-2</v>
      </c>
      <c r="AB6" s="43">
        <v>-0.18638399333568834</v>
      </c>
      <c r="AC6" s="43">
        <v>-8.3504167319893782E-2</v>
      </c>
      <c r="AD6" s="43">
        <v>3.2318965885900608E-2</v>
      </c>
      <c r="AE6" s="43">
        <v>-0.18716567579020363</v>
      </c>
      <c r="AF6" s="43">
        <v>-2.2812197148846317E-2</v>
      </c>
      <c r="AG6" s="43">
        <v>0.24999999999999986</v>
      </c>
      <c r="AH6" s="43" t="e">
        <v>#N/A</v>
      </c>
    </row>
    <row r="7" spans="1:34" x14ac:dyDescent="0.25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51">
        <f t="shared" ref="J7:J70" si="7" xml:space="preserve"> C7+D7+E7+F7+G7+H7</f>
        <v>32583.321840803768</v>
      </c>
      <c r="K7" s="50"/>
      <c r="L7" s="50"/>
      <c r="M7" s="3"/>
      <c r="N7" s="11">
        <v>2</v>
      </c>
      <c r="O7" s="25">
        <f t="shared" si="0"/>
        <v>-1.0717906902069946E-2</v>
      </c>
      <c r="P7" s="25">
        <f t="shared" si="1"/>
        <v>0.49579218749070764</v>
      </c>
      <c r="Q7" s="25">
        <f t="shared" si="2"/>
        <v>1.1394942538787356</v>
      </c>
      <c r="R7" s="25">
        <f t="shared" si="3"/>
        <v>0.36198124998814107</v>
      </c>
      <c r="S7" s="25">
        <f t="shared" si="4"/>
        <v>-3.1848878283875637</v>
      </c>
      <c r="T7" s="25">
        <f t="shared" si="5"/>
        <v>-1.5060795718293607</v>
      </c>
      <c r="U7" s="14">
        <v>1</v>
      </c>
      <c r="V7" s="21">
        <f t="shared" si="6"/>
        <v>-1.1268406732339209</v>
      </c>
      <c r="W7" s="21">
        <f t="shared" ref="W7:W70" si="8">S7-R7-O7</f>
        <v>-3.5361511714736347</v>
      </c>
      <c r="X7" s="21">
        <f t="shared" ref="X7:X70" si="9">$AE$6*P7+$AB$6*S7</f>
        <v>0.50081683195790083</v>
      </c>
      <c r="Y7" s="21">
        <f t="shared" ref="Y7:Y70" si="10">$AE$6*P7+$AB$6*S7 +$AC$6*R7+$AA$6*T7</f>
        <v>0.58298511845287415</v>
      </c>
      <c r="Z7" s="21">
        <f t="shared" ref="Z7:Z70" si="11">$AE$6*P7+$AB$6*S7 +$AC$6*R7+$AA$6*T7+0.25</f>
        <v>0.83298511845287415</v>
      </c>
      <c r="AA7" s="43">
        <v>3.6848652561116385E-2</v>
      </c>
      <c r="AB7" s="43">
        <v>3.9500479140486273E-2</v>
      </c>
      <c r="AC7" s="43">
        <v>4.6568933483411679E-2</v>
      </c>
      <c r="AD7" s="43">
        <v>2.7055992911429301E-2</v>
      </c>
      <c r="AE7" s="43">
        <v>3.6562257348144063E-2</v>
      </c>
      <c r="AF7" s="43">
        <v>3.2511853063438421E-2</v>
      </c>
      <c r="AG7" s="43">
        <v>2.6810804559003344E-2</v>
      </c>
      <c r="AH7" s="43" t="e">
        <v>#N/A</v>
      </c>
    </row>
    <row r="8" spans="1:34" x14ac:dyDescent="0.25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51">
        <f t="shared" si="7"/>
        <v>41740.367509180789</v>
      </c>
      <c r="K8" s="50"/>
      <c r="L8" s="50"/>
      <c r="M8" s="3"/>
      <c r="N8" s="11">
        <v>3</v>
      </c>
      <c r="O8" s="25">
        <f t="shared" si="0"/>
        <v>0.36949639780452165</v>
      </c>
      <c r="P8" s="25">
        <f t="shared" si="1"/>
        <v>0.56769068245274146</v>
      </c>
      <c r="Q8" s="25">
        <f t="shared" si="2"/>
        <v>-1.1215092915052258</v>
      </c>
      <c r="R8" s="25">
        <f t="shared" si="3"/>
        <v>0.26246787384366771</v>
      </c>
      <c r="S8" s="25">
        <f t="shared" si="4"/>
        <v>-2.1068225675074927</v>
      </c>
      <c r="T8" s="25">
        <f t="shared" si="5"/>
        <v>-0.20504258822501339</v>
      </c>
      <c r="U8" s="14">
        <v>1</v>
      </c>
      <c r="V8" s="21">
        <f t="shared" si="6"/>
        <v>-0.9307164554736671</v>
      </c>
      <c r="W8" s="21">
        <f t="shared" si="8"/>
        <v>-2.738786839155682</v>
      </c>
      <c r="X8" s="21">
        <f t="shared" si="9"/>
        <v>0.28642579316072508</v>
      </c>
      <c r="Y8" s="21">
        <f t="shared" si="10"/>
        <v>0.27981048525100344</v>
      </c>
      <c r="Z8" s="21">
        <f t="shared" si="11"/>
        <v>0.52981048525100349</v>
      </c>
      <c r="AA8" s="43">
        <v>0.26009539449329394</v>
      </c>
      <c r="AB8" s="43">
        <v>0.37916203425476935</v>
      </c>
      <c r="AC8" s="43" t="e">
        <v>#N/A</v>
      </c>
      <c r="AD8" s="43" t="e">
        <v>#N/A</v>
      </c>
      <c r="AE8" s="43" t="e">
        <v>#N/A</v>
      </c>
      <c r="AF8" s="43" t="e">
        <v>#N/A</v>
      </c>
      <c r="AG8" s="43" t="e">
        <v>#N/A</v>
      </c>
      <c r="AH8" s="43" t="e">
        <v>#N/A</v>
      </c>
    </row>
    <row r="9" spans="1:34" x14ac:dyDescent="0.25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51">
        <f t="shared" si="7"/>
        <v>16343.168383619435</v>
      </c>
      <c r="K9" s="50"/>
      <c r="L9" s="50"/>
      <c r="M9" s="3"/>
      <c r="N9" s="11">
        <v>4</v>
      </c>
      <c r="O9" s="25">
        <f t="shared" si="0"/>
        <v>-0.72918585918120093</v>
      </c>
      <c r="P9" s="25">
        <f t="shared" si="1"/>
        <v>-1.0671343039414378</v>
      </c>
      <c r="Q9" s="25">
        <f t="shared" si="2"/>
        <v>1.708912823393995</v>
      </c>
      <c r="R9" s="25">
        <f t="shared" si="3"/>
        <v>-0.59519054004832317</v>
      </c>
      <c r="S9" s="25">
        <f t="shared" si="4"/>
        <v>0.50583704012216024</v>
      </c>
      <c r="T9" s="25">
        <f t="shared" si="5"/>
        <v>0.53128217785405829</v>
      </c>
      <c r="U9" s="14">
        <v>0</v>
      </c>
      <c r="V9" s="21">
        <f t="shared" si="6"/>
        <v>0.14771722424968822</v>
      </c>
      <c r="W9" s="21">
        <f t="shared" si="8"/>
        <v>1.8302134393516845</v>
      </c>
      <c r="X9" s="21">
        <f t="shared" si="9"/>
        <v>0.10545098564103475</v>
      </c>
      <c r="Y9" s="21">
        <f t="shared" si="10"/>
        <v>0.11550351795513604</v>
      </c>
      <c r="Z9" s="21">
        <f t="shared" si="11"/>
        <v>0.36550351795513603</v>
      </c>
      <c r="AA9" s="43">
        <v>11.307406108752931</v>
      </c>
      <c r="AB9" s="43">
        <v>193</v>
      </c>
      <c r="AC9" s="43" t="e">
        <v>#N/A</v>
      </c>
      <c r="AD9" s="43" t="e">
        <v>#N/A</v>
      </c>
      <c r="AE9" s="43" t="e">
        <v>#N/A</v>
      </c>
      <c r="AF9" s="43" t="e">
        <v>#N/A</v>
      </c>
      <c r="AG9" s="43" t="e">
        <v>#N/A</v>
      </c>
      <c r="AH9" s="43" t="e">
        <v>#N/A</v>
      </c>
    </row>
    <row r="10" spans="1:34" x14ac:dyDescent="0.25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51">
        <f t="shared" si="7"/>
        <v>23477.462004800414</v>
      </c>
      <c r="K10" s="50"/>
      <c r="L10" s="50"/>
      <c r="M10" s="3"/>
      <c r="N10" s="11">
        <v>5</v>
      </c>
      <c r="O10" s="25">
        <f t="shared" si="0"/>
        <v>-0.2500831762327288</v>
      </c>
      <c r="P10" s="25">
        <f t="shared" si="1"/>
        <v>-0.16625343619949196</v>
      </c>
      <c r="Q10" s="25">
        <f t="shared" si="2"/>
        <v>-0.88133587961897741</v>
      </c>
      <c r="R10" s="25">
        <f t="shared" si="3"/>
        <v>-0.49036090305059393</v>
      </c>
      <c r="S10" s="25">
        <f t="shared" si="4"/>
        <v>0.53093910948869338</v>
      </c>
      <c r="T10" s="25">
        <f t="shared" si="5"/>
        <v>0.80037408580289071</v>
      </c>
      <c r="U10" s="14">
        <v>0</v>
      </c>
      <c r="V10" s="21">
        <f t="shared" si="6"/>
        <v>-0.1903000832542534</v>
      </c>
      <c r="W10" s="21">
        <f t="shared" si="8"/>
        <v>1.2713831887720159</v>
      </c>
      <c r="X10" s="21">
        <f t="shared" si="9"/>
        <v>-6.7841614705875505E-2</v>
      </c>
      <c r="Y10" s="21">
        <f t="shared" si="10"/>
        <v>-8.6624499633570551E-2</v>
      </c>
      <c r="Z10" s="21">
        <f t="shared" si="11"/>
        <v>0.16337550036642945</v>
      </c>
      <c r="AA10" s="43">
        <v>9.7535772934985232</v>
      </c>
      <c r="AB10" s="43">
        <v>27.746422706501477</v>
      </c>
      <c r="AC10" s="43" t="e">
        <v>#N/A</v>
      </c>
      <c r="AD10" s="43" t="e">
        <v>#N/A</v>
      </c>
      <c r="AE10" s="43" t="e">
        <v>#N/A</v>
      </c>
      <c r="AF10" s="43" t="e">
        <v>#N/A</v>
      </c>
      <c r="AG10" s="43" t="e">
        <v>#N/A</v>
      </c>
      <c r="AH10" s="43" t="e">
        <v>#N/A</v>
      </c>
    </row>
    <row r="11" spans="1:34" x14ac:dyDescent="0.25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51">
        <f t="shared" si="7"/>
        <v>150380.34021273244</v>
      </c>
      <c r="K11" s="50"/>
      <c r="L11" s="50"/>
      <c r="M11" s="3"/>
      <c r="N11" s="11">
        <v>6</v>
      </c>
      <c r="O11" s="25">
        <f t="shared" si="0"/>
        <v>0.56716956401059648</v>
      </c>
      <c r="P11" s="25">
        <f t="shared" si="1"/>
        <v>-0.59589762189145579</v>
      </c>
      <c r="Q11" s="25">
        <f t="shared" si="2"/>
        <v>2.0228160651924187</v>
      </c>
      <c r="R11" s="25">
        <f t="shared" si="3"/>
        <v>3.6284552406589672</v>
      </c>
      <c r="S11" s="25">
        <f t="shared" si="4"/>
        <v>-3.3790309648044285</v>
      </c>
      <c r="T11" s="25">
        <f t="shared" si="5"/>
        <v>-6.5628454457919885</v>
      </c>
      <c r="U11" s="14">
        <v>1</v>
      </c>
      <c r="V11" s="21">
        <f t="shared" si="6"/>
        <v>-1.7997221510941213</v>
      </c>
      <c r="W11" s="21">
        <f t="shared" si="8"/>
        <v>-7.574655769473992</v>
      </c>
      <c r="X11" s="21">
        <f t="shared" si="9"/>
        <v>0.74132886592828273</v>
      </c>
      <c r="Y11" s="21">
        <f t="shared" si="10"/>
        <v>0.92810768409095079</v>
      </c>
      <c r="Z11" s="21">
        <f t="shared" si="11"/>
        <v>1.1781076840909508</v>
      </c>
      <c r="AA11" t="s">
        <v>56</v>
      </c>
      <c r="AB11" t="s">
        <v>55</v>
      </c>
      <c r="AC11" t="s">
        <v>45</v>
      </c>
      <c r="AD11" t="s">
        <v>54</v>
      </c>
      <c r="AE11" t="s">
        <v>53</v>
      </c>
      <c r="AF11" t="s">
        <v>42</v>
      </c>
      <c r="AG11" t="s">
        <v>33</v>
      </c>
    </row>
    <row r="12" spans="1:34" x14ac:dyDescent="0.25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51">
        <f t="shared" si="7"/>
        <v>61361.924678293923</v>
      </c>
      <c r="K12" s="50"/>
      <c r="L12" s="50"/>
      <c r="M12" s="3"/>
      <c r="N12" s="11">
        <v>7</v>
      </c>
      <c r="O12" s="25">
        <f t="shared" si="0"/>
        <v>1.4848652480019862</v>
      </c>
      <c r="P12" s="25">
        <f t="shared" si="1"/>
        <v>1.2233750433142903</v>
      </c>
      <c r="Q12" s="25">
        <f t="shared" si="2"/>
        <v>0.35245040694994112</v>
      </c>
      <c r="R12" s="25">
        <f t="shared" si="3"/>
        <v>0.539944540287571</v>
      </c>
      <c r="S12" s="25">
        <f t="shared" si="4"/>
        <v>-0.32537346623727603</v>
      </c>
      <c r="T12" s="25">
        <f t="shared" si="5"/>
        <v>-0.28628487921976759</v>
      </c>
      <c r="U12" s="14">
        <v>0</v>
      </c>
      <c r="V12" s="21">
        <f t="shared" si="6"/>
        <v>1.2454070387903104</v>
      </c>
      <c r="W12" s="21">
        <f t="shared" si="8"/>
        <v>-2.3501832545268333</v>
      </c>
      <c r="X12" s="21">
        <f t="shared" si="9"/>
        <v>-0.16832941076401048</v>
      </c>
      <c r="Y12" s="21">
        <f t="shared" si="10"/>
        <v>-0.19205225269023352</v>
      </c>
      <c r="Z12" s="21">
        <f t="shared" si="11"/>
        <v>5.7947747309766484E-2</v>
      </c>
      <c r="AA12" s="44" t="s">
        <v>27</v>
      </c>
      <c r="AB12" s="44" t="s">
        <v>28</v>
      </c>
      <c r="AC12" s="44" t="s">
        <v>29</v>
      </c>
      <c r="AD12" s="44" t="s">
        <v>30</v>
      </c>
      <c r="AE12" s="44" t="s">
        <v>31</v>
      </c>
      <c r="AF12" s="44" t="s">
        <v>32</v>
      </c>
      <c r="AG12" s="44" t="s">
        <v>33</v>
      </c>
    </row>
    <row r="13" spans="1:34" x14ac:dyDescent="0.25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51">
        <f t="shared" si="7"/>
        <v>110938.27394962318</v>
      </c>
      <c r="K13" s="50"/>
      <c r="L13" s="50"/>
      <c r="M13" s="3"/>
      <c r="N13" s="11">
        <v>8</v>
      </c>
      <c r="O13" s="25">
        <f t="shared" si="0"/>
        <v>0.89423812219544563</v>
      </c>
      <c r="P13" s="25">
        <f t="shared" si="1"/>
        <v>1.0801335455352405</v>
      </c>
      <c r="Q13" s="25">
        <f t="shared" si="2"/>
        <v>3.2668992758922477</v>
      </c>
      <c r="R13" s="25">
        <f t="shared" si="3"/>
        <v>1.4530718297782772</v>
      </c>
      <c r="S13" s="25">
        <f t="shared" si="4"/>
        <v>-0.54241495334278078</v>
      </c>
      <c r="T13" s="25">
        <f t="shared" si="5"/>
        <v>0.61310895660546638</v>
      </c>
      <c r="U13" s="14">
        <v>0</v>
      </c>
      <c r="V13" s="21">
        <f t="shared" si="6"/>
        <v>2.818765323609957</v>
      </c>
      <c r="W13" s="21">
        <f t="shared" si="8"/>
        <v>-2.8897249053165037</v>
      </c>
      <c r="X13" s="21">
        <f t="shared" si="9"/>
        <v>-0.10106645994475343</v>
      </c>
      <c r="Y13" s="21">
        <f t="shared" si="10"/>
        <v>-0.26815891420850696</v>
      </c>
      <c r="Z13" s="21">
        <f t="shared" si="11"/>
        <v>-1.815891420850696E-2</v>
      </c>
      <c r="AA13" s="44" t="s">
        <v>34</v>
      </c>
      <c r="AB13" s="44" t="s">
        <v>34</v>
      </c>
      <c r="AC13" s="44" t="s">
        <v>34</v>
      </c>
      <c r="AD13" s="44" t="s">
        <v>34</v>
      </c>
      <c r="AE13" s="44" t="s">
        <v>34</v>
      </c>
      <c r="AF13" s="44" t="s">
        <v>34</v>
      </c>
      <c r="AG13" s="44" t="s">
        <v>34</v>
      </c>
    </row>
    <row r="14" spans="1:34" x14ac:dyDescent="0.25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51">
        <f t="shared" si="7"/>
        <v>29639.861719927379</v>
      </c>
      <c r="K14" s="50"/>
      <c r="L14" s="50"/>
      <c r="M14" s="3"/>
      <c r="N14" s="11">
        <v>9</v>
      </c>
      <c r="O14" s="25">
        <f t="shared" si="0"/>
        <v>1.4767364161153749</v>
      </c>
      <c r="P14" s="25">
        <f t="shared" si="1"/>
        <v>0.49425195375453662</v>
      </c>
      <c r="Q14" s="25">
        <f t="shared" si="2"/>
        <v>-0.17823345738025886</v>
      </c>
      <c r="R14" s="25">
        <f t="shared" si="3"/>
        <v>0.14224606711033544</v>
      </c>
      <c r="S14" s="25">
        <f t="shared" si="4"/>
        <v>-1.0876291446350883</v>
      </c>
      <c r="T14" s="25">
        <f t="shared" si="5"/>
        <v>-1.5864251841174999</v>
      </c>
      <c r="U14" s="14">
        <v>0</v>
      </c>
      <c r="V14" s="21">
        <f t="shared" si="6"/>
        <v>-0.30793889548025005</v>
      </c>
      <c r="W14" s="21">
        <f t="shared" si="8"/>
        <v>-2.7066116278607986</v>
      </c>
      <c r="X14" s="21">
        <f t="shared" si="9"/>
        <v>0.11020966231027038</v>
      </c>
      <c r="Y14" s="21">
        <f t="shared" si="10"/>
        <v>0.21672275919336748</v>
      </c>
      <c r="Z14" s="21">
        <f t="shared" si="11"/>
        <v>0.46672275919336748</v>
      </c>
      <c r="AA14" s="44" t="s">
        <v>35</v>
      </c>
      <c r="AB14" s="44" t="s">
        <v>36</v>
      </c>
      <c r="AC14" s="3"/>
      <c r="AD14" s="3"/>
      <c r="AE14" s="3"/>
      <c r="AF14" s="3"/>
      <c r="AG14" s="3"/>
    </row>
    <row r="15" spans="1:34" x14ac:dyDescent="0.25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51">
        <f t="shared" si="7"/>
        <v>27611.886560475101</v>
      </c>
      <c r="K15" s="50"/>
      <c r="L15" s="50"/>
      <c r="M15" s="3"/>
      <c r="N15" s="11">
        <v>10</v>
      </c>
      <c r="O15" s="25">
        <f t="shared" si="0"/>
        <v>-0.90127517277141556</v>
      </c>
      <c r="P15" s="25">
        <f t="shared" si="1"/>
        <v>0.12673339361037322</v>
      </c>
      <c r="Q15" s="25">
        <f t="shared" si="2"/>
        <v>-0.48595801335623068</v>
      </c>
      <c r="R15" s="25">
        <f t="shared" si="3"/>
        <v>-0.32175766925630633</v>
      </c>
      <c r="S15" s="25">
        <f t="shared" si="4"/>
        <v>0.3516876483476184</v>
      </c>
      <c r="T15" s="25">
        <f t="shared" si="5"/>
        <v>0.3675091310718781</v>
      </c>
      <c r="U15" s="14">
        <v>0</v>
      </c>
      <c r="V15" s="21">
        <f t="shared" si="6"/>
        <v>-0.35960861764753449</v>
      </c>
      <c r="W15" s="21">
        <f t="shared" si="8"/>
        <v>1.5747204903753405</v>
      </c>
      <c r="X15" s="21">
        <f t="shared" si="9"/>
        <v>-8.9269089566137785E-2</v>
      </c>
      <c r="Y15" s="21">
        <f t="shared" si="10"/>
        <v>-8.9827338371685439E-2</v>
      </c>
      <c r="Z15" s="21">
        <f t="shared" si="11"/>
        <v>0.16017266162831456</v>
      </c>
      <c r="AA15" s="44" t="s">
        <v>37</v>
      </c>
      <c r="AB15" s="44" t="s">
        <v>38</v>
      </c>
      <c r="AC15" s="3"/>
      <c r="AD15" s="3"/>
      <c r="AE15" s="3"/>
      <c r="AF15" s="3"/>
      <c r="AG15" s="3"/>
    </row>
    <row r="16" spans="1:34" x14ac:dyDescent="0.25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51">
        <f t="shared" si="7"/>
        <v>13564.056092745661</v>
      </c>
      <c r="K16" s="50"/>
      <c r="L16" s="50"/>
      <c r="M16" s="3"/>
      <c r="N16" s="11">
        <v>11</v>
      </c>
      <c r="O16" s="25">
        <f t="shared" si="0"/>
        <v>7.3966666055816949E-2</v>
      </c>
      <c r="P16" s="25">
        <f t="shared" si="1"/>
        <v>-1.1180145731314934</v>
      </c>
      <c r="Q16" s="25">
        <f t="shared" si="2"/>
        <v>-5.6912924210404288E-3</v>
      </c>
      <c r="R16" s="25">
        <f t="shared" si="3"/>
        <v>-0.59295483061064891</v>
      </c>
      <c r="S16" s="25">
        <f t="shared" si="4"/>
        <v>-0.17899634464449307</v>
      </c>
      <c r="T16" s="25">
        <f t="shared" si="5"/>
        <v>0.50104954832147619</v>
      </c>
      <c r="U16" s="14">
        <v>1</v>
      </c>
      <c r="V16" s="21">
        <f t="shared" si="6"/>
        <v>-0.55026701101265951</v>
      </c>
      <c r="W16" s="21">
        <f t="shared" si="8"/>
        <v>0.33999181991033889</v>
      </c>
      <c r="X16" s="21">
        <f t="shared" si="9"/>
        <v>0.24261600663078378</v>
      </c>
      <c r="Y16" s="21">
        <f t="shared" si="10"/>
        <v>0.25473803899300163</v>
      </c>
      <c r="Z16" s="21">
        <f t="shared" si="11"/>
        <v>0.50473803899300163</v>
      </c>
      <c r="AA16" s="44" t="s">
        <v>39</v>
      </c>
      <c r="AB16" s="44" t="s">
        <v>40</v>
      </c>
      <c r="AC16" s="3"/>
      <c r="AD16" s="3"/>
      <c r="AE16" s="3"/>
      <c r="AF16" s="3"/>
      <c r="AG16" s="3"/>
    </row>
    <row r="17" spans="1:34" x14ac:dyDescent="0.25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51">
        <f t="shared" si="7"/>
        <v>33565.583274742989</v>
      </c>
      <c r="K17" s="50"/>
      <c r="L17" s="50"/>
      <c r="M17" s="3"/>
      <c r="N17" s="11">
        <v>12</v>
      </c>
      <c r="O17" s="25">
        <f t="shared" si="0"/>
        <v>-1.0606827497897626</v>
      </c>
      <c r="P17" s="25">
        <f t="shared" si="1"/>
        <v>-0.65063730308396228</v>
      </c>
      <c r="Q17" s="25">
        <f t="shared" si="2"/>
        <v>-0.28275947105630572</v>
      </c>
      <c r="R17" s="25">
        <f t="shared" si="3"/>
        <v>-0.27271983104500674</v>
      </c>
      <c r="S17" s="25">
        <f t="shared" si="4"/>
        <v>0.7736431905113561</v>
      </c>
      <c r="T17" s="25">
        <f t="shared" si="5"/>
        <v>0.63125355577251507</v>
      </c>
      <c r="U17" s="14">
        <v>0</v>
      </c>
      <c r="V17" s="21">
        <f t="shared" si="6"/>
        <v>-0.3591260869546527</v>
      </c>
      <c r="W17" s="21">
        <f t="shared" si="8"/>
        <v>2.1070457713461255</v>
      </c>
      <c r="X17" s="21">
        <f t="shared" si="9"/>
        <v>-2.2417736738443911E-2</v>
      </c>
      <c r="Y17" s="21">
        <f t="shared" si="10"/>
        <v>-4.6753484798373657E-2</v>
      </c>
      <c r="Z17" s="21">
        <f t="shared" si="11"/>
        <v>0.20324651520162634</v>
      </c>
    </row>
    <row r="18" spans="1:34" ht="16.5" thickBot="1" x14ac:dyDescent="0.3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51">
        <f t="shared" si="7"/>
        <v>31883.189510099954</v>
      </c>
      <c r="K18" s="50"/>
      <c r="L18" s="50"/>
      <c r="M18" s="3"/>
      <c r="N18" s="11">
        <v>13</v>
      </c>
      <c r="O18" s="25">
        <f t="shared" si="0"/>
        <v>-0.28366541001224244</v>
      </c>
      <c r="P18" s="25">
        <f t="shared" si="1"/>
        <v>-0.17925868688816604</v>
      </c>
      <c r="Q18" s="25">
        <f t="shared" si="2"/>
        <v>3.4254594340392353</v>
      </c>
      <c r="R18" s="25">
        <f t="shared" si="3"/>
        <v>-0.27855004158808455</v>
      </c>
      <c r="S18" s="25">
        <f t="shared" si="4"/>
        <v>0.48462085044660408</v>
      </c>
      <c r="T18" s="25">
        <f t="shared" si="5"/>
        <v>0.59240068366002874</v>
      </c>
      <c r="U18" s="14">
        <v>1</v>
      </c>
      <c r="V18" s="21">
        <f t="shared" si="6"/>
        <v>1.5670861790239063</v>
      </c>
      <c r="W18" s="21">
        <f t="shared" si="8"/>
        <v>1.0468363020469311</v>
      </c>
      <c r="X18" s="21">
        <f t="shared" si="9"/>
        <v>-5.6774496087287366E-2</v>
      </c>
      <c r="Y18" s="21">
        <f t="shared" si="10"/>
        <v>-7.7723897433933015E-2</v>
      </c>
      <c r="Z18" s="21">
        <f t="shared" si="11"/>
        <v>0.17227610256606699</v>
      </c>
    </row>
    <row r="19" spans="1:34" x14ac:dyDescent="0.25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51">
        <f t="shared" si="7"/>
        <v>99484.87065775563</v>
      </c>
      <c r="K19" s="50"/>
      <c r="L19" s="50"/>
      <c r="M19" s="3"/>
      <c r="N19" s="11">
        <v>14</v>
      </c>
      <c r="O19" s="25">
        <f t="shared" si="0"/>
        <v>1.7251828650679273</v>
      </c>
      <c r="P19" s="25">
        <f t="shared" si="1"/>
        <v>2.0306467091728857</v>
      </c>
      <c r="Q19" s="25">
        <f t="shared" si="2"/>
        <v>-1.1916762149840623</v>
      </c>
      <c r="R19" s="25">
        <f t="shared" si="3"/>
        <v>1.426140035221799</v>
      </c>
      <c r="S19" s="25">
        <f t="shared" si="4"/>
        <v>-1.2982133287283284</v>
      </c>
      <c r="T19" s="25">
        <f t="shared" si="5"/>
        <v>-0.35488646781938726</v>
      </c>
      <c r="U19" s="14">
        <v>0</v>
      </c>
      <c r="V19" s="21">
        <f t="shared" si="6"/>
        <v>0.97383066580451416</v>
      </c>
      <c r="W19" s="21">
        <f t="shared" si="8"/>
        <v>-4.4495362290180545</v>
      </c>
      <c r="X19" s="21">
        <f t="shared" si="9"/>
        <v>-0.13810117920349371</v>
      </c>
      <c r="Y19" s="21">
        <f t="shared" si="10"/>
        <v>-0.23070546038669357</v>
      </c>
      <c r="Z19" s="21">
        <f t="shared" si="11"/>
        <v>1.9294539613306433E-2</v>
      </c>
      <c r="AA19" s="47"/>
      <c r="AB19" s="47" t="s">
        <v>42</v>
      </c>
      <c r="AC19" s="47" t="s">
        <v>43</v>
      </c>
      <c r="AD19" s="47" t="s">
        <v>44</v>
      </c>
      <c r="AE19" s="47" t="s">
        <v>45</v>
      </c>
      <c r="AF19" s="47" t="s">
        <v>47</v>
      </c>
      <c r="AG19" s="47" t="s">
        <v>46</v>
      </c>
      <c r="AH19" s="47" t="s">
        <v>41</v>
      </c>
    </row>
    <row r="20" spans="1:34" x14ac:dyDescent="0.25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51">
        <f t="shared" si="7"/>
        <v>129423.94062067027</v>
      </c>
      <c r="K20" s="50"/>
      <c r="L20" s="50"/>
      <c r="M20" s="3"/>
      <c r="N20" s="11">
        <v>15</v>
      </c>
      <c r="O20" s="25">
        <f t="shared" si="0"/>
        <v>2.0894329074751945</v>
      </c>
      <c r="P20" s="25">
        <f t="shared" si="1"/>
        <v>2.6592658099526427</v>
      </c>
      <c r="Q20" s="25">
        <f t="shared" si="2"/>
        <v>-0.38421357405176254</v>
      </c>
      <c r="R20" s="25">
        <f t="shared" si="3"/>
        <v>2.4380804571864974</v>
      </c>
      <c r="S20" s="25">
        <f t="shared" si="4"/>
        <v>0.37199890146179659</v>
      </c>
      <c r="T20" s="25">
        <f t="shared" si="5"/>
        <v>-3.7009183921726159</v>
      </c>
      <c r="U20" s="14">
        <v>0</v>
      </c>
      <c r="V20" s="21">
        <f t="shared" si="6"/>
        <v>1.4473525457715635</v>
      </c>
      <c r="W20" s="21">
        <f t="shared" si="8"/>
        <v>-4.1555144631998946</v>
      </c>
      <c r="X20" s="21">
        <f t="shared" si="9"/>
        <v>-0.5670579231965085</v>
      </c>
      <c r="Y20" s="21">
        <f t="shared" si="10"/>
        <v>-0.49445683582076982</v>
      </c>
      <c r="Z20" s="21">
        <f t="shared" si="11"/>
        <v>-0.24445683582076982</v>
      </c>
      <c r="AA20" s="45" t="s">
        <v>42</v>
      </c>
      <c r="AB20" s="45">
        <v>1</v>
      </c>
      <c r="AC20" s="45"/>
      <c r="AD20" s="45"/>
      <c r="AE20" s="45"/>
      <c r="AF20" s="45"/>
      <c r="AG20" s="45"/>
      <c r="AH20" s="45"/>
    </row>
    <row r="21" spans="1:34" x14ac:dyDescent="0.25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51">
        <f t="shared" si="7"/>
        <v>30233.27942479957</v>
      </c>
      <c r="K21" s="50"/>
      <c r="L21" s="50"/>
      <c r="M21" s="3"/>
      <c r="N21" s="11">
        <v>16</v>
      </c>
      <c r="O21" s="25">
        <f t="shared" si="0"/>
        <v>-0.40775654528365873</v>
      </c>
      <c r="P21" s="25">
        <f t="shared" si="1"/>
        <v>-0.11397262205368386</v>
      </c>
      <c r="Q21" s="25">
        <f t="shared" si="2"/>
        <v>-0.69445426499617269</v>
      </c>
      <c r="R21" s="25">
        <f t="shared" si="3"/>
        <v>-0.14364912214531142</v>
      </c>
      <c r="S21" s="25">
        <f t="shared" si="4"/>
        <v>0.73511301630204917</v>
      </c>
      <c r="T21" s="25">
        <f t="shared" si="5"/>
        <v>-0.62251396889550037</v>
      </c>
      <c r="U21" s="14">
        <v>0</v>
      </c>
      <c r="V21" s="21">
        <f t="shared" si="6"/>
        <v>-0.51968062794678238</v>
      </c>
      <c r="W21" s="21">
        <f t="shared" si="8"/>
        <v>1.2865186837310194</v>
      </c>
      <c r="X21" s="21">
        <f t="shared" si="9"/>
        <v>-0.11568153670315968</v>
      </c>
      <c r="Y21" s="21">
        <f t="shared" si="10"/>
        <v>-5.7229461031134903E-2</v>
      </c>
      <c r="Z21" s="21">
        <f t="shared" si="11"/>
        <v>0.19277053896886509</v>
      </c>
      <c r="AA21" s="45" t="s">
        <v>43</v>
      </c>
      <c r="AB21" s="45">
        <v>0.53954175108016489</v>
      </c>
      <c r="AC21" s="45">
        <v>1</v>
      </c>
      <c r="AD21" s="45"/>
      <c r="AE21" s="45"/>
      <c r="AF21" s="45"/>
      <c r="AG21" s="45"/>
      <c r="AH21" s="45"/>
    </row>
    <row r="22" spans="1:34" x14ac:dyDescent="0.25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51">
        <f t="shared" si="7"/>
        <v>34420.727159506285</v>
      </c>
      <c r="K22" s="50"/>
      <c r="L22" s="50"/>
      <c r="M22" s="3"/>
      <c r="N22" s="11">
        <v>17</v>
      </c>
      <c r="O22" s="25">
        <f t="shared" si="0"/>
        <v>-0.89813866310304347</v>
      </c>
      <c r="P22" s="25">
        <f t="shared" si="1"/>
        <v>-0.13455519600016999</v>
      </c>
      <c r="Q22" s="25">
        <f t="shared" si="2"/>
        <v>-0.83609462498056863</v>
      </c>
      <c r="R22" s="25">
        <f t="shared" si="3"/>
        <v>-0.26344819547119597</v>
      </c>
      <c r="S22" s="25">
        <f t="shared" si="4"/>
        <v>0.74893691515319127</v>
      </c>
      <c r="T22" s="25">
        <f t="shared" si="5"/>
        <v>0.69857460775553104</v>
      </c>
      <c r="U22" s="14">
        <v>0</v>
      </c>
      <c r="V22" s="21">
        <f t="shared" si="6"/>
        <v>-0.28530214860260666</v>
      </c>
      <c r="W22" s="21">
        <f t="shared" si="8"/>
        <v>1.9105237737274308</v>
      </c>
      <c r="X22" s="21">
        <f t="shared" si="9"/>
        <v>-0.11440573881230827</v>
      </c>
      <c r="Y22" s="21">
        <f t="shared" si="10"/>
        <v>-0.14453972122954953</v>
      </c>
      <c r="Z22" s="21">
        <f t="shared" si="11"/>
        <v>0.10546027877045047</v>
      </c>
      <c r="AA22" s="45" t="s">
        <v>44</v>
      </c>
      <c r="AB22" s="45">
        <v>7.582736351088315E-2</v>
      </c>
      <c r="AC22" s="45">
        <v>6.9129983704858775E-2</v>
      </c>
      <c r="AD22" s="45">
        <v>1</v>
      </c>
      <c r="AE22" s="45"/>
      <c r="AF22" s="45"/>
      <c r="AG22" s="45"/>
      <c r="AH22" s="45"/>
    </row>
    <row r="23" spans="1:34" x14ac:dyDescent="0.25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51">
        <f t="shared" si="7"/>
        <v>9486.1496817512307</v>
      </c>
      <c r="K23" s="50"/>
      <c r="L23" s="50"/>
      <c r="M23" s="3"/>
      <c r="N23" s="11">
        <v>18</v>
      </c>
      <c r="O23" s="25">
        <f t="shared" si="0"/>
        <v>-1.1071748711052953</v>
      </c>
      <c r="P23" s="25">
        <f t="shared" si="1"/>
        <v>-0.8662541417510099</v>
      </c>
      <c r="Q23" s="25">
        <f t="shared" si="2"/>
        <v>-0.51355890775850366</v>
      </c>
      <c r="R23" s="25">
        <f t="shared" si="3"/>
        <v>-0.63953249617464858</v>
      </c>
      <c r="S23" s="25">
        <f t="shared" si="4"/>
        <v>0.27156052526967561</v>
      </c>
      <c r="T23" s="25">
        <f t="shared" si="5"/>
        <v>2.0099738691110619E-2</v>
      </c>
      <c r="U23" s="14">
        <v>1</v>
      </c>
      <c r="V23" s="21">
        <f t="shared" si="6"/>
        <v>-1.1811917303452797</v>
      </c>
      <c r="W23" s="21">
        <f t="shared" si="8"/>
        <v>2.0182678925496198</v>
      </c>
      <c r="X23" s="21">
        <f t="shared" si="9"/>
        <v>0.11151850671479138</v>
      </c>
      <c r="Y23" s="21">
        <f t="shared" si="10"/>
        <v>0.1634221383477541</v>
      </c>
      <c r="Z23" s="21">
        <f t="shared" si="11"/>
        <v>0.4134221383477541</v>
      </c>
      <c r="AA23" s="45" t="s">
        <v>45</v>
      </c>
      <c r="AB23" s="45">
        <v>0.45770980096253683</v>
      </c>
      <c r="AC23" s="45">
        <v>0.61222279027003013</v>
      </c>
      <c r="AD23" s="45">
        <v>0.13112097174456119</v>
      </c>
      <c r="AE23" s="45">
        <v>1</v>
      </c>
      <c r="AF23" s="45"/>
      <c r="AG23" s="45"/>
      <c r="AH23" s="45"/>
    </row>
    <row r="24" spans="1:34" x14ac:dyDescent="0.25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51">
        <f t="shared" si="7"/>
        <v>57210.281407115981</v>
      </c>
      <c r="K24" s="50"/>
      <c r="L24" s="50"/>
      <c r="M24" s="3"/>
      <c r="N24" s="11">
        <v>19</v>
      </c>
      <c r="O24" s="25">
        <f t="shared" si="0"/>
        <v>-0.38766145613594882</v>
      </c>
      <c r="P24" s="25">
        <f t="shared" si="1"/>
        <v>0.74116717136735988</v>
      </c>
      <c r="Q24" s="25">
        <f t="shared" si="2"/>
        <v>0.4205722456087011</v>
      </c>
      <c r="R24" s="25">
        <f t="shared" si="3"/>
        <v>0.40461078295395592</v>
      </c>
      <c r="S24" s="25">
        <f t="shared" si="4"/>
        <v>-1.1067852995929113</v>
      </c>
      <c r="T24" s="25">
        <f t="shared" si="5"/>
        <v>0.434444337692586</v>
      </c>
      <c r="U24" s="14">
        <v>0</v>
      </c>
      <c r="V24" s="21">
        <f t="shared" si="6"/>
        <v>0.21097824245572616</v>
      </c>
      <c r="W24" s="21">
        <f t="shared" si="8"/>
        <v>-1.1237346264109183</v>
      </c>
      <c r="X24" s="21">
        <f t="shared" si="9"/>
        <v>6.7566009400877425E-2</v>
      </c>
      <c r="Y24" s="21">
        <f t="shared" si="10"/>
        <v>1.3577484225586189E-3</v>
      </c>
      <c r="Z24" s="21">
        <f t="shared" si="11"/>
        <v>0.25135774842255865</v>
      </c>
      <c r="AA24" s="45" t="s">
        <v>47</v>
      </c>
      <c r="AB24" s="45">
        <v>-0.30221090199585166</v>
      </c>
      <c r="AC24" s="45">
        <v>-0.44135491674854593</v>
      </c>
      <c r="AD24" s="45">
        <v>-9.6701681960779773E-2</v>
      </c>
      <c r="AE24" s="45">
        <v>-0.71073496581439388</v>
      </c>
      <c r="AF24" s="45">
        <v>1</v>
      </c>
      <c r="AG24" s="45"/>
      <c r="AH24" s="45"/>
    </row>
    <row r="25" spans="1:34" x14ac:dyDescent="0.25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51">
        <f t="shared" si="7"/>
        <v>19086.356850498007</v>
      </c>
      <c r="K25" s="50"/>
      <c r="L25" s="50"/>
      <c r="M25" s="3"/>
      <c r="N25" s="11">
        <v>20</v>
      </c>
      <c r="O25" s="25">
        <f t="shared" si="0"/>
        <v>1.1007291974500522</v>
      </c>
      <c r="P25" s="25">
        <f t="shared" si="1"/>
        <v>-0.8916336159037912</v>
      </c>
      <c r="Q25" s="25">
        <f t="shared" si="2"/>
        <v>-0.80245522359112087</v>
      </c>
      <c r="R25" s="25">
        <f t="shared" si="3"/>
        <v>-0.5901823784382747</v>
      </c>
      <c r="S25" s="25">
        <f t="shared" si="4"/>
        <v>0.73976599566017787</v>
      </c>
      <c r="T25" s="25">
        <f t="shared" si="5"/>
        <v>0.74250937349564072</v>
      </c>
      <c r="U25" s="14">
        <v>0</v>
      </c>
      <c r="V25" s="21">
        <f t="shared" si="6"/>
        <v>0.12447222861361833</v>
      </c>
      <c r="W25" s="21">
        <f t="shared" si="8"/>
        <v>0.22921917664840041</v>
      </c>
      <c r="X25" s="21">
        <f t="shared" si="9"/>
        <v>2.9002667872800508E-2</v>
      </c>
      <c r="Y25" s="21">
        <f t="shared" si="10"/>
        <v>2.2873601554212454E-2</v>
      </c>
      <c r="Z25" s="21">
        <f t="shared" si="11"/>
        <v>0.27287360155421247</v>
      </c>
      <c r="AA25" s="45" t="s">
        <v>46</v>
      </c>
      <c r="AB25" s="45">
        <v>-0.33626613910875419</v>
      </c>
      <c r="AC25" s="45">
        <v>-0.44707716883075321</v>
      </c>
      <c r="AD25" s="45">
        <v>-8.7293458471305305E-2</v>
      </c>
      <c r="AE25" s="45">
        <v>-0.65474829761909448</v>
      </c>
      <c r="AF25" s="45">
        <v>0.60223895987402787</v>
      </c>
      <c r="AG25" s="45">
        <v>1</v>
      </c>
      <c r="AH25" s="45"/>
    </row>
    <row r="26" spans="1:34" ht="16.5" thickBot="1" x14ac:dyDescent="0.3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51">
        <f t="shared" si="7"/>
        <v>11943.968451745401</v>
      </c>
      <c r="K26" s="50"/>
      <c r="L26" s="50"/>
      <c r="M26" s="3"/>
      <c r="N26" s="11">
        <v>21</v>
      </c>
      <c r="O26" s="25">
        <f t="shared" si="0"/>
        <v>-0.42502091375855655</v>
      </c>
      <c r="P26" s="25">
        <f t="shared" si="1"/>
        <v>-0.72681497960304819</v>
      </c>
      <c r="Q26" s="25">
        <f t="shared" si="2"/>
        <v>-1.2199140169458111</v>
      </c>
      <c r="R26" s="25">
        <f t="shared" si="3"/>
        <v>-0.75054602298616113</v>
      </c>
      <c r="S26" s="25">
        <f t="shared" si="4"/>
        <v>0.83151375996828181</v>
      </c>
      <c r="T26" s="25">
        <f t="shared" si="5"/>
        <v>0.76761046805933719</v>
      </c>
      <c r="U26" s="14">
        <v>0</v>
      </c>
      <c r="V26" s="21">
        <f t="shared" si="6"/>
        <v>-0.63465487719414915</v>
      </c>
      <c r="W26" s="21">
        <f t="shared" si="8"/>
        <v>2.0070806967129995</v>
      </c>
      <c r="X26" s="21">
        <f t="shared" si="9"/>
        <v>-1.8946038264613801E-2</v>
      </c>
      <c r="Y26" s="21">
        <f t="shared" si="10"/>
        <v>-1.3557308513256157E-2</v>
      </c>
      <c r="Z26" s="21">
        <f t="shared" si="11"/>
        <v>0.23644269148674385</v>
      </c>
      <c r="AA26" s="46" t="s">
        <v>41</v>
      </c>
      <c r="AB26" s="46">
        <v>-0.18046553693636261</v>
      </c>
      <c r="AC26" s="46">
        <v>-0.30654280461920136</v>
      </c>
      <c r="AD26" s="46">
        <v>7.214435863998564E-2</v>
      </c>
      <c r="AE26" s="46">
        <v>-5.3030688820696475E-2</v>
      </c>
      <c r="AF26" s="46">
        <v>-0.19769182814115391</v>
      </c>
      <c r="AG26" s="46">
        <v>-0.1008606409024483</v>
      </c>
      <c r="AH26" s="46">
        <v>1</v>
      </c>
    </row>
    <row r="27" spans="1:34" x14ac:dyDescent="0.25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51">
        <f t="shared" si="7"/>
        <v>63409.301970232198</v>
      </c>
      <c r="K27" s="50"/>
      <c r="L27" s="50"/>
      <c r="M27" s="3"/>
      <c r="N27" s="11">
        <v>22</v>
      </c>
      <c r="O27" s="25">
        <f t="shared" si="0"/>
        <v>0.32719865975804419</v>
      </c>
      <c r="P27" s="25">
        <f t="shared" si="1"/>
        <v>1.8266824997201252</v>
      </c>
      <c r="Q27" s="25">
        <f t="shared" si="2"/>
        <v>2.0027089287678828</v>
      </c>
      <c r="R27" s="25">
        <f t="shared" si="3"/>
        <v>0.92283898318279423</v>
      </c>
      <c r="S27" s="25">
        <f t="shared" si="4"/>
        <v>-1.9765948940312823</v>
      </c>
      <c r="T27" s="25">
        <f t="shared" si="5"/>
        <v>-1.6041758883649453</v>
      </c>
      <c r="U27" s="14">
        <v>0</v>
      </c>
      <c r="V27" s="21">
        <f t="shared" si="6"/>
        <v>0.6244409537635911</v>
      </c>
      <c r="W27" s="21">
        <f t="shared" si="8"/>
        <v>-3.2266325369721209</v>
      </c>
      <c r="X27" s="21">
        <f t="shared" si="9"/>
        <v>2.6513385042226445E-2</v>
      </c>
      <c r="Y27" s="21">
        <f t="shared" si="10"/>
        <v>6.9168414388399643E-2</v>
      </c>
      <c r="Z27" s="21">
        <f t="shared" si="11"/>
        <v>0.31916841438839966</v>
      </c>
    </row>
    <row r="28" spans="1:34" x14ac:dyDescent="0.25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51">
        <f t="shared" si="7"/>
        <v>50678.718969880734</v>
      </c>
      <c r="K28" s="50"/>
      <c r="L28" s="50"/>
      <c r="M28" s="3"/>
      <c r="N28" s="11">
        <v>23</v>
      </c>
      <c r="O28" s="25">
        <f t="shared" si="0"/>
        <v>0.89043521201190601</v>
      </c>
      <c r="P28" s="25">
        <f t="shared" si="1"/>
        <v>0.8620212045897232</v>
      </c>
      <c r="Q28" s="25">
        <f t="shared" si="2"/>
        <v>1.9504952947584355</v>
      </c>
      <c r="R28" s="25">
        <f t="shared" si="3"/>
        <v>0.15455574063121025</v>
      </c>
      <c r="S28" s="25">
        <f t="shared" si="4"/>
        <v>0.45191877421828835</v>
      </c>
      <c r="T28" s="25">
        <f t="shared" si="5"/>
        <v>0.34851443181331015</v>
      </c>
      <c r="U28" s="14">
        <v>0</v>
      </c>
      <c r="V28" s="21">
        <f t="shared" si="6"/>
        <v>1.9408086075095308</v>
      </c>
      <c r="W28" s="21">
        <f t="shared" si="8"/>
        <v>-0.59307217842482784</v>
      </c>
      <c r="X28" s="21">
        <f t="shared" si="9"/>
        <v>-0.24557120710469482</v>
      </c>
      <c r="Y28" s="21">
        <f t="shared" si="10"/>
        <v>-0.28448608018492655</v>
      </c>
      <c r="Z28" s="21">
        <f t="shared" si="11"/>
        <v>-3.4486080184926549E-2</v>
      </c>
    </row>
    <row r="29" spans="1:34" x14ac:dyDescent="0.25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51">
        <f t="shared" si="7"/>
        <v>40066.14952107986</v>
      </c>
      <c r="K29" s="50"/>
      <c r="L29" s="50"/>
      <c r="M29" s="3"/>
      <c r="N29" s="11">
        <v>24</v>
      </c>
      <c r="O29" s="25">
        <f t="shared" si="0"/>
        <v>1.3930145268723495</v>
      </c>
      <c r="P29" s="25">
        <f t="shared" si="1"/>
        <v>2.5344222982164073</v>
      </c>
      <c r="Q29" s="25">
        <f t="shared" si="2"/>
        <v>-0.77230515268199362</v>
      </c>
      <c r="R29" s="25">
        <f t="shared" si="3"/>
        <v>0.31062790267615281</v>
      </c>
      <c r="S29" s="25">
        <f t="shared" si="4"/>
        <v>0.32658794134123509</v>
      </c>
      <c r="T29" s="25">
        <f t="shared" si="5"/>
        <v>-2.007946780902865</v>
      </c>
      <c r="U29" s="14">
        <v>0</v>
      </c>
      <c r="V29" s="21">
        <f t="shared" si="6"/>
        <v>0.74350030646720244</v>
      </c>
      <c r="W29" s="21">
        <f t="shared" si="8"/>
        <v>-1.3770544882072673</v>
      </c>
      <c r="X29" s="21">
        <f t="shared" si="9"/>
        <v>-0.53522762686589576</v>
      </c>
      <c r="Y29" s="21">
        <f t="shared" si="10"/>
        <v>-0.41131793471063638</v>
      </c>
      <c r="Z29" s="21">
        <f t="shared" si="11"/>
        <v>-0.16131793471063638</v>
      </c>
    </row>
    <row r="30" spans="1:34" x14ac:dyDescent="0.25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51">
        <f t="shared" si="7"/>
        <v>24888.271226755984</v>
      </c>
      <c r="K30" s="50"/>
      <c r="L30" s="50"/>
      <c r="M30" s="3"/>
      <c r="N30" s="11">
        <v>25</v>
      </c>
      <c r="O30" s="25">
        <f t="shared" si="0"/>
        <v>1.8018009649785831</v>
      </c>
      <c r="P30" s="25">
        <f t="shared" si="1"/>
        <v>-0.5971856443454393</v>
      </c>
      <c r="Q30" s="25">
        <f t="shared" si="2"/>
        <v>-0.17810802814140442</v>
      </c>
      <c r="R30" s="25">
        <f t="shared" si="3"/>
        <v>-0.39595650325325082</v>
      </c>
      <c r="S30" s="25">
        <f t="shared" si="4"/>
        <v>0.51400149617894098</v>
      </c>
      <c r="T30" s="25">
        <f t="shared" si="5"/>
        <v>0.39140018316715108</v>
      </c>
      <c r="U30" s="14">
        <v>1</v>
      </c>
      <c r="V30" s="21">
        <f t="shared" si="6"/>
        <v>0.63998019524357519</v>
      </c>
      <c r="W30" s="21">
        <f t="shared" si="8"/>
        <v>-0.89184296554639131</v>
      </c>
      <c r="X30" s="21">
        <f t="shared" si="9"/>
        <v>1.5971003257772773E-2</v>
      </c>
      <c r="Y30" s="21">
        <f t="shared" si="10"/>
        <v>1.9825732430990891E-2</v>
      </c>
      <c r="Z30" s="21">
        <f t="shared" si="11"/>
        <v>0.26982573243099089</v>
      </c>
    </row>
    <row r="31" spans="1:34" x14ac:dyDescent="0.25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51">
        <f t="shared" si="7"/>
        <v>22224.568730342151</v>
      </c>
      <c r="K31" s="50"/>
      <c r="L31" s="50"/>
      <c r="M31" s="3"/>
      <c r="N31" s="11">
        <v>26</v>
      </c>
      <c r="O31" s="25">
        <f t="shared" si="0"/>
        <v>-1.158353271987471</v>
      </c>
      <c r="P31" s="25">
        <f t="shared" si="1"/>
        <v>0.10235940079761922</v>
      </c>
      <c r="Q31" s="25">
        <f t="shared" si="2"/>
        <v>-0.67909761821541859</v>
      </c>
      <c r="R31" s="25">
        <f t="shared" si="3"/>
        <v>-0.44010012871270515</v>
      </c>
      <c r="S31" s="25">
        <f t="shared" si="4"/>
        <v>0.52870786111679324</v>
      </c>
      <c r="T31" s="25">
        <f t="shared" si="5"/>
        <v>0.31267527293359054</v>
      </c>
      <c r="U31" s="14">
        <v>0</v>
      </c>
      <c r="V31" s="21">
        <f t="shared" si="6"/>
        <v>-0.55575353502816327</v>
      </c>
      <c r="W31" s="21">
        <f t="shared" si="8"/>
        <v>2.1271612618169691</v>
      </c>
      <c r="X31" s="21">
        <f t="shared" si="9"/>
        <v>-0.11770084888668514</v>
      </c>
      <c r="Y31" s="21">
        <f t="shared" si="10"/>
        <v>-0.10428488535567206</v>
      </c>
      <c r="Z31" s="21">
        <f t="shared" si="11"/>
        <v>0.14571511464432796</v>
      </c>
    </row>
    <row r="32" spans="1:34" x14ac:dyDescent="0.25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51">
        <f t="shared" si="7"/>
        <v>70601.877238734029</v>
      </c>
      <c r="K32" s="50"/>
      <c r="L32" s="50"/>
      <c r="M32" s="3"/>
      <c r="N32" s="11">
        <v>27</v>
      </c>
      <c r="O32" s="25">
        <f t="shared" si="0"/>
        <v>0.61142607163982232</v>
      </c>
      <c r="P32" s="25">
        <f t="shared" si="1"/>
        <v>-0.63896889363758269</v>
      </c>
      <c r="Q32" s="25">
        <f t="shared" si="2"/>
        <v>1.5570678039353247</v>
      </c>
      <c r="R32" s="25">
        <f t="shared" si="3"/>
        <v>0.52468944437164577</v>
      </c>
      <c r="S32" s="25">
        <f t="shared" si="4"/>
        <v>0.38302139934932805</v>
      </c>
      <c r="T32" s="25">
        <f t="shared" si="5"/>
        <v>0.68154294478346933</v>
      </c>
      <c r="U32" s="14">
        <v>0</v>
      </c>
      <c r="V32" s="21">
        <f t="shared" si="6"/>
        <v>1.2994911543508367</v>
      </c>
      <c r="W32" s="21">
        <f t="shared" si="8"/>
        <v>-0.7530941166621401</v>
      </c>
      <c r="X32" s="21">
        <f t="shared" si="9"/>
        <v>4.8203986842845728E-2</v>
      </c>
      <c r="Y32" s="21">
        <f t="shared" si="10"/>
        <v>-4.6471739372026491E-2</v>
      </c>
      <c r="Z32" s="21">
        <f t="shared" si="11"/>
        <v>0.20352826062797352</v>
      </c>
    </row>
    <row r="33" spans="1:26" x14ac:dyDescent="0.25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51">
        <f t="shared" si="7"/>
        <v>18879.947676667063</v>
      </c>
      <c r="K33" s="50"/>
      <c r="L33" s="50"/>
      <c r="M33" s="3"/>
      <c r="N33" s="11">
        <v>28</v>
      </c>
      <c r="O33" s="25">
        <f t="shared" si="0"/>
        <v>-0.47133819340271554</v>
      </c>
      <c r="P33" s="25">
        <f t="shared" si="1"/>
        <v>-1.1858626009194859</v>
      </c>
      <c r="Q33" s="25">
        <f t="shared" si="2"/>
        <v>1.6841775869834965</v>
      </c>
      <c r="R33" s="25">
        <f t="shared" si="3"/>
        <v>-0.60856434199453135</v>
      </c>
      <c r="S33" s="25">
        <f t="shared" si="4"/>
        <v>0.83044094812575586</v>
      </c>
      <c r="T33" s="25">
        <f t="shared" si="5"/>
        <v>0.78718485378437675</v>
      </c>
      <c r="U33" s="14">
        <v>0</v>
      </c>
      <c r="V33" s="21">
        <f t="shared" si="6"/>
        <v>0.4316826052403735</v>
      </c>
      <c r="W33" s="21">
        <f t="shared" si="8"/>
        <v>1.9103434835230027</v>
      </c>
      <c r="X33" s="21">
        <f t="shared" si="9"/>
        <v>6.7171874954270544E-2</v>
      </c>
      <c r="Y33" s="21">
        <f t="shared" si="10"/>
        <v>5.9243751600418851E-2</v>
      </c>
      <c r="Z33" s="21">
        <f t="shared" si="11"/>
        <v>0.30924375160041884</v>
      </c>
    </row>
    <row r="34" spans="1:26" x14ac:dyDescent="0.25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51">
        <f t="shared" si="7"/>
        <v>16685.643476429861</v>
      </c>
      <c r="K34" s="50"/>
      <c r="L34" s="50"/>
      <c r="M34" s="3"/>
      <c r="N34" s="11">
        <v>29</v>
      </c>
      <c r="O34" s="25">
        <f t="shared" si="0"/>
        <v>0.60298813312704758</v>
      </c>
      <c r="P34" s="25">
        <f t="shared" si="1"/>
        <v>-1.0967499633320985</v>
      </c>
      <c r="Q34" s="25">
        <f t="shared" si="2"/>
        <v>-1.2238478595094671</v>
      </c>
      <c r="R34" s="25">
        <f t="shared" si="3"/>
        <v>-0.58674138327055847</v>
      </c>
      <c r="S34" s="25">
        <f t="shared" si="4"/>
        <v>0.66850211433606099</v>
      </c>
      <c r="T34" s="25">
        <f t="shared" si="5"/>
        <v>0.43707871332033182</v>
      </c>
      <c r="U34" s="14">
        <v>0</v>
      </c>
      <c r="V34" s="21">
        <f t="shared" si="6"/>
        <v>-0.49948760222028482</v>
      </c>
      <c r="W34" s="21">
        <f t="shared" si="8"/>
        <v>0.652255364479572</v>
      </c>
      <c r="X34" s="21">
        <f t="shared" si="9"/>
        <v>8.0675854436627309E-2</v>
      </c>
      <c r="Y34" s="21">
        <f t="shared" si="10"/>
        <v>9.7053033269532157E-2</v>
      </c>
      <c r="Z34" s="21">
        <f t="shared" si="11"/>
        <v>0.34705303326953219</v>
      </c>
    </row>
    <row r="35" spans="1:26" x14ac:dyDescent="0.25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51">
        <f t="shared" si="7"/>
        <v>14737.079354724223</v>
      </c>
      <c r="K35" s="50"/>
      <c r="L35" s="50"/>
      <c r="M35" s="3"/>
      <c r="N35" s="11">
        <v>30</v>
      </c>
      <c r="O35" s="25">
        <f t="shared" si="0"/>
        <v>-0.25021328618524341</v>
      </c>
      <c r="P35" s="25">
        <f t="shared" si="1"/>
        <v>-0.73521604015041087</v>
      </c>
      <c r="Q35" s="25">
        <f t="shared" si="2"/>
        <v>-9.8689384115502835E-2</v>
      </c>
      <c r="R35" s="25">
        <f t="shared" si="3"/>
        <v>-0.62697666869774327</v>
      </c>
      <c r="S35" s="25">
        <f t="shared" si="4"/>
        <v>0.70768329447714418</v>
      </c>
      <c r="T35" s="25">
        <f t="shared" si="5"/>
        <v>0.41413453783914006</v>
      </c>
      <c r="U35" s="14">
        <v>0</v>
      </c>
      <c r="V35" s="21">
        <f t="shared" si="6"/>
        <v>-0.24553231118025673</v>
      </c>
      <c r="W35" s="21">
        <f t="shared" si="8"/>
        <v>1.5848732493601307</v>
      </c>
      <c r="X35" s="21">
        <f t="shared" si="9"/>
        <v>5.7063685649431373E-3</v>
      </c>
      <c r="Y35" s="21">
        <f t="shared" si="10"/>
        <v>2.715563206646842E-2</v>
      </c>
      <c r="Z35" s="21">
        <f t="shared" si="11"/>
        <v>0.27715563206646843</v>
      </c>
    </row>
    <row r="36" spans="1:26" x14ac:dyDescent="0.25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51">
        <f t="shared" si="7"/>
        <v>5392.0240574534173</v>
      </c>
      <c r="K36" s="50"/>
      <c r="L36" s="50"/>
      <c r="M36" s="3"/>
      <c r="N36" s="11">
        <v>31</v>
      </c>
      <c r="O36" s="25">
        <f t="shared" si="0"/>
        <v>0.57973381301966964</v>
      </c>
      <c r="P36" s="25">
        <f t="shared" si="1"/>
        <v>-0.92466906095204304</v>
      </c>
      <c r="Q36" s="25">
        <f t="shared" si="2"/>
        <v>0.60593294523118091</v>
      </c>
      <c r="R36" s="25">
        <f t="shared" si="3"/>
        <v>-0.75073604024345164</v>
      </c>
      <c r="S36" s="25">
        <f t="shared" si="4"/>
        <v>-0.14930964499271507</v>
      </c>
      <c r="T36" s="25">
        <f t="shared" si="5"/>
        <v>0.40180084033722085</v>
      </c>
      <c r="U36" s="14">
        <v>1</v>
      </c>
      <c r="V36" s="21">
        <f t="shared" si="6"/>
        <v>-9.8852978166724309E-2</v>
      </c>
      <c r="W36" s="21">
        <f t="shared" si="8"/>
        <v>2.1692582231066959E-2</v>
      </c>
      <c r="X36" s="21">
        <f t="shared" si="9"/>
        <v>0.20089523755265831</v>
      </c>
      <c r="Y36" s="21">
        <f t="shared" si="10"/>
        <v>0.23359935959463846</v>
      </c>
      <c r="Z36" s="21">
        <f t="shared" si="11"/>
        <v>0.48359935959463846</v>
      </c>
    </row>
    <row r="37" spans="1:26" x14ac:dyDescent="0.25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51">
        <f t="shared" si="7"/>
        <v>65530.123249822289</v>
      </c>
      <c r="K37" s="50"/>
      <c r="L37" s="50"/>
      <c r="M37" s="3"/>
      <c r="N37" s="11">
        <v>32</v>
      </c>
      <c r="O37" s="25">
        <f t="shared" si="0"/>
        <v>1.7602455277917377</v>
      </c>
      <c r="P37" s="25">
        <f t="shared" si="1"/>
        <v>0.45059390294176754</v>
      </c>
      <c r="Q37" s="25">
        <f t="shared" si="2"/>
        <v>0.63606974333238275</v>
      </c>
      <c r="R37" s="25">
        <f t="shared" si="3"/>
        <v>0.61450172372304335</v>
      </c>
      <c r="S37" s="25">
        <f t="shared" si="4"/>
        <v>0.32070516214301137</v>
      </c>
      <c r="T37" s="25">
        <f t="shared" si="5"/>
        <v>-0.54216355978479103</v>
      </c>
      <c r="U37" s="14">
        <v>0</v>
      </c>
      <c r="V37" s="21">
        <f t="shared" si="6"/>
        <v>1.3499802083946466</v>
      </c>
      <c r="W37" s="21">
        <f t="shared" si="8"/>
        <v>-2.0540420893717695</v>
      </c>
      <c r="X37" s="21">
        <f t="shared" si="9"/>
        <v>-0.14411002115462523</v>
      </c>
      <c r="Y37" s="21">
        <f t="shared" si="10"/>
        <v>-0.15496306545649438</v>
      </c>
      <c r="Z37" s="21">
        <f t="shared" si="11"/>
        <v>9.5036934543505619E-2</v>
      </c>
    </row>
    <row r="38" spans="1:26" x14ac:dyDescent="0.25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51">
        <f t="shared" si="7"/>
        <v>28975.238548497815</v>
      </c>
      <c r="K38" s="50"/>
      <c r="L38" s="50"/>
      <c r="M38" s="3"/>
      <c r="N38" s="11">
        <v>33</v>
      </c>
      <c r="O38" s="25">
        <f t="shared" ref="O38:O69" si="12">(C38-C$207)/C$209</f>
        <v>7.8136312571917207E-2</v>
      </c>
      <c r="P38" s="25">
        <f t="shared" ref="P38:P69" si="13">(D38-D$207)/D$209</f>
        <v>3.1807125530586136E-2</v>
      </c>
      <c r="Q38" s="25">
        <f t="shared" ref="Q38:Q69" si="14">(E38-E$207)/E$209</f>
        <v>0.67142807005233485</v>
      </c>
      <c r="R38" s="25">
        <f t="shared" ref="R38:R69" si="15">(F38-F$207)/F$209</f>
        <v>-0.41457104708006548</v>
      </c>
      <c r="S38" s="25">
        <f t="shared" ref="S38:S69" si="16">(G38-G$207)/G$209</f>
        <v>0.59454365403750931</v>
      </c>
      <c r="T38" s="25">
        <f t="shared" ref="T38:T69" si="17">(H38-H$207)/H$209</f>
        <v>1.0168695181474747</v>
      </c>
      <c r="U38" s="14">
        <v>0</v>
      </c>
      <c r="V38" s="21">
        <f t="shared" ref="V38:V69" si="18">(O38+P38+Q38+R38+S38+T38)/2.4</f>
        <v>0.82425568052489873</v>
      </c>
      <c r="W38" s="21">
        <f t="shared" si="8"/>
        <v>0.93097838854565751</v>
      </c>
      <c r="X38" s="21">
        <f t="shared" si="9"/>
        <v>-0.11676662259677892</v>
      </c>
      <c r="Y38" s="21">
        <f t="shared" si="10"/>
        <v>-0.15803482890662082</v>
      </c>
      <c r="Z38" s="21">
        <f t="shared" si="11"/>
        <v>9.1965171093379178E-2</v>
      </c>
    </row>
    <row r="39" spans="1:26" x14ac:dyDescent="0.25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51">
        <f t="shared" si="7"/>
        <v>20613.265192018665</v>
      </c>
      <c r="K39" s="50"/>
      <c r="L39" s="50"/>
      <c r="M39" s="3"/>
      <c r="N39" s="11">
        <v>34</v>
      </c>
      <c r="O39" s="25">
        <f t="shared" si="12"/>
        <v>-0.89437558235356507</v>
      </c>
      <c r="P39" s="25">
        <f t="shared" si="13"/>
        <v>-0.11204348817300613</v>
      </c>
      <c r="Q39" s="25">
        <f t="shared" si="14"/>
        <v>-1.16781481824819</v>
      </c>
      <c r="R39" s="25">
        <f t="shared" si="15"/>
        <v>-0.56050178591651201</v>
      </c>
      <c r="S39" s="25">
        <f t="shared" si="16"/>
        <v>0.81580211785712764</v>
      </c>
      <c r="T39" s="25">
        <f t="shared" si="17"/>
        <v>0.71864876418178036</v>
      </c>
      <c r="U39" s="14">
        <v>0</v>
      </c>
      <c r="V39" s="21">
        <f t="shared" si="18"/>
        <v>-0.50011866360515211</v>
      </c>
      <c r="W39" s="21">
        <f t="shared" si="8"/>
        <v>2.2706794861272046</v>
      </c>
      <c r="X39" s="21">
        <f t="shared" si="9"/>
        <v>-0.13108176131613095</v>
      </c>
      <c r="Y39" s="21">
        <f t="shared" si="10"/>
        <v>-0.13790861880280478</v>
      </c>
      <c r="Z39" s="21">
        <f t="shared" si="11"/>
        <v>0.11209138119719522</v>
      </c>
    </row>
    <row r="40" spans="1:26" x14ac:dyDescent="0.25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51">
        <f t="shared" si="7"/>
        <v>62126.267842890797</v>
      </c>
      <c r="K40" s="50"/>
      <c r="L40" s="50"/>
      <c r="M40" s="3"/>
      <c r="N40" s="11">
        <v>35</v>
      </c>
      <c r="O40" s="25">
        <f t="shared" si="12"/>
        <v>0.89693671928239493</v>
      </c>
      <c r="P40" s="25">
        <f t="shared" si="13"/>
        <v>0.5429834762488035</v>
      </c>
      <c r="Q40" s="25">
        <f t="shared" si="14"/>
        <v>-8.652298534066552E-2</v>
      </c>
      <c r="R40" s="25">
        <f t="shared" si="15"/>
        <v>0.7486032522182875</v>
      </c>
      <c r="S40" s="25">
        <f t="shared" si="16"/>
        <v>4.6753314124375507E-2</v>
      </c>
      <c r="T40" s="25">
        <f t="shared" si="17"/>
        <v>-1.7130173358332312</v>
      </c>
      <c r="U40" s="14">
        <v>0</v>
      </c>
      <c r="V40" s="21">
        <f t="shared" si="18"/>
        <v>0.18155685029165203</v>
      </c>
      <c r="W40" s="21">
        <f t="shared" si="8"/>
        <v>-1.5987866573763068</v>
      </c>
      <c r="X40" s="21">
        <f t="shared" si="9"/>
        <v>-0.11034193866320025</v>
      </c>
      <c r="Y40" s="21">
        <f t="shared" si="10"/>
        <v>-4.5014914610304019E-2</v>
      </c>
      <c r="Z40" s="21">
        <f t="shared" si="11"/>
        <v>0.20498508538969598</v>
      </c>
    </row>
    <row r="41" spans="1:26" x14ac:dyDescent="0.25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51">
        <f t="shared" si="7"/>
        <v>56999.580638962034</v>
      </c>
      <c r="K41" s="50"/>
      <c r="L41" s="50"/>
      <c r="M41" s="3"/>
      <c r="N41" s="11">
        <v>36</v>
      </c>
      <c r="O41" s="25">
        <f t="shared" si="12"/>
        <v>0.99502268697188356</v>
      </c>
      <c r="P41" s="25">
        <f t="shared" si="13"/>
        <v>-1.1374755691684251</v>
      </c>
      <c r="Q41" s="25">
        <f t="shared" si="14"/>
        <v>0.43969204441493864</v>
      </c>
      <c r="R41" s="25">
        <f t="shared" si="15"/>
        <v>0.33321910062877302</v>
      </c>
      <c r="S41" s="25">
        <f t="shared" si="16"/>
        <v>0.71183324821173177</v>
      </c>
      <c r="T41" s="25">
        <f t="shared" si="17"/>
        <v>-8.3521103869123703E-2</v>
      </c>
      <c r="U41" s="14">
        <v>0</v>
      </c>
      <c r="V41" s="21">
        <f t="shared" si="18"/>
        <v>0.52448766966240767</v>
      </c>
      <c r="W41" s="21">
        <f t="shared" si="8"/>
        <v>-0.61640853938892481</v>
      </c>
      <c r="X41" s="21">
        <f t="shared" si="9"/>
        <v>8.0222060207437995E-2</v>
      </c>
      <c r="Y41" s="21">
        <f t="shared" si="10"/>
        <v>5.8629863165508514E-2</v>
      </c>
      <c r="Z41" s="21">
        <f t="shared" si="11"/>
        <v>0.3086298631655085</v>
      </c>
    </row>
    <row r="42" spans="1:26" x14ac:dyDescent="0.25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51">
        <f t="shared" si="7"/>
        <v>16757.116091190219</v>
      </c>
      <c r="K42" s="50"/>
      <c r="L42" s="50"/>
      <c r="M42" s="3"/>
      <c r="N42" s="11">
        <v>37</v>
      </c>
      <c r="O42" s="25">
        <f t="shared" si="12"/>
        <v>-0.75227111966544424</v>
      </c>
      <c r="P42" s="25">
        <f t="shared" si="13"/>
        <v>-0.50672739990057836</v>
      </c>
      <c r="Q42" s="25">
        <f t="shared" si="14"/>
        <v>-0.80055974970467569</v>
      </c>
      <c r="R42" s="25">
        <f t="shared" si="15"/>
        <v>-0.66293124186928076</v>
      </c>
      <c r="S42" s="25">
        <f t="shared" si="16"/>
        <v>0.50562268720568915</v>
      </c>
      <c r="T42" s="25">
        <f t="shared" si="17"/>
        <v>1.020407115423519</v>
      </c>
      <c r="U42" s="14">
        <v>0</v>
      </c>
      <c r="V42" s="21">
        <f t="shared" si="18"/>
        <v>-0.49852487854615446</v>
      </c>
      <c r="W42" s="21">
        <f t="shared" si="8"/>
        <v>1.9208250487404142</v>
      </c>
      <c r="X42" s="21">
        <f t="shared" si="9"/>
        <v>6.0200068128651862E-4</v>
      </c>
      <c r="Y42" s="21">
        <f t="shared" si="10"/>
        <v>-2.0191097056551352E-2</v>
      </c>
      <c r="Z42" s="21">
        <f t="shared" si="11"/>
        <v>0.22980890294344863</v>
      </c>
    </row>
    <row r="43" spans="1:26" x14ac:dyDescent="0.25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51">
        <f t="shared" si="7"/>
        <v>73432.140750489067</v>
      </c>
      <c r="K43" s="50"/>
      <c r="L43" s="50"/>
      <c r="M43" s="3"/>
      <c r="N43" s="11">
        <v>38</v>
      </c>
      <c r="O43" s="25">
        <f t="shared" si="12"/>
        <v>1.8261313290482251</v>
      </c>
      <c r="P43" s="25">
        <f t="shared" si="13"/>
        <v>0.96012354639133479</v>
      </c>
      <c r="Q43" s="25">
        <f t="shared" si="14"/>
        <v>3.1191467902317065E-2</v>
      </c>
      <c r="R43" s="25">
        <f t="shared" si="15"/>
        <v>0.67481788334217163</v>
      </c>
      <c r="S43" s="25">
        <f t="shared" si="16"/>
        <v>-0.50506492046466911</v>
      </c>
      <c r="T43" s="25">
        <f t="shared" si="17"/>
        <v>0.55860693523726501</v>
      </c>
      <c r="U43" s="14">
        <v>0</v>
      </c>
      <c r="V43" s="21">
        <f t="shared" si="18"/>
        <v>1.4774192672736022</v>
      </c>
      <c r="W43" s="21">
        <f t="shared" si="8"/>
        <v>-3.006014132855066</v>
      </c>
      <c r="X43" s="21">
        <f t="shared" si="9"/>
        <v>-8.5566155632444241E-2</v>
      </c>
      <c r="Y43" s="21">
        <f t="shared" si="10"/>
        <v>-0.18360380254395989</v>
      </c>
      <c r="Z43" s="21">
        <f t="shared" si="11"/>
        <v>6.6396197456040112E-2</v>
      </c>
    </row>
    <row r="44" spans="1:26" x14ac:dyDescent="0.25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51">
        <f t="shared" si="7"/>
        <v>332.85846263715212</v>
      </c>
      <c r="K44" s="50"/>
      <c r="L44" s="50"/>
      <c r="M44" s="3"/>
      <c r="N44" s="11">
        <v>39</v>
      </c>
      <c r="O44" s="25">
        <f t="shared" si="12"/>
        <v>-0.9933215560725972</v>
      </c>
      <c r="P44" s="25">
        <f t="shared" si="13"/>
        <v>-1.1618594536761515</v>
      </c>
      <c r="Q44" s="25">
        <f t="shared" si="14"/>
        <v>1.2171990688654282</v>
      </c>
      <c r="R44" s="25">
        <f t="shared" si="15"/>
        <v>-0.72394015846943049</v>
      </c>
      <c r="S44" s="25">
        <f t="shared" si="16"/>
        <v>-0.61250102306202336</v>
      </c>
      <c r="T44" s="25">
        <f t="shared" si="17"/>
        <v>-0.2037299131997469</v>
      </c>
      <c r="U44" s="14">
        <v>1</v>
      </c>
      <c r="V44" s="21">
        <f t="shared" si="18"/>
        <v>-1.0325637648393839</v>
      </c>
      <c r="W44" s="21">
        <f t="shared" si="8"/>
        <v>1.1047606914800043</v>
      </c>
      <c r="X44" s="21">
        <f t="shared" si="9"/>
        <v>0.33162059642102815</v>
      </c>
      <c r="Y44" s="21">
        <f t="shared" si="10"/>
        <v>0.407276507991162</v>
      </c>
      <c r="Z44" s="21">
        <f t="shared" si="11"/>
        <v>0.657276507991162</v>
      </c>
    </row>
    <row r="45" spans="1:26" x14ac:dyDescent="0.25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51">
        <f t="shared" si="7"/>
        <v>28242.107086340176</v>
      </c>
      <c r="K45" s="50"/>
      <c r="L45" s="50"/>
      <c r="M45" s="3"/>
      <c r="N45" s="11">
        <v>40</v>
      </c>
      <c r="O45" s="25">
        <f t="shared" si="12"/>
        <v>-0.82436445694747429</v>
      </c>
      <c r="P45" s="25">
        <f t="shared" si="13"/>
        <v>0.41734583966740613</v>
      </c>
      <c r="Q45" s="25">
        <f t="shared" si="14"/>
        <v>-0.83769994596615116</v>
      </c>
      <c r="R45" s="25">
        <f t="shared" si="15"/>
        <v>-0.27628787153572987</v>
      </c>
      <c r="S45" s="25">
        <f t="shared" si="16"/>
        <v>2.7923114770704284E-2</v>
      </c>
      <c r="T45" s="25">
        <f t="shared" si="17"/>
        <v>0.32892034636870204</v>
      </c>
      <c r="U45" s="14">
        <v>0</v>
      </c>
      <c r="V45" s="21">
        <f t="shared" si="18"/>
        <v>-0.48506790568439284</v>
      </c>
      <c r="W45" s="21">
        <f t="shared" si="8"/>
        <v>1.1285754432539084</v>
      </c>
      <c r="X45" s="21">
        <f t="shared" si="9"/>
        <v>-8.3317237756914644E-2</v>
      </c>
      <c r="Y45" s="21">
        <f t="shared" si="10"/>
        <v>-8.4792612554292546E-2</v>
      </c>
      <c r="Z45" s="21">
        <f t="shared" si="11"/>
        <v>0.16520738744570745</v>
      </c>
    </row>
    <row r="46" spans="1:26" x14ac:dyDescent="0.25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51">
        <f t="shared" si="7"/>
        <v>106471.31807603144</v>
      </c>
      <c r="K46" s="50"/>
      <c r="L46" s="50"/>
      <c r="M46" s="3"/>
      <c r="N46" s="11">
        <v>41</v>
      </c>
      <c r="O46" s="25">
        <f t="shared" si="12"/>
        <v>1.5250564956947039</v>
      </c>
      <c r="P46" s="25">
        <f t="shared" si="13"/>
        <v>2.3501716573382549</v>
      </c>
      <c r="Q46" s="25">
        <f t="shared" si="14"/>
        <v>0.33144192800717032</v>
      </c>
      <c r="R46" s="25">
        <f t="shared" si="15"/>
        <v>1.4513352781690032</v>
      </c>
      <c r="S46" s="25">
        <f t="shared" si="16"/>
        <v>0.47123530385794238</v>
      </c>
      <c r="T46" s="25">
        <f t="shared" si="17"/>
        <v>-0.50311932292626582</v>
      </c>
      <c r="U46" s="14">
        <v>0</v>
      </c>
      <c r="V46" s="21">
        <f t="shared" si="18"/>
        <v>2.3442172250586708</v>
      </c>
      <c r="W46" s="21">
        <f t="shared" si="8"/>
        <v>-2.5051564700057645</v>
      </c>
      <c r="X46" s="21">
        <f t="shared" si="9"/>
        <v>-0.52770218420249715</v>
      </c>
      <c r="Y46" s="21">
        <f t="shared" si="10"/>
        <v>-0.61134809859797634</v>
      </c>
      <c r="Z46" s="21">
        <f t="shared" si="11"/>
        <v>-0.36134809859797634</v>
      </c>
    </row>
    <row r="47" spans="1:26" x14ac:dyDescent="0.25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51">
        <f t="shared" si="7"/>
        <v>31530.922026201824</v>
      </c>
      <c r="K47" s="50"/>
      <c r="L47" s="50"/>
      <c r="M47" s="3"/>
      <c r="N47" s="11">
        <v>42</v>
      </c>
      <c r="O47" s="25">
        <f t="shared" si="12"/>
        <v>-0.5229037717630729</v>
      </c>
      <c r="P47" s="25">
        <f t="shared" si="13"/>
        <v>0.47073627318861044</v>
      </c>
      <c r="Q47" s="25">
        <f t="shared" si="14"/>
        <v>-0.74163865391437478</v>
      </c>
      <c r="R47" s="25">
        <f t="shared" si="15"/>
        <v>-0.34212745392970095</v>
      </c>
      <c r="S47" s="25">
        <f t="shared" si="16"/>
        <v>0.7309906508722035</v>
      </c>
      <c r="T47" s="25">
        <f t="shared" si="17"/>
        <v>0.82418016524214988</v>
      </c>
      <c r="U47" s="14">
        <v>0</v>
      </c>
      <c r="V47" s="21">
        <f t="shared" si="18"/>
        <v>0.1746821707065897</v>
      </c>
      <c r="W47" s="21">
        <f t="shared" si="8"/>
        <v>1.5960218765649774</v>
      </c>
      <c r="X47" s="21">
        <f t="shared" si="9"/>
        <v>-0.22435062929092342</v>
      </c>
      <c r="Y47" s="21">
        <f t="shared" si="10"/>
        <v>-0.25728821751420561</v>
      </c>
      <c r="Z47" s="21">
        <f t="shared" si="11"/>
        <v>-7.2882175142056083E-3</v>
      </c>
    </row>
    <row r="48" spans="1:26" x14ac:dyDescent="0.25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51">
        <f t="shared" si="7"/>
        <v>12274.369305262866</v>
      </c>
      <c r="K48" s="50"/>
      <c r="L48" s="50"/>
      <c r="M48" s="3"/>
      <c r="N48" s="11">
        <v>43</v>
      </c>
      <c r="O48" s="25">
        <f t="shared" si="12"/>
        <v>-0.57944756497143268</v>
      </c>
      <c r="P48" s="25">
        <f t="shared" si="13"/>
        <v>-0.27169671855453248</v>
      </c>
      <c r="Q48" s="25">
        <f t="shared" si="14"/>
        <v>0.77388346167006139</v>
      </c>
      <c r="R48" s="25">
        <f t="shared" si="15"/>
        <v>-0.61383739023248296</v>
      </c>
      <c r="S48" s="25">
        <f t="shared" si="16"/>
        <v>0.22212753464641002</v>
      </c>
      <c r="T48" s="25">
        <f t="shared" si="17"/>
        <v>0.25317380796036409</v>
      </c>
      <c r="U48" s="14">
        <v>0</v>
      </c>
      <c r="V48" s="21">
        <f t="shared" si="18"/>
        <v>-8.9915362284005276E-2</v>
      </c>
      <c r="W48" s="21">
        <f t="shared" si="8"/>
        <v>1.4154124898503255</v>
      </c>
      <c r="X48" s="21">
        <f t="shared" si="9"/>
        <v>9.4512830010304652E-3</v>
      </c>
      <c r="Y48" s="21">
        <f t="shared" si="10"/>
        <v>4.1815488373557447E-2</v>
      </c>
      <c r="Z48" s="21">
        <f t="shared" si="11"/>
        <v>0.29181548837355742</v>
      </c>
    </row>
    <row r="49" spans="1:26" x14ac:dyDescent="0.25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51">
        <f t="shared" si="7"/>
        <v>81801.798127010799</v>
      </c>
      <c r="K49" s="50"/>
      <c r="L49" s="50"/>
      <c r="M49" s="3"/>
      <c r="N49" s="11">
        <v>44</v>
      </c>
      <c r="O49" s="25">
        <f t="shared" si="12"/>
        <v>9.8929797858713572E-2</v>
      </c>
      <c r="P49" s="25">
        <f t="shared" si="13"/>
        <v>0.66266680755904117</v>
      </c>
      <c r="Q49" s="25">
        <f t="shared" si="14"/>
        <v>4.711205974120193</v>
      </c>
      <c r="R49" s="25">
        <f t="shared" si="15"/>
        <v>0.70103246861058488</v>
      </c>
      <c r="S49" s="25">
        <f t="shared" si="16"/>
        <v>0.63351653326333157</v>
      </c>
      <c r="T49" s="25">
        <f t="shared" si="17"/>
        <v>0.91951470709082805</v>
      </c>
      <c r="U49" s="14">
        <v>0</v>
      </c>
      <c r="V49" s="21">
        <f t="shared" si="18"/>
        <v>3.2195276202094552</v>
      </c>
      <c r="W49" s="21">
        <f t="shared" si="8"/>
        <v>-0.16644573320596689</v>
      </c>
      <c r="X49" s="21">
        <f t="shared" si="9"/>
        <v>-0.24210582217432591</v>
      </c>
      <c r="Y49" s="21">
        <f t="shared" si="10"/>
        <v>-0.36926620711059083</v>
      </c>
      <c r="Z49" s="21">
        <f t="shared" si="11"/>
        <v>-0.11926620711059083</v>
      </c>
    </row>
    <row r="50" spans="1:26" x14ac:dyDescent="0.25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51">
        <f t="shared" si="7"/>
        <v>42667.78316175002</v>
      </c>
      <c r="K50" s="50"/>
      <c r="L50" s="50"/>
      <c r="M50" s="3"/>
      <c r="N50" s="11">
        <v>45</v>
      </c>
      <c r="O50" s="25">
        <f t="shared" si="12"/>
        <v>0.59724789965705971</v>
      </c>
      <c r="P50" s="25">
        <f t="shared" si="13"/>
        <v>2.2561215392207936</v>
      </c>
      <c r="Q50" s="25">
        <f t="shared" si="14"/>
        <v>-0.65801767384879406</v>
      </c>
      <c r="R50" s="25">
        <f t="shared" si="15"/>
        <v>0.45676859851855151</v>
      </c>
      <c r="S50" s="25">
        <f t="shared" si="16"/>
        <v>-0.77317645215905062</v>
      </c>
      <c r="T50" s="25">
        <f t="shared" si="17"/>
        <v>-2.0219114808317054</v>
      </c>
      <c r="U50" s="14">
        <v>0</v>
      </c>
      <c r="V50" s="21">
        <f t="shared" si="18"/>
        <v>-5.9569820601310483E-2</v>
      </c>
      <c r="W50" s="21">
        <f t="shared" si="8"/>
        <v>-1.8271929503346618</v>
      </c>
      <c r="X50" s="21">
        <f t="shared" si="9"/>
        <v>-0.27816079784657055</v>
      </c>
      <c r="Y50" s="21">
        <f t="shared" si="10"/>
        <v>-0.16541230960505196</v>
      </c>
      <c r="Z50" s="21">
        <f t="shared" si="11"/>
        <v>8.458769039494804E-2</v>
      </c>
    </row>
    <row r="51" spans="1:26" x14ac:dyDescent="0.25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51">
        <f t="shared" si="7"/>
        <v>28839.731506626056</v>
      </c>
      <c r="K51" s="50"/>
      <c r="L51" s="50"/>
      <c r="M51" s="3"/>
      <c r="N51" s="11">
        <v>46</v>
      </c>
      <c r="O51" s="25">
        <f t="shared" si="12"/>
        <v>0.78137143926862562</v>
      </c>
      <c r="P51" s="25">
        <f t="shared" si="13"/>
        <v>0.8709670904743626</v>
      </c>
      <c r="Q51" s="25">
        <f t="shared" si="14"/>
        <v>-0.47205132429599039</v>
      </c>
      <c r="R51" s="25">
        <f t="shared" si="15"/>
        <v>-0.26572749046013738</v>
      </c>
      <c r="S51" s="25">
        <f t="shared" si="16"/>
        <v>0.16269743239435686</v>
      </c>
      <c r="T51" s="25">
        <f t="shared" si="17"/>
        <v>0.26885481798189925</v>
      </c>
      <c r="U51" s="14">
        <v>0</v>
      </c>
      <c r="V51" s="21">
        <f t="shared" si="18"/>
        <v>0.56087998556796526</v>
      </c>
      <c r="W51" s="21">
        <f t="shared" si="8"/>
        <v>-0.35294651641413138</v>
      </c>
      <c r="X51" s="21">
        <f t="shared" si="9"/>
        <v>-0.19333934123478491</v>
      </c>
      <c r="Y51" s="21">
        <f t="shared" si="10"/>
        <v>-0.19121400062878663</v>
      </c>
      <c r="Z51" s="21">
        <f t="shared" si="11"/>
        <v>5.8785999371213371E-2</v>
      </c>
    </row>
    <row r="52" spans="1:26" x14ac:dyDescent="0.25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51">
        <f t="shared" si="7"/>
        <v>17119.854579559869</v>
      </c>
      <c r="K52" s="50"/>
      <c r="L52" s="50"/>
      <c r="M52" s="3"/>
      <c r="N52" s="11">
        <v>47</v>
      </c>
      <c r="O52" s="25">
        <f t="shared" si="12"/>
        <v>-0.30520223486367964</v>
      </c>
      <c r="P52" s="25">
        <f t="shared" si="13"/>
        <v>-0.18431533938576261</v>
      </c>
      <c r="Q52" s="25">
        <f t="shared" si="14"/>
        <v>0.78379384930960538</v>
      </c>
      <c r="R52" s="25">
        <f t="shared" si="15"/>
        <v>-0.12316594733436664</v>
      </c>
      <c r="S52" s="25">
        <f t="shared" si="16"/>
        <v>-0.71040657073087266</v>
      </c>
      <c r="T52" s="25">
        <f t="shared" si="17"/>
        <v>-1.7558885512852116</v>
      </c>
      <c r="U52" s="14">
        <v>1</v>
      </c>
      <c r="V52" s="21">
        <f t="shared" si="18"/>
        <v>-0.95632699762095319</v>
      </c>
      <c r="W52" s="21">
        <f t="shared" si="8"/>
        <v>-0.28203838853282631</v>
      </c>
      <c r="X52" s="21">
        <f t="shared" si="9"/>
        <v>0.16690591859936918</v>
      </c>
      <c r="Y52" s="21">
        <f t="shared" si="10"/>
        <v>0.30822868324688746</v>
      </c>
      <c r="Z52" s="21">
        <f t="shared" si="11"/>
        <v>0.55822868324688746</v>
      </c>
    </row>
    <row r="53" spans="1:26" x14ac:dyDescent="0.25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51">
        <f t="shared" si="7"/>
        <v>33717.657167929188</v>
      </c>
      <c r="K53" s="50"/>
      <c r="L53" s="50"/>
      <c r="M53" s="3"/>
      <c r="N53" s="11">
        <v>48</v>
      </c>
      <c r="O53" s="25">
        <f t="shared" si="12"/>
        <v>-0.65912009251851222</v>
      </c>
      <c r="P53" s="25">
        <f t="shared" si="13"/>
        <v>-0.63291214075107394</v>
      </c>
      <c r="Q53" s="25">
        <f t="shared" si="14"/>
        <v>0.58418222663374086</v>
      </c>
      <c r="R53" s="25">
        <f t="shared" si="15"/>
        <v>-0.21046003767485769</v>
      </c>
      <c r="S53" s="25">
        <f t="shared" si="16"/>
        <v>0.19061074918267898</v>
      </c>
      <c r="T53" s="25">
        <f t="shared" si="17"/>
        <v>0.55596362821176104</v>
      </c>
      <c r="U53" s="14">
        <v>1</v>
      </c>
      <c r="V53" s="21">
        <f t="shared" si="18"/>
        <v>-7.1556527881776244E-2</v>
      </c>
      <c r="W53" s="21">
        <f t="shared" si="8"/>
        <v>1.0601908793760488</v>
      </c>
      <c r="X53" s="21">
        <f t="shared" si="9"/>
        <v>8.2932635934124227E-2</v>
      </c>
      <c r="Y53" s="21">
        <f t="shared" si="10"/>
        <v>5.9016648543473285E-2</v>
      </c>
      <c r="Z53" s="21">
        <f t="shared" si="11"/>
        <v>0.30901664854347327</v>
      </c>
    </row>
    <row r="54" spans="1:26" x14ac:dyDescent="0.25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51">
        <f t="shared" si="7"/>
        <v>161810.62212189013</v>
      </c>
      <c r="K54" s="50"/>
      <c r="L54" s="50"/>
      <c r="M54" s="3"/>
      <c r="N54" s="11">
        <v>49</v>
      </c>
      <c r="O54" s="25">
        <f t="shared" si="12"/>
        <v>0.71784558588583847</v>
      </c>
      <c r="P54" s="25">
        <f t="shared" si="13"/>
        <v>-0.34797045398839599</v>
      </c>
      <c r="Q54" s="25">
        <f t="shared" si="14"/>
        <v>1.0789472619985618</v>
      </c>
      <c r="R54" s="25">
        <f t="shared" si="15"/>
        <v>2.9881785255979034</v>
      </c>
      <c r="S54" s="25">
        <f t="shared" si="16"/>
        <v>-0.79836914320847496</v>
      </c>
      <c r="T54" s="25">
        <f t="shared" si="17"/>
        <v>-2.2765504282618148</v>
      </c>
      <c r="U54" s="14">
        <v>0</v>
      </c>
      <c r="V54" s="21">
        <f t="shared" si="18"/>
        <v>0.56753389500984097</v>
      </c>
      <c r="W54" s="21">
        <f t="shared" si="8"/>
        <v>-4.504393254692217</v>
      </c>
      <c r="X54" s="21">
        <f t="shared" si="9"/>
        <v>0.21393135424294968</v>
      </c>
      <c r="Y54" s="21">
        <f t="shared" si="10"/>
        <v>0.13429967911143384</v>
      </c>
      <c r="Z54" s="21">
        <f t="shared" si="11"/>
        <v>0.38429967911143381</v>
      </c>
    </row>
    <row r="55" spans="1:26" x14ac:dyDescent="0.25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51">
        <f t="shared" si="7"/>
        <v>40391.256950069277</v>
      </c>
      <c r="K55" s="50"/>
      <c r="L55" s="50"/>
      <c r="M55" s="3"/>
      <c r="N55" s="11">
        <v>50</v>
      </c>
      <c r="O55" s="25">
        <f t="shared" si="12"/>
        <v>-1.3395146592834641</v>
      </c>
      <c r="P55" s="25">
        <f t="shared" si="13"/>
        <v>-0.76948937739486756</v>
      </c>
      <c r="Q55" s="25">
        <f t="shared" si="14"/>
        <v>-0.4173749953200227</v>
      </c>
      <c r="R55" s="25">
        <f t="shared" si="15"/>
        <v>4.1888857988915472E-2</v>
      </c>
      <c r="S55" s="25">
        <f t="shared" si="16"/>
        <v>0.69438652747960949</v>
      </c>
      <c r="T55" s="25">
        <f t="shared" si="17"/>
        <v>-0.42872016939430035</v>
      </c>
      <c r="U55" s="14">
        <v>1</v>
      </c>
      <c r="V55" s="21">
        <f t="shared" si="18"/>
        <v>-0.92450992330172066</v>
      </c>
      <c r="W55" s="21">
        <f t="shared" si="8"/>
        <v>1.992012328774158</v>
      </c>
      <c r="X55" s="21">
        <f t="shared" si="9"/>
        <v>1.4599465423342145E-2</v>
      </c>
      <c r="Y55" s="21">
        <f t="shared" si="10"/>
        <v>4.3095964256986169E-2</v>
      </c>
      <c r="Z55" s="21">
        <f t="shared" si="11"/>
        <v>0.29309596425698614</v>
      </c>
    </row>
    <row r="56" spans="1:26" x14ac:dyDescent="0.25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51">
        <f t="shared" si="7"/>
        <v>394805.02302478143</v>
      </c>
      <c r="K56" s="50"/>
      <c r="L56" s="50"/>
      <c r="M56" s="3"/>
      <c r="N56" s="11">
        <v>51</v>
      </c>
      <c r="O56" s="25">
        <f t="shared" si="12"/>
        <v>1.0934082591217602</v>
      </c>
      <c r="P56" s="25">
        <f t="shared" si="13"/>
        <v>1.5292103098882588</v>
      </c>
      <c r="Q56" s="25">
        <f t="shared" si="14"/>
        <v>0.19736224803720753</v>
      </c>
      <c r="R56" s="25">
        <f t="shared" si="15"/>
        <v>8.4174654750479228</v>
      </c>
      <c r="S56" s="25">
        <f t="shared" si="16"/>
        <v>-7.4121467466211675</v>
      </c>
      <c r="T56" s="25">
        <f t="shared" si="17"/>
        <v>-2.4288844265293132</v>
      </c>
      <c r="U56" s="14">
        <v>1</v>
      </c>
      <c r="V56" s="21">
        <f t="shared" si="18"/>
        <v>0.58183963289361229</v>
      </c>
      <c r="W56" s="21">
        <f t="shared" si="8"/>
        <v>-16.92302048079085</v>
      </c>
      <c r="X56" s="21">
        <f t="shared" si="9"/>
        <v>1.095289828749801</v>
      </c>
      <c r="Y56" s="21">
        <f t="shared" si="10"/>
        <v>0.5736584011472381</v>
      </c>
      <c r="Z56" s="21">
        <f t="shared" si="11"/>
        <v>0.8236584011472381</v>
      </c>
    </row>
    <row r="57" spans="1:26" x14ac:dyDescent="0.25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51">
        <f t="shared" si="7"/>
        <v>22023.638821297907</v>
      </c>
      <c r="K57" s="50"/>
      <c r="L57" s="50"/>
      <c r="M57" s="3"/>
      <c r="N57" s="11">
        <v>52</v>
      </c>
      <c r="O57" s="25">
        <f t="shared" si="12"/>
        <v>-0.63974729847930167</v>
      </c>
      <c r="P57" s="25">
        <f t="shared" si="13"/>
        <v>-0.59087228724618124</v>
      </c>
      <c r="Q57" s="25">
        <f t="shared" si="14"/>
        <v>-0.8397055957553502</v>
      </c>
      <c r="R57" s="25">
        <f t="shared" si="15"/>
        <v>-0.49930044455455841</v>
      </c>
      <c r="S57" s="25">
        <f t="shared" si="16"/>
        <v>0.79031507316190475</v>
      </c>
      <c r="T57" s="25">
        <f t="shared" si="17"/>
        <v>0.52878863518397523</v>
      </c>
      <c r="U57" s="14">
        <v>0</v>
      </c>
      <c r="V57" s="21">
        <f t="shared" si="18"/>
        <v>-0.52105079903729645</v>
      </c>
      <c r="W57" s="21">
        <f t="shared" si="8"/>
        <v>1.929362816195765</v>
      </c>
      <c r="X57" s="21">
        <f t="shared" si="9"/>
        <v>-3.671106838116768E-2</v>
      </c>
      <c r="Y57" s="21">
        <f t="shared" si="10"/>
        <v>-3.4479671332738243E-2</v>
      </c>
      <c r="Z57" s="21">
        <f t="shared" si="11"/>
        <v>0.21552032866726176</v>
      </c>
    </row>
    <row r="58" spans="1:26" x14ac:dyDescent="0.25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51">
        <f t="shared" si="7"/>
        <v>19521.939451292725</v>
      </c>
      <c r="K58" s="50"/>
      <c r="L58" s="50"/>
      <c r="M58" s="3"/>
      <c r="N58" s="11">
        <v>53</v>
      </c>
      <c r="O58" s="25">
        <f t="shared" si="12"/>
        <v>-1.3847927335093291</v>
      </c>
      <c r="P58" s="25">
        <f t="shared" si="13"/>
        <v>-1.1290948699799963</v>
      </c>
      <c r="Q58" s="25">
        <f t="shared" si="14"/>
        <v>0.63531559878177479</v>
      </c>
      <c r="R58" s="25">
        <f t="shared" si="15"/>
        <v>-0.4996034440649349</v>
      </c>
      <c r="S58" s="25">
        <f t="shared" si="16"/>
        <v>0.62802654187159179</v>
      </c>
      <c r="T58" s="25">
        <f t="shared" si="17"/>
        <v>0.28165102722595114</v>
      </c>
      <c r="U58" s="14">
        <v>1</v>
      </c>
      <c r="V58" s="21">
        <f t="shared" si="18"/>
        <v>-0.61187411653122625</v>
      </c>
      <c r="W58" s="21">
        <f t="shared" si="8"/>
        <v>2.5124227194458557</v>
      </c>
      <c r="X58" s="21">
        <f t="shared" si="9"/>
        <v>9.4273709576227951E-2</v>
      </c>
      <c r="Y58" s="21">
        <f t="shared" si="10"/>
        <v>0.11497371549281415</v>
      </c>
      <c r="Z58" s="21">
        <f t="shared" si="11"/>
        <v>0.36497371549281415</v>
      </c>
    </row>
    <row r="59" spans="1:26" x14ac:dyDescent="0.25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51">
        <f t="shared" si="7"/>
        <v>29800.427794048283</v>
      </c>
      <c r="K59" s="50"/>
      <c r="L59" s="50"/>
      <c r="M59" s="3"/>
      <c r="N59" s="11">
        <v>54</v>
      </c>
      <c r="O59" s="25">
        <f t="shared" si="12"/>
        <v>-7.6677243979756921E-2</v>
      </c>
      <c r="P59" s="25">
        <f t="shared" si="13"/>
        <v>1.4130829330942086E-2</v>
      </c>
      <c r="Q59" s="25">
        <f t="shared" si="14"/>
        <v>-1.0371252388295622</v>
      </c>
      <c r="R59" s="25">
        <f t="shared" si="15"/>
        <v>-0.25699435103328461</v>
      </c>
      <c r="S59" s="25">
        <f t="shared" si="16"/>
        <v>0.50244971755277346</v>
      </c>
      <c r="T59" s="25">
        <f t="shared" si="17"/>
        <v>0.1662879488062067</v>
      </c>
      <c r="U59" s="14">
        <v>0</v>
      </c>
      <c r="V59" s="21">
        <f t="shared" si="18"/>
        <v>-0.28663680756361731</v>
      </c>
      <c r="W59" s="21">
        <f t="shared" si="8"/>
        <v>0.83612131256581501</v>
      </c>
      <c r="X59" s="21">
        <f t="shared" si="9"/>
        <v>-9.6293391029076428E-2</v>
      </c>
      <c r="Y59" s="21">
        <f t="shared" si="10"/>
        <v>-8.7242976125714383E-2</v>
      </c>
      <c r="Z59" s="21">
        <f t="shared" si="11"/>
        <v>0.16275702387428562</v>
      </c>
    </row>
    <row r="60" spans="1:26" x14ac:dyDescent="0.25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51">
        <f t="shared" si="7"/>
        <v>43036.595771805543</v>
      </c>
      <c r="K60" s="50"/>
      <c r="L60" s="50"/>
      <c r="M60" s="3"/>
      <c r="N60" s="11">
        <v>55</v>
      </c>
      <c r="O60" s="25">
        <f t="shared" si="12"/>
        <v>-0.36817495067442413</v>
      </c>
      <c r="P60" s="25">
        <f t="shared" si="13"/>
        <v>7.5350442590165712E-2</v>
      </c>
      <c r="Q60" s="25">
        <f t="shared" si="14"/>
        <v>-1.3931421185960623E-2</v>
      </c>
      <c r="R60" s="25">
        <f t="shared" si="15"/>
        <v>-4.4295888545845964E-2</v>
      </c>
      <c r="S60" s="25">
        <f t="shared" si="16"/>
        <v>0.34311667751639213</v>
      </c>
      <c r="T60" s="25">
        <f t="shared" si="17"/>
        <v>0.65841481865724039</v>
      </c>
      <c r="U60" s="14">
        <v>0</v>
      </c>
      <c r="V60" s="21">
        <f t="shared" si="18"/>
        <v>0.27103319931565312</v>
      </c>
      <c r="W60" s="21">
        <f t="shared" si="8"/>
        <v>0.75558751673666225</v>
      </c>
      <c r="X60" s="21">
        <f t="shared" si="9"/>
        <v>-7.8054473044058062E-2</v>
      </c>
      <c r="Y60" s="21">
        <f t="shared" si="10"/>
        <v>-0.12349155434379075</v>
      </c>
      <c r="Z60" s="21">
        <f t="shared" si="11"/>
        <v>0.12650844565620925</v>
      </c>
    </row>
    <row r="61" spans="1:26" x14ac:dyDescent="0.25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51">
        <f t="shared" si="7"/>
        <v>41832.93158535735</v>
      </c>
      <c r="K61" s="50"/>
      <c r="L61" s="50"/>
      <c r="M61" s="3"/>
      <c r="N61" s="11">
        <v>56</v>
      </c>
      <c r="O61" s="25">
        <f t="shared" si="12"/>
        <v>-0.69906454631673043</v>
      </c>
      <c r="P61" s="25">
        <f t="shared" si="13"/>
        <v>-0.36829909861653937</v>
      </c>
      <c r="Q61" s="25">
        <f t="shared" si="14"/>
        <v>-1.1462801665754199</v>
      </c>
      <c r="R61" s="25">
        <f t="shared" si="15"/>
        <v>-3.4391132564023479E-2</v>
      </c>
      <c r="S61" s="25">
        <f t="shared" si="16"/>
        <v>0.21817373146785876</v>
      </c>
      <c r="T61" s="25">
        <f t="shared" si="17"/>
        <v>0.49982844551160532</v>
      </c>
      <c r="U61" s="14">
        <v>0</v>
      </c>
      <c r="V61" s="21">
        <f t="shared" si="18"/>
        <v>-0.63751365295552054</v>
      </c>
      <c r="W61" s="21">
        <f t="shared" si="8"/>
        <v>0.9516294103486127</v>
      </c>
      <c r="X61" s="21">
        <f t="shared" si="9"/>
        <v>2.8268858373559795E-2</v>
      </c>
      <c r="Y61" s="21">
        <f t="shared" si="10"/>
        <v>-6.1603776909144488E-3</v>
      </c>
      <c r="Z61" s="21">
        <f t="shared" si="11"/>
        <v>0.24383962230908554</v>
      </c>
    </row>
    <row r="62" spans="1:26" x14ac:dyDescent="0.25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51">
        <f t="shared" si="7"/>
        <v>81920.973987098958</v>
      </c>
      <c r="K62" s="50"/>
      <c r="L62" s="50"/>
      <c r="M62" s="3"/>
      <c r="N62" s="11">
        <v>57</v>
      </c>
      <c r="O62" s="25">
        <f t="shared" si="12"/>
        <v>1.1670193027664146</v>
      </c>
      <c r="P62" s="25">
        <f t="shared" si="13"/>
        <v>1.6888967513060222</v>
      </c>
      <c r="Q62" s="25">
        <f t="shared" si="14"/>
        <v>-0.862779623465319</v>
      </c>
      <c r="R62" s="25">
        <f t="shared" si="15"/>
        <v>1.3353325412179622</v>
      </c>
      <c r="S62" s="25">
        <f t="shared" si="16"/>
        <v>-0.84541879008900345</v>
      </c>
      <c r="T62" s="25">
        <f t="shared" si="17"/>
        <v>-2.3586799975080965</v>
      </c>
      <c r="U62" s="14">
        <v>0</v>
      </c>
      <c r="V62" s="21">
        <f t="shared" si="18"/>
        <v>5.182091009499161E-2</v>
      </c>
      <c r="W62" s="21">
        <f t="shared" si="8"/>
        <v>-3.3477706340733802</v>
      </c>
      <c r="X62" s="21">
        <f t="shared" si="9"/>
        <v>-0.15853097166025659</v>
      </c>
      <c r="Y62" s="21">
        <f t="shared" si="10"/>
        <v>-9.4013979672115416E-2</v>
      </c>
      <c r="Z62" s="21">
        <f t="shared" si="11"/>
        <v>0.15598602032788458</v>
      </c>
    </row>
    <row r="63" spans="1:26" x14ac:dyDescent="0.25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51">
        <f t="shared" si="7"/>
        <v>16181.542126282455</v>
      </c>
      <c r="K63" s="50"/>
      <c r="L63" s="50"/>
      <c r="M63" s="3"/>
      <c r="N63" s="11">
        <v>58</v>
      </c>
      <c r="O63" s="25">
        <f t="shared" si="12"/>
        <v>-1.5204233001553542</v>
      </c>
      <c r="P63" s="25">
        <f t="shared" si="13"/>
        <v>-1.1947503062755915</v>
      </c>
      <c r="Q63" s="25">
        <f t="shared" si="14"/>
        <v>-1.0304165011924886</v>
      </c>
      <c r="R63" s="25">
        <f t="shared" si="15"/>
        <v>-0.64273365579308284</v>
      </c>
      <c r="S63" s="25">
        <f t="shared" si="16"/>
        <v>0.74049225917965644</v>
      </c>
      <c r="T63" s="25">
        <f t="shared" si="17"/>
        <v>0.69316572604668092</v>
      </c>
      <c r="U63" s="14">
        <v>0</v>
      </c>
      <c r="V63" s="21">
        <f t="shared" si="18"/>
        <v>-1.231110740912575</v>
      </c>
      <c r="W63" s="21">
        <f t="shared" si="8"/>
        <v>2.9036492151280937</v>
      </c>
      <c r="X63" s="21">
        <f t="shared" si="9"/>
        <v>8.5600344174553977E-2</v>
      </c>
      <c r="Y63" s="21">
        <f t="shared" si="10"/>
        <v>8.7541930609387725E-2</v>
      </c>
      <c r="Z63" s="21">
        <f t="shared" si="11"/>
        <v>0.33754193060938775</v>
      </c>
    </row>
    <row r="64" spans="1:26" x14ac:dyDescent="0.25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51">
        <f t="shared" si="7"/>
        <v>7780.5877965179961</v>
      </c>
      <c r="K64" s="50"/>
      <c r="L64" s="50"/>
      <c r="M64" s="3"/>
      <c r="N64" s="11">
        <v>59</v>
      </c>
      <c r="O64" s="25">
        <f t="shared" si="12"/>
        <v>-1.6231232139467153</v>
      </c>
      <c r="P64" s="25">
        <f t="shared" si="13"/>
        <v>-0.45503157460022464</v>
      </c>
      <c r="Q64" s="25">
        <f t="shared" si="14"/>
        <v>0.26802490851713273</v>
      </c>
      <c r="R64" s="25">
        <f t="shared" si="15"/>
        <v>-0.71264789375218607</v>
      </c>
      <c r="S64" s="25">
        <f t="shared" si="16"/>
        <v>0.35751026058044982</v>
      </c>
      <c r="T64" s="25">
        <f t="shared" si="17"/>
        <v>0.21553217545338499</v>
      </c>
      <c r="U64" s="14">
        <v>0</v>
      </c>
      <c r="V64" s="21">
        <f t="shared" si="18"/>
        <v>-0.81238972406173271</v>
      </c>
      <c r="W64" s="21">
        <f t="shared" si="8"/>
        <v>2.6932813682793513</v>
      </c>
      <c r="X64" s="21">
        <f t="shared" si="9"/>
        <v>1.8532102140464732E-2</v>
      </c>
      <c r="Y64" s="21">
        <f t="shared" si="10"/>
        <v>6.1956504162728604E-2</v>
      </c>
      <c r="Z64" s="21">
        <f t="shared" si="11"/>
        <v>0.31195650416272858</v>
      </c>
    </row>
    <row r="65" spans="1:26" x14ac:dyDescent="0.25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51">
        <f t="shared" si="7"/>
        <v>66607.286425492523</v>
      </c>
      <c r="K65" s="50"/>
      <c r="L65" s="50"/>
      <c r="M65" s="3"/>
      <c r="N65" s="11">
        <v>60</v>
      </c>
      <c r="O65" s="25">
        <f t="shared" si="12"/>
        <v>0.32268852969085449</v>
      </c>
      <c r="P65" s="25">
        <f t="shared" si="13"/>
        <v>0.76583662391516361</v>
      </c>
      <c r="Q65" s="25">
        <f t="shared" si="14"/>
        <v>-0.56725972501884103</v>
      </c>
      <c r="R65" s="25">
        <f t="shared" si="15"/>
        <v>0.47816190364831113</v>
      </c>
      <c r="S65" s="25">
        <f t="shared" si="16"/>
        <v>0.29581916977038925</v>
      </c>
      <c r="T65" s="25">
        <f t="shared" si="17"/>
        <v>0.48962300133090852</v>
      </c>
      <c r="U65" s="14">
        <v>0</v>
      </c>
      <c r="V65" s="21">
        <f t="shared" si="18"/>
        <v>0.7436956263903276</v>
      </c>
      <c r="W65" s="21">
        <f t="shared" si="8"/>
        <v>-0.50503126356877637</v>
      </c>
      <c r="X65" s="21">
        <f t="shared" si="9"/>
        <v>-0.19847428742702269</v>
      </c>
      <c r="Y65" s="21">
        <f t="shared" si="10"/>
        <v>-0.27494222933110257</v>
      </c>
      <c r="Z65" s="21">
        <f t="shared" si="11"/>
        <v>-2.4942229331102572E-2</v>
      </c>
    </row>
    <row r="66" spans="1:26" x14ac:dyDescent="0.25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51">
        <f t="shared" si="7"/>
        <v>19691.168211268141</v>
      </c>
      <c r="K66" s="50"/>
      <c r="L66" s="50"/>
      <c r="M66" s="3"/>
      <c r="N66" s="11">
        <v>61</v>
      </c>
      <c r="O66" s="25">
        <f t="shared" si="12"/>
        <v>-0.69214192394477903</v>
      </c>
      <c r="P66" s="25">
        <f t="shared" si="13"/>
        <v>-1.1791704614376484</v>
      </c>
      <c r="Q66" s="25">
        <f t="shared" si="14"/>
        <v>-0.5537134039882764</v>
      </c>
      <c r="R66" s="25">
        <f t="shared" si="15"/>
        <v>-0.63394225279640604</v>
      </c>
      <c r="S66" s="25">
        <f t="shared" si="16"/>
        <v>0.77543212391436256</v>
      </c>
      <c r="T66" s="25">
        <f t="shared" si="17"/>
        <v>1.0873696695854962</v>
      </c>
      <c r="U66" s="14">
        <v>0</v>
      </c>
      <c r="V66" s="21">
        <f t="shared" si="18"/>
        <v>-0.49840260361135463</v>
      </c>
      <c r="W66" s="21">
        <f t="shared" si="8"/>
        <v>2.1015163006555477</v>
      </c>
      <c r="X66" s="21">
        <f t="shared" si="9"/>
        <v>7.6172100470890486E-2</v>
      </c>
      <c r="Y66" s="21">
        <f t="shared" si="10"/>
        <v>4.7961041051913789E-2</v>
      </c>
      <c r="Z66" s="21">
        <f t="shared" si="11"/>
        <v>0.29796104105191379</v>
      </c>
    </row>
    <row r="67" spans="1:26" x14ac:dyDescent="0.25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51">
        <f t="shared" si="7"/>
        <v>16093.348571198265</v>
      </c>
      <c r="K67" s="50"/>
      <c r="L67" s="50"/>
      <c r="M67" s="3"/>
      <c r="N67" s="11">
        <v>62</v>
      </c>
      <c r="O67" s="25">
        <f t="shared" si="12"/>
        <v>0.34487524027527383</v>
      </c>
      <c r="P67" s="25">
        <f t="shared" si="13"/>
        <v>-0.48524632228856496</v>
      </c>
      <c r="Q67" s="25">
        <f t="shared" si="14"/>
        <v>0.63588530761423256</v>
      </c>
      <c r="R67" s="25">
        <f t="shared" si="15"/>
        <v>-0.62164272011213095</v>
      </c>
      <c r="S67" s="25">
        <f t="shared" si="16"/>
        <v>0.73240210045420373</v>
      </c>
      <c r="T67" s="25">
        <f t="shared" si="17"/>
        <v>0.54765688664965373</v>
      </c>
      <c r="U67" s="14">
        <v>0</v>
      </c>
      <c r="V67" s="21">
        <f t="shared" si="18"/>
        <v>0.48080437191361164</v>
      </c>
      <c r="W67" s="21">
        <f t="shared" si="8"/>
        <v>1.009169580291061</v>
      </c>
      <c r="X67" s="21">
        <f t="shared" si="9"/>
        <v>-4.5686572374250237E-2</v>
      </c>
      <c r="Y67" s="21">
        <f t="shared" si="10"/>
        <v>-3.4647179372791097E-2</v>
      </c>
      <c r="Z67" s="21">
        <f t="shared" si="11"/>
        <v>0.2153528206272089</v>
      </c>
    </row>
    <row r="68" spans="1:26" x14ac:dyDescent="0.25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51">
        <f t="shared" si="7"/>
        <v>15900.629360013405</v>
      </c>
      <c r="K68" s="50"/>
      <c r="L68" s="50"/>
      <c r="M68" s="3"/>
      <c r="N68" s="11">
        <v>63</v>
      </c>
      <c r="O68" s="25">
        <f t="shared" si="12"/>
        <v>-1.1271884015124023</v>
      </c>
      <c r="P68" s="25">
        <f t="shared" si="13"/>
        <v>-1.0738162928432162</v>
      </c>
      <c r="Q68" s="25">
        <f t="shared" si="14"/>
        <v>0.33434171338707924</v>
      </c>
      <c r="R68" s="25">
        <f t="shared" si="15"/>
        <v>-0.42135915745491076</v>
      </c>
      <c r="S68" s="25">
        <f t="shared" si="16"/>
        <v>-7.9886890420810305E-2</v>
      </c>
      <c r="T68" s="25">
        <f t="shared" si="17"/>
        <v>-0.33573060801974758</v>
      </c>
      <c r="U68" s="14">
        <v>1</v>
      </c>
      <c r="V68" s="21">
        <f t="shared" si="18"/>
        <v>-1.1265165153600034</v>
      </c>
      <c r="W68" s="21">
        <f t="shared" si="8"/>
        <v>1.4686606685465027</v>
      </c>
      <c r="X68" s="21">
        <f t="shared" si="9"/>
        <v>0.21587118977633293</v>
      </c>
      <c r="Y68" s="21">
        <f t="shared" si="10"/>
        <v>0.27611123286268058</v>
      </c>
      <c r="Z68" s="21">
        <f t="shared" si="11"/>
        <v>0.52611123286268058</v>
      </c>
    </row>
    <row r="69" spans="1:26" x14ac:dyDescent="0.25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51">
        <f t="shared" si="7"/>
        <v>7814.5870859768265</v>
      </c>
      <c r="K69" s="50"/>
      <c r="L69" s="50"/>
      <c r="M69" s="3"/>
      <c r="N69" s="11">
        <v>64</v>
      </c>
      <c r="O69" s="25">
        <f t="shared" si="12"/>
        <v>-0.50978835012819923</v>
      </c>
      <c r="P69" s="25">
        <f t="shared" si="13"/>
        <v>-1.2209855684527176</v>
      </c>
      <c r="Q69" s="25">
        <f t="shared" si="14"/>
        <v>0.44568741386631494</v>
      </c>
      <c r="R69" s="25">
        <f t="shared" si="15"/>
        <v>-0.69317151671911925</v>
      </c>
      <c r="S69" s="25">
        <f t="shared" si="16"/>
        <v>0.41058241402598078</v>
      </c>
      <c r="T69" s="25">
        <f t="shared" si="17"/>
        <v>6.7147091631250128E-2</v>
      </c>
      <c r="U69" s="14">
        <v>1</v>
      </c>
      <c r="V69" s="21">
        <f t="shared" si="18"/>
        <v>-0.62522021490687085</v>
      </c>
      <c r="W69" s="21">
        <f t="shared" si="8"/>
        <v>1.6135422808732993</v>
      </c>
      <c r="X69" s="21">
        <f t="shared" si="9"/>
        <v>0.1520005991299696</v>
      </c>
      <c r="Y69" s="21">
        <f t="shared" si="10"/>
        <v>0.20487227755248463</v>
      </c>
      <c r="Z69" s="21">
        <f t="shared" si="11"/>
        <v>0.45487227755248461</v>
      </c>
    </row>
    <row r="70" spans="1:26" x14ac:dyDescent="0.25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51">
        <f t="shared" si="7"/>
        <v>32835.950938164897</v>
      </c>
      <c r="K70" s="50"/>
      <c r="L70" s="50"/>
      <c r="M70" s="3"/>
      <c r="N70" s="11">
        <v>65</v>
      </c>
      <c r="O70" s="25">
        <f t="shared" ref="O70:O101" si="19">(C70-C$207)/C$209</f>
        <v>0.43412941823645584</v>
      </c>
      <c r="P70" s="25">
        <f t="shared" ref="P70:P101" si="20">(D70-D$207)/D$209</f>
        <v>-0.16304312055777989</v>
      </c>
      <c r="Q70" s="25">
        <f t="shared" ref="Q70:Q101" si="21">(E70-E$207)/E$209</f>
        <v>-0.51787581099928282</v>
      </c>
      <c r="R70" s="25">
        <f t="shared" ref="R70:R101" si="22">(F70-F$207)/F$209</f>
        <v>-0.18987210065875021</v>
      </c>
      <c r="S70" s="25">
        <f t="shared" ref="S70:S101" si="23">(G70-G$207)/G$209</f>
        <v>0.71598850982799023</v>
      </c>
      <c r="T70" s="25">
        <f t="shared" ref="T70:T101" si="24">(H70-H$207)/H$209</f>
        <v>3.0921797176989639E-2</v>
      </c>
      <c r="U70" s="14">
        <v>0</v>
      </c>
      <c r="V70" s="21">
        <f t="shared" ref="V70:V101" si="25">(O70+P70+Q70+R70+S70+T70)/2.4</f>
        <v>0.12927028876067617</v>
      </c>
      <c r="W70" s="21">
        <f t="shared" si="8"/>
        <v>0.47173119225028454</v>
      </c>
      <c r="X70" s="21">
        <f t="shared" si="9"/>
        <v>-0.10293272180206904</v>
      </c>
      <c r="Y70" s="21">
        <f t="shared" si="10"/>
        <v>-8.9385232227089925E-2</v>
      </c>
      <c r="Z70" s="21">
        <f t="shared" si="11"/>
        <v>0.16061476777291006</v>
      </c>
    </row>
    <row r="71" spans="1:26" x14ac:dyDescent="0.25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51">
        <f t="shared" ref="J71:J134" si="26" xml:space="preserve"> C71+D71+E71+F71+G71+H71</f>
        <v>10825.811379373856</v>
      </c>
      <c r="K71" s="50"/>
      <c r="L71" s="50"/>
      <c r="M71" s="3"/>
      <c r="N71" s="11">
        <v>66</v>
      </c>
      <c r="O71" s="25">
        <f t="shared" si="19"/>
        <v>2.4569623869877768</v>
      </c>
      <c r="P71" s="25">
        <f t="shared" si="20"/>
        <v>-1.1769538097798444</v>
      </c>
      <c r="Q71" s="25">
        <f t="shared" si="21"/>
        <v>0.75174418561288292</v>
      </c>
      <c r="R71" s="25">
        <f t="shared" si="22"/>
        <v>-0.44667560084672236</v>
      </c>
      <c r="S71" s="25">
        <f t="shared" si="23"/>
        <v>-0.59468019962760788</v>
      </c>
      <c r="T71" s="25">
        <f t="shared" si="24"/>
        <v>-0.58845725762822221</v>
      </c>
      <c r="U71" s="14">
        <v>1</v>
      </c>
      <c r="V71" s="21">
        <f t="shared" si="25"/>
        <v>0.16747487696594293</v>
      </c>
      <c r="W71" s="21">
        <f t="shared" ref="W71:W134" si="27">S71-R71-O71</f>
        <v>-2.6049669857686624</v>
      </c>
      <c r="X71" s="21">
        <f t="shared" ref="X71:X134" si="28">$AE$6*P71+$AB$6*S71</f>
        <v>0.3311242255455572</v>
      </c>
      <c r="Y71" s="21">
        <f t="shared" ref="Y71:Y134" si="29">$AE$6*P71+$AB$6*S71 +$AC$6*R71+$AA$6*T71</f>
        <v>0.41233870153360802</v>
      </c>
      <c r="Z71" s="21">
        <f t="shared" ref="Z71:Z134" si="30">$AE$6*P71+$AB$6*S71 +$AC$6*R71+$AA$6*T71+0.25</f>
        <v>0.66233870153360797</v>
      </c>
    </row>
    <row r="72" spans="1:26" x14ac:dyDescent="0.25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51">
        <f t="shared" si="26"/>
        <v>58008.001504547436</v>
      </c>
      <c r="K72" s="50"/>
      <c r="L72" s="50"/>
      <c r="M72" s="3"/>
      <c r="N72" s="11">
        <v>67</v>
      </c>
      <c r="O72" s="25">
        <f t="shared" si="19"/>
        <v>-0.23666677298383368</v>
      </c>
      <c r="P72" s="25">
        <f t="shared" si="20"/>
        <v>1.0248647272668419</v>
      </c>
      <c r="Q72" s="25">
        <f t="shared" si="21"/>
        <v>-1.1657106210646402</v>
      </c>
      <c r="R72" s="25">
        <f t="shared" si="22"/>
        <v>0.53607013669177195</v>
      </c>
      <c r="S72" s="25">
        <f t="shared" si="23"/>
        <v>-1.2121178751342199</v>
      </c>
      <c r="T72" s="25">
        <f t="shared" si="24"/>
        <v>-0.24625064665759713</v>
      </c>
      <c r="U72" s="14">
        <v>0</v>
      </c>
      <c r="V72" s="21">
        <f t="shared" si="25"/>
        <v>-0.54158793828403207</v>
      </c>
      <c r="W72" s="21">
        <f t="shared" si="27"/>
        <v>-1.5115212388421582</v>
      </c>
      <c r="X72" s="21">
        <f t="shared" si="28"/>
        <v>3.4099870688643952E-2</v>
      </c>
      <c r="Y72" s="21">
        <f t="shared" si="29"/>
        <v>7.712895578423546E-3</v>
      </c>
      <c r="Z72" s="21">
        <f t="shared" si="30"/>
        <v>0.25771289557842353</v>
      </c>
    </row>
    <row r="73" spans="1:26" x14ac:dyDescent="0.25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51">
        <f t="shared" si="26"/>
        <v>17144.928985657236</v>
      </c>
      <c r="K73" s="50"/>
      <c r="L73" s="50"/>
      <c r="M73" s="3"/>
      <c r="N73" s="11">
        <v>68</v>
      </c>
      <c r="O73" s="25">
        <f t="shared" si="19"/>
        <v>-0.56768836528394273</v>
      </c>
      <c r="P73" s="25">
        <f t="shared" si="20"/>
        <v>-0.67495925161509274</v>
      </c>
      <c r="Q73" s="25">
        <f t="shared" si="21"/>
        <v>-0.34007322200095719</v>
      </c>
      <c r="R73" s="25">
        <f t="shared" si="22"/>
        <v>-0.63776293901672576</v>
      </c>
      <c r="S73" s="25">
        <f t="shared" si="23"/>
        <v>0.6947829703375149</v>
      </c>
      <c r="T73" s="25">
        <f t="shared" si="24"/>
        <v>0.81248613380184098</v>
      </c>
      <c r="U73" s="14">
        <v>0</v>
      </c>
      <c r="V73" s="21">
        <f t="shared" si="25"/>
        <v>-0.29717278074056774</v>
      </c>
      <c r="W73" s="21">
        <f t="shared" si="27"/>
        <v>1.9002342746381835</v>
      </c>
      <c r="X73" s="21">
        <f t="shared" si="28"/>
        <v>-3.1672200537481987E-3</v>
      </c>
      <c r="Y73" s="21">
        <f t="shared" si="29"/>
        <v>-1.0545314789413042E-2</v>
      </c>
      <c r="Z73" s="21">
        <f t="shared" si="30"/>
        <v>0.23945468521058696</v>
      </c>
    </row>
    <row r="74" spans="1:26" x14ac:dyDescent="0.25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51">
        <f t="shared" si="26"/>
        <v>18345.166245583856</v>
      </c>
      <c r="K74" s="50"/>
      <c r="L74" s="50"/>
      <c r="M74" s="3"/>
      <c r="N74" s="11">
        <v>69</v>
      </c>
      <c r="O74" s="25">
        <f t="shared" si="19"/>
        <v>-0.74003382564003606</v>
      </c>
      <c r="P74" s="25">
        <f t="shared" si="20"/>
        <v>0.18140436444230162</v>
      </c>
      <c r="Q74" s="25">
        <f t="shared" si="21"/>
        <v>-0.34809558947073616</v>
      </c>
      <c r="R74" s="25">
        <f t="shared" si="22"/>
        <v>-0.53031184626807981</v>
      </c>
      <c r="S74" s="25">
        <f t="shared" si="23"/>
        <v>0.45864241395163829</v>
      </c>
      <c r="T74" s="25">
        <f t="shared" si="24"/>
        <v>0.40727182044065269</v>
      </c>
      <c r="U74" s="14">
        <v>0</v>
      </c>
      <c r="V74" s="21">
        <f t="shared" si="25"/>
        <v>-0.23796777606010808</v>
      </c>
      <c r="W74" s="21">
        <f t="shared" si="27"/>
        <v>1.7289880858597542</v>
      </c>
      <c r="X74" s="21">
        <f t="shared" si="28"/>
        <v>-0.11943627508756194</v>
      </c>
      <c r="Y74" s="21">
        <f t="shared" si="29"/>
        <v>-0.10554677839133353</v>
      </c>
      <c r="Z74" s="21">
        <f t="shared" si="30"/>
        <v>0.14445322160866647</v>
      </c>
    </row>
    <row r="75" spans="1:26" x14ac:dyDescent="0.25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51">
        <f t="shared" si="26"/>
        <v>14432.700088545547</v>
      </c>
      <c r="K75" s="50"/>
      <c r="L75" s="50"/>
      <c r="M75" s="3"/>
      <c r="N75" s="11">
        <v>70</v>
      </c>
      <c r="O75" s="25">
        <f t="shared" si="19"/>
        <v>-0.93931094329926423</v>
      </c>
      <c r="P75" s="25">
        <f t="shared" si="20"/>
        <v>-1.2468435083065723</v>
      </c>
      <c r="Q75" s="25">
        <f t="shared" si="21"/>
        <v>-0.43905622708492398</v>
      </c>
      <c r="R75" s="25">
        <f t="shared" si="22"/>
        <v>-0.56975301625503727</v>
      </c>
      <c r="S75" s="25">
        <f t="shared" si="23"/>
        <v>9.3028437663037519E-2</v>
      </c>
      <c r="T75" s="25">
        <f t="shared" si="24"/>
        <v>0.32826483514771509</v>
      </c>
      <c r="U75" s="14">
        <v>1</v>
      </c>
      <c r="V75" s="21">
        <f t="shared" si="25"/>
        <v>-1.1556960092229356</v>
      </c>
      <c r="W75" s="21">
        <f t="shared" si="27"/>
        <v>1.6020923972173389</v>
      </c>
      <c r="X75" s="21">
        <f t="shared" si="28"/>
        <v>0.21602729613141092</v>
      </c>
      <c r="Y75" s="21">
        <f t="shared" si="29"/>
        <v>0.23910640316505188</v>
      </c>
      <c r="Z75" s="21">
        <f t="shared" si="30"/>
        <v>0.48910640316505188</v>
      </c>
    </row>
    <row r="76" spans="1:26" x14ac:dyDescent="0.25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51">
        <f t="shared" si="26"/>
        <v>24409.68720618599</v>
      </c>
      <c r="K76" s="50"/>
      <c r="L76" s="50"/>
      <c r="M76" s="3"/>
      <c r="N76" s="11">
        <v>71</v>
      </c>
      <c r="O76" s="25">
        <f t="shared" si="19"/>
        <v>1.4984412166292622</v>
      </c>
      <c r="P76" s="25">
        <f t="shared" si="20"/>
        <v>-1.0071218081095588</v>
      </c>
      <c r="Q76" s="25">
        <f t="shared" si="21"/>
        <v>0.30033940827535943</v>
      </c>
      <c r="R76" s="25">
        <f t="shared" si="22"/>
        <v>-0.46284215332677692</v>
      </c>
      <c r="S76" s="25">
        <f t="shared" si="23"/>
        <v>0.4421318204279111</v>
      </c>
      <c r="T76" s="25">
        <f t="shared" si="24"/>
        <v>0.7938666567824606</v>
      </c>
      <c r="U76" s="14">
        <v>0</v>
      </c>
      <c r="V76" s="21">
        <f t="shared" si="25"/>
        <v>0.65200630861610742</v>
      </c>
      <c r="W76" s="21">
        <f t="shared" si="27"/>
        <v>-0.5934672428745742</v>
      </c>
      <c r="X76" s="21">
        <f t="shared" si="28"/>
        <v>0.10609233954574582</v>
      </c>
      <c r="Y76" s="21">
        <f t="shared" si="29"/>
        <v>8.5497158688926933E-2</v>
      </c>
      <c r="Z76" s="21">
        <f t="shared" si="30"/>
        <v>0.33549715868892693</v>
      </c>
    </row>
    <row r="77" spans="1:26" x14ac:dyDescent="0.25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51">
        <f t="shared" si="26"/>
        <v>14654.556568241678</v>
      </c>
      <c r="K77" s="50"/>
      <c r="L77" s="50"/>
      <c r="M77" s="3"/>
      <c r="N77" s="11">
        <v>72</v>
      </c>
      <c r="O77" s="25">
        <f t="shared" si="19"/>
        <v>-0.53922644308495438</v>
      </c>
      <c r="P77" s="25">
        <f t="shared" si="20"/>
        <v>-1.0391406767694706</v>
      </c>
      <c r="Q77" s="25">
        <f t="shared" si="21"/>
        <v>0.35150872376379061</v>
      </c>
      <c r="R77" s="25">
        <f t="shared" si="22"/>
        <v>-0.69561594210386257</v>
      </c>
      <c r="S77" s="25">
        <f t="shared" si="23"/>
        <v>0.67930251300545785</v>
      </c>
      <c r="T77" s="25">
        <f t="shared" si="24"/>
        <v>0.85807548170991088</v>
      </c>
      <c r="U77" s="14">
        <v>0</v>
      </c>
      <c r="V77" s="21">
        <f t="shared" si="25"/>
        <v>-0.16045680978297011</v>
      </c>
      <c r="W77" s="21">
        <f t="shared" si="27"/>
        <v>1.9141448981942748</v>
      </c>
      <c r="X77" s="21">
        <f t="shared" si="28"/>
        <v>6.7880351951721929E-2</v>
      </c>
      <c r="Y77" s="21">
        <f t="shared" si="29"/>
        <v>6.1930996646766351E-2</v>
      </c>
      <c r="Z77" s="21">
        <f t="shared" si="30"/>
        <v>0.31193099664676638</v>
      </c>
    </row>
    <row r="78" spans="1:26" x14ac:dyDescent="0.25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51">
        <f t="shared" si="26"/>
        <v>28819.073649778264</v>
      </c>
      <c r="K78" s="50"/>
      <c r="L78" s="50"/>
      <c r="M78" s="3"/>
      <c r="N78" s="11">
        <v>73</v>
      </c>
      <c r="O78" s="25">
        <f t="shared" si="19"/>
        <v>1.0197013962772932</v>
      </c>
      <c r="P78" s="25">
        <f t="shared" si="20"/>
        <v>-0.61329308013815975</v>
      </c>
      <c r="Q78" s="25">
        <f t="shared" si="21"/>
        <v>-0.65931004291440443</v>
      </c>
      <c r="R78" s="25">
        <f t="shared" si="22"/>
        <v>-0.34462470907346215</v>
      </c>
      <c r="S78" s="25">
        <f t="shared" si="23"/>
        <v>0.60540780639150149</v>
      </c>
      <c r="T78" s="25">
        <f t="shared" si="24"/>
        <v>0.54195452505575759</v>
      </c>
      <c r="U78" s="14">
        <v>1</v>
      </c>
      <c r="V78" s="21">
        <f t="shared" si="25"/>
        <v>0.22909828983271915</v>
      </c>
      <c r="W78" s="21">
        <f t="shared" si="27"/>
        <v>-6.9668880812329581E-2</v>
      </c>
      <c r="X78" s="21">
        <f t="shared" si="28"/>
        <v>1.9490892496668716E-3</v>
      </c>
      <c r="Y78" s="21">
        <f t="shared" si="29"/>
        <v>-9.718122057992138E-3</v>
      </c>
      <c r="Z78" s="21">
        <f t="shared" si="30"/>
        <v>0.24028187794200787</v>
      </c>
    </row>
    <row r="79" spans="1:26" x14ac:dyDescent="0.25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51">
        <f t="shared" si="26"/>
        <v>27598.226137058562</v>
      </c>
      <c r="K79" s="50"/>
      <c r="L79" s="50"/>
      <c r="M79" s="3"/>
      <c r="N79" s="11">
        <v>74</v>
      </c>
      <c r="O79" s="25">
        <f t="shared" si="19"/>
        <v>-0.81436807619981111</v>
      </c>
      <c r="P79" s="25">
        <f t="shared" si="20"/>
        <v>-0.25332362639094103</v>
      </c>
      <c r="Q79" s="25">
        <f t="shared" si="21"/>
        <v>-0.16280323148357875</v>
      </c>
      <c r="R79" s="25">
        <f t="shared" si="22"/>
        <v>-0.39671666611293266</v>
      </c>
      <c r="S79" s="25">
        <f t="shared" si="23"/>
        <v>0.61149468924682737</v>
      </c>
      <c r="T79" s="25">
        <f t="shared" si="24"/>
        <v>0.71070863565018783</v>
      </c>
      <c r="U79" s="14">
        <v>1</v>
      </c>
      <c r="V79" s="21">
        <f t="shared" si="25"/>
        <v>-0.12708678137093685</v>
      </c>
      <c r="W79" s="21">
        <f t="shared" si="27"/>
        <v>1.8225794315595711</v>
      </c>
      <c r="X79" s="21">
        <f t="shared" si="28"/>
        <v>-6.655933435830394E-2</v>
      </c>
      <c r="Y79" s="21">
        <f t="shared" si="29"/>
        <v>-8.6470378495886416E-2</v>
      </c>
      <c r="Z79" s="21">
        <f t="shared" si="30"/>
        <v>0.1635296215041136</v>
      </c>
    </row>
    <row r="80" spans="1:26" x14ac:dyDescent="0.25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51">
        <f t="shared" si="26"/>
        <v>17724.03062931056</v>
      </c>
      <c r="K80" s="50"/>
      <c r="L80" s="50"/>
      <c r="M80" s="3"/>
      <c r="N80" s="11">
        <v>75</v>
      </c>
      <c r="O80" s="25">
        <f t="shared" si="19"/>
        <v>-0.17521350789458082</v>
      </c>
      <c r="P80" s="25">
        <f t="shared" si="20"/>
        <v>-0.40675673276391316</v>
      </c>
      <c r="Q80" s="25">
        <f t="shared" si="21"/>
        <v>-0.28968097014359168</v>
      </c>
      <c r="R80" s="25">
        <f t="shared" si="22"/>
        <v>-0.58368201148917986</v>
      </c>
      <c r="S80" s="25">
        <f t="shared" si="23"/>
        <v>0.49915691322700584</v>
      </c>
      <c r="T80" s="25">
        <f t="shared" si="24"/>
        <v>0.64480010684717148</v>
      </c>
      <c r="U80" s="14">
        <v>0</v>
      </c>
      <c r="V80" s="21">
        <f t="shared" si="25"/>
        <v>-0.12974008425712014</v>
      </c>
      <c r="W80" s="21">
        <f t="shared" si="27"/>
        <v>1.2580524326107665</v>
      </c>
      <c r="X80" s="21">
        <f t="shared" si="28"/>
        <v>-1.690396001839195E-2</v>
      </c>
      <c r="Y80" s="21">
        <f t="shared" si="29"/>
        <v>-1.6284017856205028E-2</v>
      </c>
      <c r="Z80" s="21">
        <f t="shared" si="30"/>
        <v>0.23371598214379496</v>
      </c>
    </row>
    <row r="81" spans="1:26" x14ac:dyDescent="0.25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51">
        <f t="shared" si="26"/>
        <v>84742.950942154595</v>
      </c>
      <c r="K81" s="50"/>
      <c r="L81" s="50"/>
      <c r="M81" s="3"/>
      <c r="N81" s="11">
        <v>76</v>
      </c>
      <c r="O81" s="25">
        <f t="shared" si="19"/>
        <v>1.7659476170696335</v>
      </c>
      <c r="P81" s="25">
        <f t="shared" si="20"/>
        <v>1.2550274478900505</v>
      </c>
      <c r="Q81" s="25">
        <f t="shared" si="21"/>
        <v>-0.58121740245982967</v>
      </c>
      <c r="R81" s="25">
        <f t="shared" si="22"/>
        <v>1.3481298983329508</v>
      </c>
      <c r="S81" s="25">
        <f t="shared" si="23"/>
        <v>-0.8803704076808998</v>
      </c>
      <c r="T81" s="25">
        <f t="shared" si="24"/>
        <v>-2.0450812378122261</v>
      </c>
      <c r="U81" s="14">
        <v>0</v>
      </c>
      <c r="V81" s="21">
        <f t="shared" si="25"/>
        <v>0.35934829805819968</v>
      </c>
      <c r="W81" s="21">
        <f t="shared" si="27"/>
        <v>-3.9944479230834844</v>
      </c>
      <c r="X81" s="21">
        <f t="shared" si="28"/>
        <v>-7.0811108221461833E-2</v>
      </c>
      <c r="Y81" s="21">
        <f t="shared" si="29"/>
        <v>-3.0765897815280052E-2</v>
      </c>
      <c r="Z81" s="21">
        <f t="shared" si="30"/>
        <v>0.21923410218471995</v>
      </c>
    </row>
    <row r="82" spans="1:26" x14ac:dyDescent="0.25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51">
        <f t="shared" si="26"/>
        <v>14094.306015503162</v>
      </c>
      <c r="K82" s="50"/>
      <c r="L82" s="50"/>
      <c r="M82" s="3"/>
      <c r="N82" s="11">
        <v>77</v>
      </c>
      <c r="O82" s="25">
        <f t="shared" si="19"/>
        <v>-0.84008077707134921</v>
      </c>
      <c r="P82" s="25">
        <f t="shared" si="20"/>
        <v>-1.0769176542720196</v>
      </c>
      <c r="Q82" s="25">
        <f t="shared" si="21"/>
        <v>-0.53374355541879992</v>
      </c>
      <c r="R82" s="25">
        <f t="shared" si="22"/>
        <v>-0.62538614581238006</v>
      </c>
      <c r="S82" s="25">
        <f t="shared" si="23"/>
        <v>0.27389330139160711</v>
      </c>
      <c r="T82" s="25">
        <f t="shared" si="24"/>
        <v>0.54486083080861791</v>
      </c>
      <c r="U82" s="14">
        <v>0</v>
      </c>
      <c r="V82" s="21">
        <f t="shared" si="25"/>
        <v>-0.94057250015596838</v>
      </c>
      <c r="W82" s="21">
        <f t="shared" si="27"/>
        <v>1.7393602242753363</v>
      </c>
      <c r="X82" s="21">
        <f t="shared" si="28"/>
        <v>0.15051269327096045</v>
      </c>
      <c r="Y82" s="21">
        <f t="shared" si="29"/>
        <v>0.16207334108832872</v>
      </c>
      <c r="Z82" s="21">
        <f t="shared" si="30"/>
        <v>0.41207334108832872</v>
      </c>
    </row>
    <row r="83" spans="1:26" x14ac:dyDescent="0.25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51">
        <f t="shared" si="26"/>
        <v>17070.851030051523</v>
      </c>
      <c r="K83" s="50"/>
      <c r="L83" s="50"/>
      <c r="M83" s="3"/>
      <c r="N83" s="11">
        <v>78</v>
      </c>
      <c r="O83" s="25">
        <f t="shared" si="19"/>
        <v>1.807143232122665</v>
      </c>
      <c r="P83" s="25">
        <f t="shared" si="20"/>
        <v>1.8578061927039792E-2</v>
      </c>
      <c r="Q83" s="25">
        <f t="shared" si="21"/>
        <v>0.32760404557371814</v>
      </c>
      <c r="R83" s="25">
        <f t="shared" si="22"/>
        <v>-0.66778270568659392</v>
      </c>
      <c r="S83" s="25">
        <f t="shared" si="23"/>
        <v>0.77821603729205546</v>
      </c>
      <c r="T83" s="25">
        <f t="shared" si="24"/>
        <v>0.94810753026670502</v>
      </c>
      <c r="U83" s="14">
        <v>0</v>
      </c>
      <c r="V83" s="21">
        <f t="shared" si="25"/>
        <v>1.3382775839564955</v>
      </c>
      <c r="W83" s="21">
        <f t="shared" si="27"/>
        <v>-0.36114448914401565</v>
      </c>
      <c r="X83" s="21">
        <f t="shared" si="28"/>
        <v>-0.14852418822381491</v>
      </c>
      <c r="Y83" s="21">
        <f t="shared" si="29"/>
        <v>-0.16351661796912192</v>
      </c>
      <c r="Z83" s="21">
        <f t="shared" si="30"/>
        <v>8.6483382030878075E-2</v>
      </c>
    </row>
    <row r="84" spans="1:26" x14ac:dyDescent="0.25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51">
        <f t="shared" si="26"/>
        <v>29735.418646036887</v>
      </c>
      <c r="K84" s="50"/>
      <c r="L84" s="50"/>
      <c r="M84" s="3"/>
      <c r="N84" s="11">
        <v>79</v>
      </c>
      <c r="O84" s="25">
        <f t="shared" si="19"/>
        <v>-0.44393799080025481</v>
      </c>
      <c r="P84" s="25">
        <f t="shared" si="20"/>
        <v>0.15503461548689482</v>
      </c>
      <c r="Q84" s="25">
        <f t="shared" si="21"/>
        <v>-0.79240407727717443</v>
      </c>
      <c r="R84" s="25">
        <f t="shared" si="22"/>
        <v>8.0723665873186648E-2</v>
      </c>
      <c r="S84" s="25">
        <f t="shared" si="23"/>
        <v>-0.51726637451876012</v>
      </c>
      <c r="T84" s="25">
        <f t="shared" si="24"/>
        <v>-1.4741820563274026</v>
      </c>
      <c r="U84" s="14">
        <v>0</v>
      </c>
      <c r="V84" s="21">
        <f t="shared" si="25"/>
        <v>-1.2466800906514628</v>
      </c>
      <c r="W84" s="21">
        <f t="shared" si="27"/>
        <v>-0.154052049591692</v>
      </c>
      <c r="X84" s="21">
        <f t="shared" si="28"/>
        <v>6.7393013922601219E-2</v>
      </c>
      <c r="Y84" s="21">
        <f t="shared" si="29"/>
        <v>0.17066704309551201</v>
      </c>
      <c r="Z84" s="21">
        <f t="shared" si="30"/>
        <v>0.42066704309551201</v>
      </c>
    </row>
    <row r="85" spans="1:26" x14ac:dyDescent="0.25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51">
        <f t="shared" si="26"/>
        <v>31762.143186191781</v>
      </c>
      <c r="K85" s="50"/>
      <c r="L85" s="50"/>
      <c r="M85" s="3"/>
      <c r="N85" s="11">
        <v>80</v>
      </c>
      <c r="O85" s="25">
        <f t="shared" si="19"/>
        <v>0.91820443499517812</v>
      </c>
      <c r="P85" s="25">
        <f t="shared" si="20"/>
        <v>-0.29976578381177305</v>
      </c>
      <c r="Q85" s="25">
        <f t="shared" si="21"/>
        <v>-0.28657974327199276</v>
      </c>
      <c r="R85" s="25">
        <f t="shared" si="22"/>
        <v>-0.29386081893824229</v>
      </c>
      <c r="S85" s="25">
        <f t="shared" si="23"/>
        <v>0.74224920663417249</v>
      </c>
      <c r="T85" s="25">
        <f t="shared" si="24"/>
        <v>0.53918144400616863</v>
      </c>
      <c r="U85" s="14">
        <v>0</v>
      </c>
      <c r="V85" s="21">
        <f t="shared" si="25"/>
        <v>0.54976197483896305</v>
      </c>
      <c r="W85" s="21">
        <f t="shared" si="27"/>
        <v>0.1179055905772366</v>
      </c>
      <c r="X85" s="21">
        <f t="shared" si="28"/>
        <v>-8.2237505676812969E-2</v>
      </c>
      <c r="Y85" s="21">
        <f t="shared" si="29"/>
        <v>-9.7936764745706867E-2</v>
      </c>
      <c r="Z85" s="21">
        <f t="shared" si="30"/>
        <v>0.15206323525429313</v>
      </c>
    </row>
    <row r="86" spans="1:26" x14ac:dyDescent="0.25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51">
        <f t="shared" si="26"/>
        <v>214153.09091452119</v>
      </c>
      <c r="K86" s="50"/>
      <c r="L86" s="50"/>
      <c r="M86" s="3"/>
      <c r="N86" s="11">
        <v>81</v>
      </c>
      <c r="O86" s="25">
        <f t="shared" si="19"/>
        <v>1.3144635587895881</v>
      </c>
      <c r="P86" s="25">
        <f t="shared" si="20"/>
        <v>3.4004326725281975</v>
      </c>
      <c r="Q86" s="25">
        <f t="shared" si="21"/>
        <v>-0.25459158968353895</v>
      </c>
      <c r="R86" s="25">
        <f t="shared" si="22"/>
        <v>4.2078168168153018</v>
      </c>
      <c r="S86" s="25">
        <f t="shared" si="23"/>
        <v>-3.9389085068397063</v>
      </c>
      <c r="T86" s="25">
        <f t="shared" si="24"/>
        <v>-1.4520124729062658</v>
      </c>
      <c r="U86" s="14">
        <v>0</v>
      </c>
      <c r="V86" s="21">
        <f t="shared" si="25"/>
        <v>1.3655001994598235</v>
      </c>
      <c r="W86" s="21">
        <f t="shared" si="27"/>
        <v>-9.4611888824445973</v>
      </c>
      <c r="X86" s="21">
        <f t="shared" si="28"/>
        <v>9.77052177558696E-2</v>
      </c>
      <c r="Y86" s="21">
        <f t="shared" si="29"/>
        <v>-0.14530469474345281</v>
      </c>
      <c r="Z86" s="21">
        <f t="shared" si="30"/>
        <v>0.10469530525654719</v>
      </c>
    </row>
    <row r="87" spans="1:26" x14ac:dyDescent="0.25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51">
        <f t="shared" si="26"/>
        <v>20186.996337526227</v>
      </c>
      <c r="K87" s="50"/>
      <c r="L87" s="50"/>
      <c r="M87" s="3"/>
      <c r="N87" s="11">
        <v>82</v>
      </c>
      <c r="O87" s="25">
        <f t="shared" si="19"/>
        <v>-0.46749517943914093</v>
      </c>
      <c r="P87" s="25">
        <f t="shared" si="20"/>
        <v>-1.1658352845045077</v>
      </c>
      <c r="Q87" s="25">
        <f t="shared" si="21"/>
        <v>-0.95312535057202985</v>
      </c>
      <c r="R87" s="25">
        <f t="shared" si="22"/>
        <v>-0.48507918338164829</v>
      </c>
      <c r="S87" s="25">
        <f t="shared" si="23"/>
        <v>0.33772582338079282</v>
      </c>
      <c r="T87" s="25">
        <f t="shared" si="24"/>
        <v>0.42798293209418559</v>
      </c>
      <c r="U87" s="14">
        <v>0</v>
      </c>
      <c r="V87" s="21">
        <f t="shared" si="25"/>
        <v>-0.96076093434264531</v>
      </c>
      <c r="W87" s="21">
        <f t="shared" si="27"/>
        <v>1.2903001862015819</v>
      </c>
      <c r="X87" s="21">
        <f t="shared" si="28"/>
        <v>0.15525766127005497</v>
      </c>
      <c r="Y87" s="21">
        <f t="shared" si="29"/>
        <v>0.16382441983433807</v>
      </c>
      <c r="Z87" s="21">
        <f t="shared" si="30"/>
        <v>0.41382441983433804</v>
      </c>
    </row>
    <row r="88" spans="1:26" x14ac:dyDescent="0.25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51">
        <f t="shared" si="26"/>
        <v>12886.682039824493</v>
      </c>
      <c r="K88" s="50"/>
      <c r="L88" s="50"/>
      <c r="M88" s="3"/>
      <c r="N88" s="11">
        <v>83</v>
      </c>
      <c r="O88" s="25">
        <f t="shared" si="19"/>
        <v>-0.93629818898839834</v>
      </c>
      <c r="P88" s="25">
        <f t="shared" si="20"/>
        <v>-0.78137994778886199</v>
      </c>
      <c r="Q88" s="25">
        <f t="shared" si="21"/>
        <v>-1.0588572436198611</v>
      </c>
      <c r="R88" s="25">
        <f t="shared" si="22"/>
        <v>-0.66738003545276758</v>
      </c>
      <c r="S88" s="25">
        <f t="shared" si="23"/>
        <v>0.42727484686008549</v>
      </c>
      <c r="T88" s="25">
        <f t="shared" si="24"/>
        <v>0.57222137666943895</v>
      </c>
      <c r="U88" s="14">
        <v>1</v>
      </c>
      <c r="V88" s="21">
        <f t="shared" si="25"/>
        <v>-1.018507996800152</v>
      </c>
      <c r="W88" s="21">
        <f t="shared" si="27"/>
        <v>2.0309530713012514</v>
      </c>
      <c r="X88" s="21">
        <f t="shared" si="28"/>
        <v>6.6610313767138954E-2</v>
      </c>
      <c r="Y88" s="21">
        <f t="shared" si="29"/>
        <v>7.9635772219134385E-2</v>
      </c>
      <c r="Z88" s="21">
        <f t="shared" si="30"/>
        <v>0.32963577221913437</v>
      </c>
    </row>
    <row r="89" spans="1:26" x14ac:dyDescent="0.25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51">
        <f t="shared" si="26"/>
        <v>15344.07441610519</v>
      </c>
      <c r="K89" s="50"/>
      <c r="L89" s="50"/>
      <c r="M89" s="3"/>
      <c r="N89" s="11">
        <v>84</v>
      </c>
      <c r="O89" s="25">
        <f t="shared" si="19"/>
        <v>-1.3074709194118501</v>
      </c>
      <c r="P89" s="25">
        <f t="shared" si="20"/>
        <v>-1.1719313823487492</v>
      </c>
      <c r="Q89" s="25">
        <f t="shared" si="21"/>
        <v>-0.54591756303684125</v>
      </c>
      <c r="R89" s="25">
        <f t="shared" si="22"/>
        <v>-0.61409413077292152</v>
      </c>
      <c r="S89" s="25">
        <f t="shared" si="23"/>
        <v>0.67357637379902302</v>
      </c>
      <c r="T89" s="25">
        <f t="shared" si="24"/>
        <v>0.43220882444164743</v>
      </c>
      <c r="U89" s="14">
        <v>1</v>
      </c>
      <c r="V89" s="21">
        <f t="shared" si="25"/>
        <v>-1.0556786655540382</v>
      </c>
      <c r="W89" s="21">
        <f t="shared" si="27"/>
        <v>2.5951414239837947</v>
      </c>
      <c r="X89" s="21">
        <f t="shared" si="28"/>
        <v>9.3801474791816941E-2</v>
      </c>
      <c r="Y89" s="21">
        <f t="shared" si="29"/>
        <v>0.11282615055392284</v>
      </c>
      <c r="Z89" s="21">
        <f t="shared" si="30"/>
        <v>0.36282615055392287</v>
      </c>
    </row>
    <row r="90" spans="1:26" x14ac:dyDescent="0.25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51">
        <f t="shared" si="26"/>
        <v>27704.432642354972</v>
      </c>
      <c r="K90" s="50"/>
      <c r="L90" s="50"/>
      <c r="M90" s="3"/>
      <c r="N90" s="11">
        <v>85</v>
      </c>
      <c r="O90" s="25">
        <f t="shared" si="19"/>
        <v>0.86860786882679031</v>
      </c>
      <c r="P90" s="25">
        <f t="shared" si="20"/>
        <v>0.32160125034893716</v>
      </c>
      <c r="Q90" s="25">
        <f t="shared" si="21"/>
        <v>0.3777669212315457</v>
      </c>
      <c r="R90" s="25">
        <f t="shared" si="22"/>
        <v>-0.27067832274442322</v>
      </c>
      <c r="S90" s="25">
        <f t="shared" si="23"/>
        <v>8.7262678989164594E-2</v>
      </c>
      <c r="T90" s="25">
        <f t="shared" si="24"/>
        <v>0.1882563957631421</v>
      </c>
      <c r="U90" s="14">
        <v>0</v>
      </c>
      <c r="V90" s="21">
        <f t="shared" si="25"/>
        <v>0.65534033017298199</v>
      </c>
      <c r="W90" s="21">
        <f t="shared" si="27"/>
        <v>-0.51066686709320253</v>
      </c>
      <c r="X90" s="21">
        <f t="shared" si="28"/>
        <v>-7.6457081935704052E-2</v>
      </c>
      <c r="Y90" s="21">
        <f t="shared" si="29"/>
        <v>-6.7903452671792416E-2</v>
      </c>
      <c r="Z90" s="21">
        <f t="shared" si="30"/>
        <v>0.18209654732820757</v>
      </c>
    </row>
    <row r="91" spans="1:26" x14ac:dyDescent="0.25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51">
        <f t="shared" si="26"/>
        <v>92538.550551891472</v>
      </c>
      <c r="K91" s="50"/>
      <c r="L91" s="50"/>
      <c r="M91" s="3"/>
      <c r="N91" s="11">
        <v>86</v>
      </c>
      <c r="O91" s="25">
        <f t="shared" si="19"/>
        <v>0.47381746175235651</v>
      </c>
      <c r="P91" s="25">
        <f t="shared" si="20"/>
        <v>1.2255180228542641</v>
      </c>
      <c r="Q91" s="25">
        <f t="shared" si="21"/>
        <v>-0.2362044099441627</v>
      </c>
      <c r="R91" s="25">
        <f t="shared" si="22"/>
        <v>0.99260789069535549</v>
      </c>
      <c r="S91" s="25">
        <f t="shared" si="23"/>
        <v>8.4145492197637742E-2</v>
      </c>
      <c r="T91" s="25">
        <f t="shared" si="24"/>
        <v>0.77439591327653812</v>
      </c>
      <c r="U91" s="14">
        <v>0</v>
      </c>
      <c r="V91" s="21">
        <f t="shared" si="25"/>
        <v>1.3809501545133289</v>
      </c>
      <c r="W91" s="21">
        <f t="shared" si="27"/>
        <v>-1.3822798602500743</v>
      </c>
      <c r="X91" s="21">
        <f t="shared" si="28"/>
        <v>-0.24505828179758529</v>
      </c>
      <c r="Y91" s="21">
        <f t="shared" si="29"/>
        <v>-0.38573655017555875</v>
      </c>
      <c r="Z91" s="21">
        <f t="shared" si="30"/>
        <v>-0.13573655017555875</v>
      </c>
    </row>
    <row r="92" spans="1:26" x14ac:dyDescent="0.25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51">
        <f t="shared" si="26"/>
        <v>38261.293591707479</v>
      </c>
      <c r="K92" s="50"/>
      <c r="L92" s="50"/>
      <c r="M92" s="3"/>
      <c r="N92" s="11">
        <v>87</v>
      </c>
      <c r="O92" s="25">
        <f t="shared" si="19"/>
        <v>-0.38782287131893634</v>
      </c>
      <c r="P92" s="25">
        <f t="shared" si="20"/>
        <v>0.44093824407057491</v>
      </c>
      <c r="Q92" s="25">
        <f t="shared" si="21"/>
        <v>-0.52064452372206749</v>
      </c>
      <c r="R92" s="25">
        <f t="shared" si="22"/>
        <v>0.30412295619887553</v>
      </c>
      <c r="S92" s="25">
        <f t="shared" si="23"/>
        <v>-2.0359043552333289</v>
      </c>
      <c r="T92" s="25">
        <f t="shared" si="24"/>
        <v>-0.97347938302388026</v>
      </c>
      <c r="U92" s="14">
        <v>0</v>
      </c>
      <c r="V92" s="21">
        <f t="shared" si="25"/>
        <v>-1.3219958054286511</v>
      </c>
      <c r="W92" s="21">
        <f t="shared" si="27"/>
        <v>-1.9522044401132681</v>
      </c>
      <c r="X92" s="21">
        <f t="shared" si="28"/>
        <v>0.29693147934469272</v>
      </c>
      <c r="Y92" s="21">
        <f t="shared" si="29"/>
        <v>0.3441844562518645</v>
      </c>
      <c r="Z92" s="21">
        <f t="shared" si="30"/>
        <v>0.59418445625186456</v>
      </c>
    </row>
    <row r="93" spans="1:26" x14ac:dyDescent="0.25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51">
        <f t="shared" si="26"/>
        <v>15712.129527534249</v>
      </c>
      <c r="K93" s="50"/>
      <c r="L93" s="50"/>
      <c r="M93" s="3"/>
      <c r="N93" s="11">
        <v>88</v>
      </c>
      <c r="O93" s="25">
        <f t="shared" si="19"/>
        <v>-1.2901027200667818</v>
      </c>
      <c r="P93" s="25">
        <f t="shared" si="20"/>
        <v>-1.2507551612456664</v>
      </c>
      <c r="Q93" s="25">
        <f t="shared" si="21"/>
        <v>2.1683060721357852</v>
      </c>
      <c r="R93" s="25">
        <f t="shared" si="22"/>
        <v>-0.62493486039326029</v>
      </c>
      <c r="S93" s="25">
        <f t="shared" si="23"/>
        <v>0.77850488189974421</v>
      </c>
      <c r="T93" s="25">
        <f t="shared" si="24"/>
        <v>0.49607610191421009</v>
      </c>
      <c r="U93" s="14">
        <v>0</v>
      </c>
      <c r="V93" s="21">
        <f t="shared" si="25"/>
        <v>0.11545596426834621</v>
      </c>
      <c r="W93" s="21">
        <f t="shared" si="27"/>
        <v>2.6935424623597863</v>
      </c>
      <c r="X93" s="21">
        <f t="shared" si="28"/>
        <v>8.8997586282827529E-2</v>
      </c>
      <c r="Y93" s="21">
        <f t="shared" si="29"/>
        <v>0.10416124118646239</v>
      </c>
      <c r="Z93" s="21">
        <f t="shared" si="30"/>
        <v>0.35416124118646242</v>
      </c>
    </row>
    <row r="94" spans="1:26" x14ac:dyDescent="0.25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51">
        <f t="shared" si="26"/>
        <v>32800.158424017136</v>
      </c>
      <c r="K94" s="50"/>
      <c r="L94" s="50"/>
      <c r="M94" s="3"/>
      <c r="N94" s="11">
        <v>89</v>
      </c>
      <c r="O94" s="25">
        <f t="shared" si="19"/>
        <v>-0.38558546809849703</v>
      </c>
      <c r="P94" s="25">
        <f t="shared" si="20"/>
        <v>-4.1603775547399448E-2</v>
      </c>
      <c r="Q94" s="25">
        <f t="shared" si="21"/>
        <v>-0.8115321835512932</v>
      </c>
      <c r="R94" s="25">
        <f t="shared" si="22"/>
        <v>-0.19370492313255591</v>
      </c>
      <c r="S94" s="25">
        <f t="shared" si="23"/>
        <v>0.31392356886521106</v>
      </c>
      <c r="T94" s="25">
        <f t="shared" si="24"/>
        <v>0.26091163436967696</v>
      </c>
      <c r="U94" s="14">
        <v>0</v>
      </c>
      <c r="V94" s="21">
        <f t="shared" si="25"/>
        <v>-0.35732964462285727</v>
      </c>
      <c r="W94" s="21">
        <f t="shared" si="27"/>
        <v>0.89321396009626397</v>
      </c>
      <c r="X94" s="21">
        <f t="shared" si="28"/>
        <v>-5.0723529601536033E-2</v>
      </c>
      <c r="Y94" s="21">
        <f t="shared" si="29"/>
        <v>-5.4019592117200366E-2</v>
      </c>
      <c r="Z94" s="21">
        <f t="shared" si="30"/>
        <v>0.19598040788279963</v>
      </c>
    </row>
    <row r="95" spans="1:26" x14ac:dyDescent="0.25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51">
        <f t="shared" si="26"/>
        <v>34330.973709807848</v>
      </c>
      <c r="K95" s="50"/>
      <c r="L95" s="50"/>
      <c r="M95" s="3"/>
      <c r="N95" s="11">
        <v>90</v>
      </c>
      <c r="O95" s="25">
        <f t="shared" si="19"/>
        <v>1.4156184627260777</v>
      </c>
      <c r="P95" s="25">
        <f t="shared" si="20"/>
        <v>-9.5799660532169484E-2</v>
      </c>
      <c r="Q95" s="25">
        <f t="shared" si="21"/>
        <v>-0.36687038482713363</v>
      </c>
      <c r="R95" s="25">
        <f t="shared" si="22"/>
        <v>-0.24082337029950932</v>
      </c>
      <c r="S95" s="25">
        <f t="shared" si="23"/>
        <v>0.32172474890073183</v>
      </c>
      <c r="T95" s="25">
        <f t="shared" si="24"/>
        <v>0.76154690056765928</v>
      </c>
      <c r="U95" s="14">
        <v>0</v>
      </c>
      <c r="V95" s="21">
        <f t="shared" si="25"/>
        <v>0.7480819568898569</v>
      </c>
      <c r="W95" s="21">
        <f t="shared" si="27"/>
        <v>-0.85307034352583655</v>
      </c>
      <c r="X95" s="21">
        <f t="shared" si="28"/>
        <v>-4.20339352510644E-2</v>
      </c>
      <c r="Y95" s="21">
        <f t="shared" si="29"/>
        <v>-7.8756661181756366E-2</v>
      </c>
      <c r="Z95" s="21">
        <f t="shared" si="30"/>
        <v>0.17124333881824363</v>
      </c>
    </row>
    <row r="96" spans="1:26" x14ac:dyDescent="0.25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51">
        <f t="shared" si="26"/>
        <v>71600.22052223963</v>
      </c>
      <c r="K96" s="50"/>
      <c r="L96" s="50"/>
      <c r="M96" s="3"/>
      <c r="N96" s="11">
        <v>91</v>
      </c>
      <c r="O96" s="25">
        <f t="shared" si="19"/>
        <v>1.3397173639750386</v>
      </c>
      <c r="P96" s="25">
        <f t="shared" si="20"/>
        <v>1.4180734696828712</v>
      </c>
      <c r="Q96" s="25">
        <f t="shared" si="21"/>
        <v>0.61572341404054887</v>
      </c>
      <c r="R96" s="25">
        <f t="shared" si="22"/>
        <v>0.73832669929198147</v>
      </c>
      <c r="S96" s="25">
        <f t="shared" si="23"/>
        <v>0.40003173252330321</v>
      </c>
      <c r="T96" s="25">
        <f t="shared" si="24"/>
        <v>-0.56468485287668124</v>
      </c>
      <c r="U96" s="14">
        <v>0</v>
      </c>
      <c r="V96" s="21">
        <f t="shared" si="25"/>
        <v>1.6446615944321097</v>
      </c>
      <c r="W96" s="21">
        <f t="shared" si="27"/>
        <v>-1.6780123307437169</v>
      </c>
      <c r="X96" s="21">
        <f t="shared" si="28"/>
        <v>-0.33997419104204063</v>
      </c>
      <c r="Y96" s="21">
        <f t="shared" si="29"/>
        <v>-0.35948642489309091</v>
      </c>
      <c r="Z96" s="21">
        <f t="shared" si="30"/>
        <v>-0.10948642489309091</v>
      </c>
    </row>
    <row r="97" spans="1:26" x14ac:dyDescent="0.25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51">
        <f t="shared" si="26"/>
        <v>21707.727443393342</v>
      </c>
      <c r="K97" s="50"/>
      <c r="L97" s="50"/>
      <c r="M97" s="3"/>
      <c r="N97" s="11">
        <v>92</v>
      </c>
      <c r="O97" s="25">
        <f t="shared" si="19"/>
        <v>-0.73280769609884466</v>
      </c>
      <c r="P97" s="25">
        <f t="shared" si="20"/>
        <v>0.39897856322385561</v>
      </c>
      <c r="Q97" s="25">
        <f t="shared" si="21"/>
        <v>-1.0712648181293876</v>
      </c>
      <c r="R97" s="25">
        <f t="shared" si="22"/>
        <v>-0.4619439321490692</v>
      </c>
      <c r="S97" s="25">
        <f t="shared" si="23"/>
        <v>0.15882968631656372</v>
      </c>
      <c r="T97" s="25">
        <f t="shared" si="24"/>
        <v>0.57537018626219816</v>
      </c>
      <c r="U97" s="14">
        <v>0</v>
      </c>
      <c r="V97" s="21">
        <f t="shared" si="25"/>
        <v>-0.4720158377394516</v>
      </c>
      <c r="W97" s="21">
        <f t="shared" si="27"/>
        <v>1.3535813145644777</v>
      </c>
      <c r="X97" s="21">
        <f t="shared" si="28"/>
        <v>-0.10427840360753331</v>
      </c>
      <c r="Y97" s="21">
        <f t="shared" si="29"/>
        <v>-0.10864270426452095</v>
      </c>
      <c r="Z97" s="21">
        <f t="shared" si="30"/>
        <v>0.14135729573547906</v>
      </c>
    </row>
    <row r="98" spans="1:26" x14ac:dyDescent="0.25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51">
        <f t="shared" si="26"/>
        <v>27469.732393585211</v>
      </c>
      <c r="K98" s="50"/>
      <c r="L98" s="50"/>
      <c r="M98" s="3"/>
      <c r="N98" s="11">
        <v>93</v>
      </c>
      <c r="O98" s="25">
        <f t="shared" si="19"/>
        <v>-0.11725782730117643</v>
      </c>
      <c r="P98" s="25">
        <f t="shared" si="20"/>
        <v>-0.46536509877502774</v>
      </c>
      <c r="Q98" s="25">
        <f t="shared" si="21"/>
        <v>-0.72950448447980731</v>
      </c>
      <c r="R98" s="25">
        <f t="shared" si="22"/>
        <v>-0.14364071818903729</v>
      </c>
      <c r="S98" s="25">
        <f t="shared" si="23"/>
        <v>-0.53206489869053619</v>
      </c>
      <c r="T98" s="25">
        <f t="shared" si="24"/>
        <v>-0.33238682009852383</v>
      </c>
      <c r="U98" s="14">
        <v>0</v>
      </c>
      <c r="V98" s="21">
        <f t="shared" si="25"/>
        <v>-0.96675826980587876</v>
      </c>
      <c r="W98" s="21">
        <f t="shared" si="27"/>
        <v>-0.27116635320032245</v>
      </c>
      <c r="X98" s="21">
        <f t="shared" si="28"/>
        <v>0.18626875373309351</v>
      </c>
      <c r="Y98" s="21">
        <f t="shared" si="29"/>
        <v>0.2230686106530464</v>
      </c>
      <c r="Z98" s="21">
        <f t="shared" si="30"/>
        <v>0.4730686106530464</v>
      </c>
    </row>
    <row r="99" spans="1:26" x14ac:dyDescent="0.25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51">
        <f t="shared" si="26"/>
        <v>11649.436542866139</v>
      </c>
      <c r="K99" s="50"/>
      <c r="L99" s="50"/>
      <c r="M99" s="3"/>
      <c r="N99" s="11">
        <v>94</v>
      </c>
      <c r="O99" s="25">
        <f t="shared" si="19"/>
        <v>-0.57905106834361919</v>
      </c>
      <c r="P99" s="25">
        <f t="shared" si="20"/>
        <v>-1.2304262041445684</v>
      </c>
      <c r="Q99" s="25">
        <f t="shared" si="21"/>
        <v>-0.70600606266978549</v>
      </c>
      <c r="R99" s="25">
        <f t="shared" si="22"/>
        <v>-0.47121665368319776</v>
      </c>
      <c r="S99" s="25">
        <f t="shared" si="23"/>
        <v>0.13933834077980881</v>
      </c>
      <c r="T99" s="25">
        <f t="shared" si="24"/>
        <v>-0.69985749565096156</v>
      </c>
      <c r="U99" s="14">
        <v>0</v>
      </c>
      <c r="V99" s="21">
        <f t="shared" si="25"/>
        <v>-1.4780079765468017</v>
      </c>
      <c r="W99" s="21">
        <f t="shared" si="27"/>
        <v>1.1896060628066256</v>
      </c>
      <c r="X99" s="21">
        <f t="shared" si="28"/>
        <v>0.20432311562938343</v>
      </c>
      <c r="Y99" s="21">
        <f t="shared" si="29"/>
        <v>0.29590041348606955</v>
      </c>
      <c r="Z99" s="21">
        <f t="shared" si="30"/>
        <v>0.54590041348606955</v>
      </c>
    </row>
    <row r="100" spans="1:26" x14ac:dyDescent="0.25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51">
        <f t="shared" si="26"/>
        <v>40289.319857905481</v>
      </c>
      <c r="K100" s="50"/>
      <c r="L100" s="50"/>
      <c r="M100" s="3"/>
      <c r="N100" s="11">
        <v>95</v>
      </c>
      <c r="O100" s="25">
        <f t="shared" si="19"/>
        <v>1.2335217172785615</v>
      </c>
      <c r="P100" s="25">
        <f t="shared" si="20"/>
        <v>0.69002434313409311</v>
      </c>
      <c r="Q100" s="25">
        <f t="shared" si="21"/>
        <v>-0.38843489621633775</v>
      </c>
      <c r="R100" s="25">
        <f t="shared" si="22"/>
        <v>0.26330257141280677</v>
      </c>
      <c r="S100" s="25">
        <f t="shared" si="23"/>
        <v>-1.7311816121070169</v>
      </c>
      <c r="T100" s="25">
        <f t="shared" si="24"/>
        <v>-0.6013483753026907</v>
      </c>
      <c r="U100" s="14">
        <v>1</v>
      </c>
      <c r="V100" s="21">
        <f t="shared" si="25"/>
        <v>-0.22254843825024334</v>
      </c>
      <c r="W100" s="21">
        <f t="shared" si="27"/>
        <v>-3.2280059007983852</v>
      </c>
      <c r="X100" s="21">
        <f t="shared" si="28"/>
        <v>0.19351566955943655</v>
      </c>
      <c r="Y100" s="21">
        <f t="shared" si="29"/>
        <v>0.21640604370527283</v>
      </c>
      <c r="Z100" s="21">
        <f t="shared" si="30"/>
        <v>0.46640604370527283</v>
      </c>
    </row>
    <row r="101" spans="1:26" x14ac:dyDescent="0.25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51">
        <f t="shared" si="26"/>
        <v>22864.171494700931</v>
      </c>
      <c r="K101" s="50"/>
      <c r="L101" s="50"/>
      <c r="M101" s="3"/>
      <c r="N101" s="11">
        <v>96</v>
      </c>
      <c r="O101" s="25">
        <f t="shared" si="19"/>
        <v>-0.31463005029140301</v>
      </c>
      <c r="P101" s="25">
        <f t="shared" si="20"/>
        <v>-0.17409478656440119</v>
      </c>
      <c r="Q101" s="25">
        <f t="shared" si="21"/>
        <v>1.7091839232592361</v>
      </c>
      <c r="R101" s="25">
        <f t="shared" si="22"/>
        <v>-0.48635151494309098</v>
      </c>
      <c r="S101" s="25">
        <f t="shared" si="23"/>
        <v>0.65625850502792027</v>
      </c>
      <c r="T101" s="25">
        <f t="shared" si="24"/>
        <v>0.62721030083677765</v>
      </c>
      <c r="U101" s="14">
        <v>0</v>
      </c>
      <c r="V101" s="21">
        <f t="shared" si="25"/>
        <v>0.84065682388543284</v>
      </c>
      <c r="W101" s="21">
        <f t="shared" si="27"/>
        <v>1.4572400702624142</v>
      </c>
      <c r="X101" s="21">
        <f t="shared" si="28"/>
        <v>-8.9731512448735271E-2</v>
      </c>
      <c r="Y101" s="21">
        <f t="shared" si="29"/>
        <v>-9.5926385882630291E-2</v>
      </c>
      <c r="Z101" s="21">
        <f t="shared" si="30"/>
        <v>0.15407361411736969</v>
      </c>
    </row>
    <row r="102" spans="1:26" x14ac:dyDescent="0.25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51">
        <f t="shared" si="26"/>
        <v>9728.0074542281109</v>
      </c>
      <c r="K102" s="50"/>
      <c r="L102" s="50"/>
      <c r="M102" s="3"/>
      <c r="N102" s="11">
        <v>97</v>
      </c>
      <c r="O102" s="25">
        <f t="shared" ref="O102:O133" si="31">(C102-C$207)/C$209</f>
        <v>-1.301658734027757</v>
      </c>
      <c r="P102" s="25">
        <f t="shared" ref="P102:P133" si="32">(D102-D$207)/D$209</f>
        <v>-0.60471177745877269</v>
      </c>
      <c r="Q102" s="25">
        <f t="shared" ref="Q102:Q133" si="33">(E102-E$207)/E$209</f>
        <v>-0.4474072571785826</v>
      </c>
      <c r="R102" s="25">
        <f t="shared" ref="R102:R133" si="34">(F102-F$207)/F$209</f>
        <v>-0.77133385552320599</v>
      </c>
      <c r="S102" s="25">
        <f t="shared" ref="S102:S133" si="35">(G102-G$207)/G$209</f>
        <v>0.77111397425416139</v>
      </c>
      <c r="T102" s="25">
        <f t="shared" ref="T102:T133" si="36">(H102-H$207)/H$209</f>
        <v>0.63645620355308807</v>
      </c>
      <c r="U102" s="14">
        <v>0</v>
      </c>
      <c r="V102" s="21">
        <f t="shared" ref="V102:V133" si="37">(O102+P102+Q102+R102+S102+T102)/2.4</f>
        <v>-0.71564226932544539</v>
      </c>
      <c r="W102" s="21">
        <f t="shared" si="27"/>
        <v>2.8441065638051244</v>
      </c>
      <c r="X102" s="21">
        <f t="shared" si="28"/>
        <v>-3.0542013352077346E-2</v>
      </c>
      <c r="Y102" s="21">
        <f t="shared" si="29"/>
        <v>-1.3629674034995203E-2</v>
      </c>
      <c r="Z102" s="21">
        <f t="shared" si="30"/>
        <v>0.23637032596500479</v>
      </c>
    </row>
    <row r="103" spans="1:26" x14ac:dyDescent="0.25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51">
        <f t="shared" si="26"/>
        <v>44359.052862733806</v>
      </c>
      <c r="K103" s="50"/>
      <c r="L103" s="50"/>
      <c r="M103" s="3"/>
      <c r="N103" s="11">
        <v>98</v>
      </c>
      <c r="O103" s="25">
        <f t="shared" si="31"/>
        <v>1.099374562268866</v>
      </c>
      <c r="P103" s="25">
        <f t="shared" si="32"/>
        <v>1.4034171950242265</v>
      </c>
      <c r="Q103" s="25">
        <f t="shared" si="33"/>
        <v>0.11473519362748529</v>
      </c>
      <c r="R103" s="25">
        <f t="shared" si="34"/>
        <v>-3.4510805393855704E-2</v>
      </c>
      <c r="S103" s="25">
        <f t="shared" si="35"/>
        <v>0.58021836160253415</v>
      </c>
      <c r="T103" s="25">
        <f t="shared" si="36"/>
        <v>0.64639744272874289</v>
      </c>
      <c r="U103" s="14">
        <v>0</v>
      </c>
      <c r="V103" s="21">
        <f t="shared" si="37"/>
        <v>1.5873466457741663</v>
      </c>
      <c r="W103" s="21">
        <f t="shared" si="27"/>
        <v>-0.48464539527247608</v>
      </c>
      <c r="X103" s="21">
        <f t="shared" si="28"/>
        <v>-0.37081494296447209</v>
      </c>
      <c r="Y103" s="21">
        <f t="shared" si="29"/>
        <v>-0.41617229055968319</v>
      </c>
      <c r="Z103" s="21">
        <f t="shared" si="30"/>
        <v>-0.16617229055968319</v>
      </c>
    </row>
    <row r="104" spans="1:26" x14ac:dyDescent="0.25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51">
        <f t="shared" si="26"/>
        <v>32997.0455871386</v>
      </c>
      <c r="K104" s="50"/>
      <c r="L104" s="50"/>
      <c r="M104" s="3"/>
      <c r="N104" s="11">
        <v>99</v>
      </c>
      <c r="O104" s="25">
        <f t="shared" si="31"/>
        <v>0.2548685005279942</v>
      </c>
      <c r="P104" s="25">
        <f t="shared" si="32"/>
        <v>0.20884725492500786</v>
      </c>
      <c r="Q104" s="25">
        <f t="shared" si="33"/>
        <v>-5.5650663986719237E-2</v>
      </c>
      <c r="R104" s="25">
        <f t="shared" si="34"/>
        <v>-4.6364196982414868E-2</v>
      </c>
      <c r="S104" s="25">
        <f t="shared" si="35"/>
        <v>0.55894990169432546</v>
      </c>
      <c r="T104" s="25">
        <f t="shared" si="36"/>
        <v>-0.78509872620240473</v>
      </c>
      <c r="U104" s="14">
        <v>0</v>
      </c>
      <c r="V104" s="21">
        <f t="shared" si="37"/>
        <v>5.6480029156578591E-2</v>
      </c>
      <c r="W104" s="21">
        <f t="shared" si="27"/>
        <v>0.35044559814874615</v>
      </c>
      <c r="X104" s="21">
        <f t="shared" si="28"/>
        <v>-0.14326835235734683</v>
      </c>
      <c r="Y104" s="21">
        <f t="shared" si="29"/>
        <v>-8.0806649570770106E-2</v>
      </c>
      <c r="Z104" s="21">
        <f t="shared" si="30"/>
        <v>0.16919335042922989</v>
      </c>
    </row>
    <row r="105" spans="1:26" x14ac:dyDescent="0.25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51">
        <f t="shared" si="26"/>
        <v>211584.81003337182</v>
      </c>
      <c r="K105" s="50"/>
      <c r="L105" s="50"/>
      <c r="M105" s="3"/>
      <c r="N105" s="11">
        <v>100</v>
      </c>
      <c r="O105" s="25">
        <f t="shared" si="31"/>
        <v>2.3537646824223546</v>
      </c>
      <c r="P105" s="25">
        <f t="shared" si="32"/>
        <v>3.3599631979507505</v>
      </c>
      <c r="Q105" s="25">
        <f t="shared" si="33"/>
        <v>-0.53293180792259987</v>
      </c>
      <c r="R105" s="25">
        <f t="shared" si="34"/>
        <v>4.2179875096218655</v>
      </c>
      <c r="S105" s="25">
        <f t="shared" si="35"/>
        <v>-1.3624337997305804</v>
      </c>
      <c r="T105" s="25">
        <f t="shared" si="36"/>
        <v>-3.2038971620285639</v>
      </c>
      <c r="U105" s="14">
        <v>0</v>
      </c>
      <c r="V105" s="21">
        <f t="shared" si="37"/>
        <v>2.0135219251305112</v>
      </c>
      <c r="W105" s="21">
        <f t="shared" si="27"/>
        <v>-7.9341859917748003</v>
      </c>
      <c r="X105" s="21">
        <f t="shared" si="28"/>
        <v>-0.37493393032536493</v>
      </c>
      <c r="Y105" s="21">
        <f t="shared" si="29"/>
        <v>-0.48805404224297222</v>
      </c>
      <c r="Z105" s="21">
        <f t="shared" si="30"/>
        <v>-0.23805404224297222</v>
      </c>
    </row>
    <row r="106" spans="1:26" x14ac:dyDescent="0.25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51">
        <f t="shared" si="26"/>
        <v>60852.198370296464</v>
      </c>
      <c r="K106" s="50"/>
      <c r="L106" s="50"/>
      <c r="M106" s="3"/>
      <c r="N106" s="11">
        <v>101</v>
      </c>
      <c r="O106" s="25">
        <f t="shared" si="31"/>
        <v>0.14175440166718356</v>
      </c>
      <c r="P106" s="25">
        <f t="shared" si="32"/>
        <v>-0.32658216659687966</v>
      </c>
      <c r="Q106" s="25">
        <f t="shared" si="33"/>
        <v>-0.81089555959378457</v>
      </c>
      <c r="R106" s="25">
        <f t="shared" si="34"/>
        <v>0.41024524939504992</v>
      </c>
      <c r="S106" s="25">
        <f t="shared" si="35"/>
        <v>-0.26694069482897975</v>
      </c>
      <c r="T106" s="25">
        <f t="shared" si="36"/>
        <v>0.4487893644101868</v>
      </c>
      <c r="U106" s="14">
        <v>0</v>
      </c>
      <c r="V106" s="21">
        <f t="shared" si="37"/>
        <v>-0.16817891897800988</v>
      </c>
      <c r="W106" s="21">
        <f t="shared" si="27"/>
        <v>-0.81894034589121323</v>
      </c>
      <c r="X106" s="21">
        <f t="shared" si="28"/>
        <v>0.11087844459816243</v>
      </c>
      <c r="Y106" s="21">
        <f t="shared" si="29"/>
        <v>4.3129146080104937E-2</v>
      </c>
      <c r="Z106" s="21">
        <f t="shared" si="30"/>
        <v>0.29312914608010493</v>
      </c>
    </row>
    <row r="107" spans="1:26" x14ac:dyDescent="0.25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51">
        <f t="shared" si="26"/>
        <v>39039.982137943116</v>
      </c>
      <c r="K107" s="50"/>
      <c r="L107" s="50"/>
      <c r="M107" s="3"/>
      <c r="N107" s="11">
        <v>102</v>
      </c>
      <c r="O107" s="25">
        <f t="shared" si="31"/>
        <v>-0.37224194950086353</v>
      </c>
      <c r="P107" s="25">
        <f t="shared" si="32"/>
        <v>0.15152471089628328</v>
      </c>
      <c r="Q107" s="25">
        <f t="shared" si="33"/>
        <v>-0.49892826059457307</v>
      </c>
      <c r="R107" s="25">
        <f t="shared" si="34"/>
        <v>2.9654957287394867E-2</v>
      </c>
      <c r="S107" s="25">
        <f t="shared" si="35"/>
        <v>-0.81502608403110044</v>
      </c>
      <c r="T107" s="25">
        <f t="shared" si="36"/>
        <v>0.25309417244464028</v>
      </c>
      <c r="U107" s="14">
        <v>1</v>
      </c>
      <c r="V107" s="21">
        <f t="shared" si="37"/>
        <v>-0.52163435562425775</v>
      </c>
      <c r="W107" s="21">
        <f t="shared" si="27"/>
        <v>-0.47243909181763177</v>
      </c>
      <c r="X107" s="21">
        <f t="shared" si="28"/>
        <v>0.12354759130064669</v>
      </c>
      <c r="Y107" s="21">
        <f t="shared" si="29"/>
        <v>0.10218344703085205</v>
      </c>
      <c r="Z107" s="21">
        <f t="shared" si="30"/>
        <v>0.35218344703085203</v>
      </c>
    </row>
    <row r="108" spans="1:26" x14ac:dyDescent="0.25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51">
        <f t="shared" si="26"/>
        <v>25192.885510950327</v>
      </c>
      <c r="K108" s="50"/>
      <c r="L108" s="50"/>
      <c r="M108" s="3"/>
      <c r="N108" s="11">
        <v>103</v>
      </c>
      <c r="O108" s="25">
        <f t="shared" si="31"/>
        <v>-0.84183296221971493</v>
      </c>
      <c r="P108" s="25">
        <f t="shared" si="32"/>
        <v>-0.17295797292530196</v>
      </c>
      <c r="Q108" s="25">
        <f t="shared" si="33"/>
        <v>2.1878289665239401</v>
      </c>
      <c r="R108" s="25">
        <f t="shared" si="34"/>
        <v>-0.4426465514339995</v>
      </c>
      <c r="S108" s="25">
        <f t="shared" si="35"/>
        <v>0.54422295131280418</v>
      </c>
      <c r="T108" s="25">
        <f t="shared" si="36"/>
        <v>0.71780417141195596</v>
      </c>
      <c r="U108" s="14">
        <v>0</v>
      </c>
      <c r="V108" s="21">
        <f t="shared" si="37"/>
        <v>0.83017441777903489</v>
      </c>
      <c r="W108" s="21">
        <f t="shared" si="27"/>
        <v>1.8287024649665187</v>
      </c>
      <c r="X108" s="21">
        <f t="shared" si="28"/>
        <v>-6.9062651044746459E-2</v>
      </c>
      <c r="Y108" s="21">
        <f t="shared" si="29"/>
        <v>-8.5667881749401611E-2</v>
      </c>
      <c r="Z108" s="21">
        <f t="shared" si="30"/>
        <v>0.1643321182505984</v>
      </c>
    </row>
    <row r="109" spans="1:26" x14ac:dyDescent="0.25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51">
        <f t="shared" si="26"/>
        <v>60516.036146744576</v>
      </c>
      <c r="K109" s="50"/>
      <c r="L109" s="50"/>
      <c r="M109" s="3"/>
      <c r="N109" s="11">
        <v>104</v>
      </c>
      <c r="O109" s="25">
        <f t="shared" si="31"/>
        <v>1.417145502738332</v>
      </c>
      <c r="P109" s="25">
        <f t="shared" si="32"/>
        <v>0.87394441225388486</v>
      </c>
      <c r="Q109" s="25">
        <f t="shared" si="33"/>
        <v>1.4257845723129428</v>
      </c>
      <c r="R109" s="25">
        <f t="shared" si="34"/>
        <v>0.44365066583134677</v>
      </c>
      <c r="S109" s="25">
        <f t="shared" si="35"/>
        <v>-0.28342256865172932</v>
      </c>
      <c r="T109" s="25">
        <f t="shared" si="36"/>
        <v>0.19574574401434866</v>
      </c>
      <c r="U109" s="14">
        <v>1</v>
      </c>
      <c r="V109" s="21">
        <f t="shared" si="37"/>
        <v>1.6970201368746356</v>
      </c>
      <c r="W109" s="21">
        <f t="shared" si="27"/>
        <v>-2.1442187372214079</v>
      </c>
      <c r="X109" s="21">
        <f t="shared" si="28"/>
        <v>-0.1107469663758031</v>
      </c>
      <c r="Y109" s="21">
        <f t="shared" si="29"/>
        <v>-0.16240169720503397</v>
      </c>
      <c r="Z109" s="21">
        <f t="shared" si="30"/>
        <v>8.7598302794966026E-2</v>
      </c>
    </row>
    <row r="110" spans="1:26" x14ac:dyDescent="0.25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51">
        <f t="shared" si="26"/>
        <v>28912.974239643852</v>
      </c>
      <c r="K110" s="50"/>
      <c r="L110" s="50"/>
      <c r="M110" s="3"/>
      <c r="N110" s="11">
        <v>105</v>
      </c>
      <c r="O110" s="25">
        <f t="shared" si="31"/>
        <v>1.9953363392654375</v>
      </c>
      <c r="P110" s="25">
        <f t="shared" si="32"/>
        <v>0.34977346570477619</v>
      </c>
      <c r="Q110" s="25">
        <f t="shared" si="33"/>
        <v>2.3134742251599985</v>
      </c>
      <c r="R110" s="25">
        <f t="shared" si="34"/>
        <v>-0.266889029504635</v>
      </c>
      <c r="S110" s="25">
        <f t="shared" si="35"/>
        <v>-0.41936753411168759</v>
      </c>
      <c r="T110" s="25">
        <f t="shared" si="36"/>
        <v>0.58817418693219858</v>
      </c>
      <c r="U110" s="14">
        <v>0</v>
      </c>
      <c r="V110" s="21">
        <f t="shared" si="37"/>
        <v>1.9002090222692036</v>
      </c>
      <c r="W110" s="21">
        <f t="shared" si="27"/>
        <v>-2.14781484387249</v>
      </c>
      <c r="X110" s="21">
        <f t="shared" si="28"/>
        <v>1.2697808600960786E-2</v>
      </c>
      <c r="Y110" s="21">
        <f t="shared" si="29"/>
        <v>-8.9099221904084605E-3</v>
      </c>
      <c r="Z110" s="21">
        <f t="shared" si="30"/>
        <v>0.24109007780959155</v>
      </c>
    </row>
    <row r="111" spans="1:26" x14ac:dyDescent="0.25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51">
        <f t="shared" si="26"/>
        <v>18173.689910013138</v>
      </c>
      <c r="K111" s="50"/>
      <c r="L111" s="50"/>
      <c r="M111" s="3"/>
      <c r="N111" s="11">
        <v>106</v>
      </c>
      <c r="O111" s="25">
        <f t="shared" si="31"/>
        <v>-0.75226488041316364</v>
      </c>
      <c r="P111" s="25">
        <f t="shared" si="32"/>
        <v>-0.38324935845940333</v>
      </c>
      <c r="Q111" s="25">
        <f t="shared" si="33"/>
        <v>0.56382201051909264</v>
      </c>
      <c r="R111" s="25">
        <f t="shared" si="34"/>
        <v>-0.40536848095747857</v>
      </c>
      <c r="S111" s="25">
        <f t="shared" si="35"/>
        <v>-0.26257324992925779</v>
      </c>
      <c r="T111" s="25">
        <f t="shared" si="36"/>
        <v>-3.9865639436485842E-2</v>
      </c>
      <c r="U111" s="14">
        <v>1</v>
      </c>
      <c r="V111" s="21">
        <f t="shared" si="37"/>
        <v>-0.53312483278195699</v>
      </c>
      <c r="W111" s="21">
        <f t="shared" si="27"/>
        <v>0.89506011144138442</v>
      </c>
      <c r="X111" s="21">
        <f t="shared" si="28"/>
        <v>0.12067057603716103</v>
      </c>
      <c r="Y111" s="21">
        <f t="shared" si="29"/>
        <v>0.15749561381297555</v>
      </c>
      <c r="Z111" s="21">
        <f t="shared" si="30"/>
        <v>0.40749561381297555</v>
      </c>
    </row>
    <row r="112" spans="1:26" x14ac:dyDescent="0.25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51">
        <f t="shared" si="26"/>
        <v>41448.467121265756</v>
      </c>
      <c r="K112" s="50"/>
      <c r="L112" s="50"/>
      <c r="M112" s="3"/>
      <c r="N112" s="11">
        <v>107</v>
      </c>
      <c r="O112" s="25">
        <f t="shared" si="31"/>
        <v>0.15453749068815054</v>
      </c>
      <c r="P112" s="25">
        <f t="shared" si="32"/>
        <v>1.4946929660664743</v>
      </c>
      <c r="Q112" s="25">
        <f t="shared" si="33"/>
        <v>-0.59320007304580957</v>
      </c>
      <c r="R112" s="25">
        <f t="shared" si="34"/>
        <v>0.20445608716590163</v>
      </c>
      <c r="S112" s="25">
        <f t="shared" si="35"/>
        <v>-0.48638961218996457</v>
      </c>
      <c r="T112" s="25">
        <f t="shared" si="36"/>
        <v>-0.7171814992361123</v>
      </c>
      <c r="U112" s="14">
        <v>0</v>
      </c>
      <c r="V112" s="21">
        <f t="shared" si="37"/>
        <v>2.371473310359996E-2</v>
      </c>
      <c r="W112" s="21">
        <f t="shared" si="27"/>
        <v>-0.84538319004401674</v>
      </c>
      <c r="X112" s="21">
        <f t="shared" si="28"/>
        <v>-0.18909998085573318</v>
      </c>
      <c r="Y112" s="21">
        <f t="shared" si="29"/>
        <v>-0.15265132235079068</v>
      </c>
      <c r="Z112" s="21">
        <f t="shared" si="30"/>
        <v>9.734867764920932E-2</v>
      </c>
    </row>
    <row r="113" spans="1:26" x14ac:dyDescent="0.25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51">
        <f t="shared" si="26"/>
        <v>12687.406406082022</v>
      </c>
      <c r="K113" s="50"/>
      <c r="L113" s="50"/>
      <c r="M113" s="3"/>
      <c r="N113" s="11">
        <v>108</v>
      </c>
      <c r="O113" s="25">
        <f t="shared" si="31"/>
        <v>-1.0808497435852202</v>
      </c>
      <c r="P113" s="25">
        <f t="shared" si="32"/>
        <v>-0.73583193069623209</v>
      </c>
      <c r="Q113" s="25">
        <f t="shared" si="33"/>
        <v>-0.96161232488585291</v>
      </c>
      <c r="R113" s="25">
        <f t="shared" si="34"/>
        <v>-0.59780710435609052</v>
      </c>
      <c r="S113" s="25">
        <f t="shared" si="35"/>
        <v>6.4205496440637777E-2</v>
      </c>
      <c r="T113" s="25">
        <f t="shared" si="36"/>
        <v>0.28914030043869937</v>
      </c>
      <c r="U113" s="14">
        <v>1</v>
      </c>
      <c r="V113" s="21">
        <f t="shared" si="37"/>
        <v>-1.2594813777683578</v>
      </c>
      <c r="W113" s="21">
        <f t="shared" si="27"/>
        <v>1.7428623443819484</v>
      </c>
      <c r="X113" s="21">
        <f t="shared" si="28"/>
        <v>0.12575560375606415</v>
      </c>
      <c r="Y113" s="21">
        <f t="shared" si="29"/>
        <v>0.15409711744331442</v>
      </c>
      <c r="Z113" s="21">
        <f t="shared" si="30"/>
        <v>0.40409711744331445</v>
      </c>
    </row>
    <row r="114" spans="1:26" x14ac:dyDescent="0.25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51">
        <f t="shared" si="26"/>
        <v>33691.866819672658</v>
      </c>
      <c r="K114" s="50"/>
      <c r="L114" s="50"/>
      <c r="M114" s="3"/>
      <c r="N114" s="11">
        <v>109</v>
      </c>
      <c r="O114" s="25">
        <f t="shared" si="31"/>
        <v>1.4551492233834151</v>
      </c>
      <c r="P114" s="25">
        <f t="shared" si="32"/>
        <v>0.41991183626983086</v>
      </c>
      <c r="Q114" s="25">
        <f t="shared" si="33"/>
        <v>-0.39004820890485981</v>
      </c>
      <c r="R114" s="25">
        <f t="shared" si="34"/>
        <v>9.2541534011421747E-2</v>
      </c>
      <c r="S114" s="25">
        <f t="shared" si="35"/>
        <v>-0.47370860030900558</v>
      </c>
      <c r="T114" s="25">
        <f t="shared" si="36"/>
        <v>-1.0454511564051281</v>
      </c>
      <c r="U114" s="14">
        <v>1</v>
      </c>
      <c r="V114" s="21">
        <f t="shared" si="37"/>
        <v>2.4331095019030913E-2</v>
      </c>
      <c r="W114" s="21">
        <f t="shared" si="27"/>
        <v>-2.0213993577038423</v>
      </c>
      <c r="X114" s="21">
        <f t="shared" si="28"/>
        <v>9.6986179953037072E-3</v>
      </c>
      <c r="Y114" s="21">
        <f t="shared" si="29"/>
        <v>7.9990612095401523E-2</v>
      </c>
      <c r="Z114" s="21">
        <f t="shared" si="30"/>
        <v>0.32999061209540154</v>
      </c>
    </row>
    <row r="115" spans="1:26" x14ac:dyDescent="0.25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51">
        <f t="shared" si="26"/>
        <v>29217.93287387467</v>
      </c>
      <c r="K115" s="50"/>
      <c r="L115" s="50"/>
      <c r="M115" s="3"/>
      <c r="N115" s="11">
        <v>110</v>
      </c>
      <c r="O115" s="25">
        <f t="shared" si="31"/>
        <v>-0.67599902472483619</v>
      </c>
      <c r="P115" s="25">
        <f t="shared" si="32"/>
        <v>-3.9551429042835491E-3</v>
      </c>
      <c r="Q115" s="25">
        <f t="shared" si="33"/>
        <v>0.37115836432799565</v>
      </c>
      <c r="R115" s="25">
        <f t="shared" si="34"/>
        <v>-0.27955777865561948</v>
      </c>
      <c r="S115" s="25">
        <f t="shared" si="35"/>
        <v>0.44767809202406544</v>
      </c>
      <c r="T115" s="25">
        <f t="shared" si="36"/>
        <v>0.26194386708338158</v>
      </c>
      <c r="U115" s="14">
        <v>0</v>
      </c>
      <c r="V115" s="21">
        <f t="shared" si="37"/>
        <v>5.0528490479459766E-2</v>
      </c>
      <c r="W115" s="21">
        <f t="shared" si="27"/>
        <v>1.4032348954045211</v>
      </c>
      <c r="X115" s="21">
        <f t="shared" si="28"/>
        <v>-8.2699763525820022E-2</v>
      </c>
      <c r="Y115" s="21">
        <f t="shared" si="29"/>
        <v>-7.8903787965080005E-2</v>
      </c>
      <c r="Z115" s="21">
        <f t="shared" si="30"/>
        <v>0.17109621203491998</v>
      </c>
    </row>
    <row r="116" spans="1:26" x14ac:dyDescent="0.25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51">
        <f t="shared" si="26"/>
        <v>42610.436337254119</v>
      </c>
      <c r="K116" s="50"/>
      <c r="L116" s="50"/>
      <c r="M116" s="3"/>
      <c r="N116" s="11">
        <v>111</v>
      </c>
      <c r="O116" s="25">
        <f t="shared" si="31"/>
        <v>-0.55157116914636606</v>
      </c>
      <c r="P116" s="25">
        <f t="shared" si="32"/>
        <v>0.75902330393612749</v>
      </c>
      <c r="Q116" s="25">
        <f t="shared" si="33"/>
        <v>0.8441640291169018</v>
      </c>
      <c r="R116" s="25">
        <f t="shared" si="34"/>
        <v>0.21583793097822471</v>
      </c>
      <c r="S116" s="25">
        <f t="shared" si="35"/>
        <v>-0.84113927480765271</v>
      </c>
      <c r="T116" s="25">
        <f t="shared" si="36"/>
        <v>-0.44848927743064504</v>
      </c>
      <c r="U116" s="14">
        <v>0</v>
      </c>
      <c r="V116" s="21">
        <f t="shared" si="37"/>
        <v>-9.2393572305873861E-3</v>
      </c>
      <c r="W116" s="21">
        <f t="shared" si="27"/>
        <v>-0.50540603663951145</v>
      </c>
      <c r="X116" s="21">
        <f t="shared" si="28"/>
        <v>1.4711787368416857E-2</v>
      </c>
      <c r="Y116" s="21">
        <f t="shared" si="29"/>
        <v>3.0158136440331617E-2</v>
      </c>
      <c r="Z116" s="21">
        <f t="shared" si="30"/>
        <v>0.28015813644033161</v>
      </c>
    </row>
    <row r="117" spans="1:26" x14ac:dyDescent="0.25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51">
        <f t="shared" si="26"/>
        <v>19381.29261828533</v>
      </c>
      <c r="K117" s="50"/>
      <c r="L117" s="50"/>
      <c r="M117" s="3"/>
      <c r="N117" s="11">
        <v>112</v>
      </c>
      <c r="O117" s="25">
        <f t="shared" si="31"/>
        <v>-1.7355691795818939</v>
      </c>
      <c r="P117" s="25">
        <f t="shared" si="32"/>
        <v>-0.82772783847607412</v>
      </c>
      <c r="Q117" s="25">
        <f t="shared" si="33"/>
        <v>3.538169317814744E-2</v>
      </c>
      <c r="R117" s="25">
        <f t="shared" si="34"/>
        <v>-0.50509373529021195</v>
      </c>
      <c r="S117" s="25">
        <f t="shared" si="35"/>
        <v>0.10162400074132535</v>
      </c>
      <c r="T117" s="25">
        <f t="shared" si="36"/>
        <v>0.57233391036653258</v>
      </c>
      <c r="U117" s="14">
        <v>0</v>
      </c>
      <c r="V117" s="21">
        <f t="shared" si="37"/>
        <v>-0.98293797877590594</v>
      </c>
      <c r="W117" s="21">
        <f t="shared" si="27"/>
        <v>2.3422869156134314</v>
      </c>
      <c r="X117" s="21">
        <f t="shared" si="28"/>
        <v>0.13598115318182177</v>
      </c>
      <c r="Y117" s="21">
        <f t="shared" si="29"/>
        <v>0.13544663114220568</v>
      </c>
      <c r="Z117" s="21">
        <f t="shared" si="30"/>
        <v>0.38544663114220568</v>
      </c>
    </row>
    <row r="118" spans="1:26" x14ac:dyDescent="0.25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51">
        <f t="shared" si="26"/>
        <v>48127.848885420448</v>
      </c>
      <c r="K118" s="50"/>
      <c r="L118" s="50"/>
      <c r="M118" s="3"/>
      <c r="N118" s="11">
        <v>113</v>
      </c>
      <c r="O118" s="25">
        <f t="shared" si="31"/>
        <v>-0.10914024018873889</v>
      </c>
      <c r="P118" s="25">
        <f t="shared" si="32"/>
        <v>0.29548394969296765</v>
      </c>
      <c r="Q118" s="25">
        <f t="shared" si="33"/>
        <v>1.1069797688162071</v>
      </c>
      <c r="R118" s="25">
        <f t="shared" si="34"/>
        <v>8.5673419686105937E-3</v>
      </c>
      <c r="S118" s="25">
        <f t="shared" si="35"/>
        <v>0.64237309118683439</v>
      </c>
      <c r="T118" s="25">
        <f t="shared" si="36"/>
        <v>0.84470875203016682</v>
      </c>
      <c r="U118" s="14">
        <v>0</v>
      </c>
      <c r="V118" s="21">
        <f t="shared" si="37"/>
        <v>1.1620719431275199</v>
      </c>
      <c r="W118" s="21">
        <f t="shared" si="27"/>
        <v>0.74294598940696266</v>
      </c>
      <c r="X118" s="21">
        <f t="shared" si="28"/>
        <v>-0.1750325150762353</v>
      </c>
      <c r="Y118" s="21">
        <f t="shared" si="29"/>
        <v>-0.23878658108851442</v>
      </c>
      <c r="Z118" s="21">
        <f t="shared" si="30"/>
        <v>1.1213418911485584E-2</v>
      </c>
    </row>
    <row r="119" spans="1:26" x14ac:dyDescent="0.25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51">
        <f t="shared" si="26"/>
        <v>12346.372121972563</v>
      </c>
      <c r="K119" s="50"/>
      <c r="L119" s="50"/>
      <c r="M119" s="3"/>
      <c r="N119" s="11">
        <v>114</v>
      </c>
      <c r="O119" s="25">
        <f t="shared" si="31"/>
        <v>-1.4396664279754448</v>
      </c>
      <c r="P119" s="25">
        <f t="shared" si="32"/>
        <v>-0.74973462256757717</v>
      </c>
      <c r="Q119" s="25">
        <f t="shared" si="33"/>
        <v>1.441813640009372</v>
      </c>
      <c r="R119" s="25">
        <f t="shared" si="34"/>
        <v>-0.68294881271831032</v>
      </c>
      <c r="S119" s="25">
        <f t="shared" si="35"/>
        <v>0.81279933039865826</v>
      </c>
      <c r="T119" s="25">
        <f t="shared" si="36"/>
        <v>0.39915134989896883</v>
      </c>
      <c r="U119" s="14">
        <v>1</v>
      </c>
      <c r="V119" s="21">
        <f t="shared" si="37"/>
        <v>-9.10773095643055E-2</v>
      </c>
      <c r="W119" s="21">
        <f t="shared" si="27"/>
        <v>2.9354145710924131</v>
      </c>
      <c r="X119" s="21">
        <f t="shared" si="28"/>
        <v>-1.1168197684101627E-2</v>
      </c>
      <c r="Y119" s="21">
        <f t="shared" si="29"/>
        <v>1.6073133701886868E-2</v>
      </c>
      <c r="Z119" s="21">
        <f t="shared" si="30"/>
        <v>0.26607313370188684</v>
      </c>
    </row>
    <row r="120" spans="1:26" x14ac:dyDescent="0.25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51">
        <f t="shared" si="26"/>
        <v>17951.758963005075</v>
      </c>
      <c r="K120" s="50"/>
      <c r="L120" s="50"/>
      <c r="M120" s="3"/>
      <c r="N120" s="11">
        <v>115</v>
      </c>
      <c r="O120" s="25">
        <f t="shared" si="31"/>
        <v>-1.255085538422176</v>
      </c>
      <c r="P120" s="25">
        <f t="shared" si="32"/>
        <v>-0.12537778939286265</v>
      </c>
      <c r="Q120" s="25">
        <f t="shared" si="33"/>
        <v>-1.1146597570379184</v>
      </c>
      <c r="R120" s="25">
        <f t="shared" si="34"/>
        <v>-0.5855613304222359</v>
      </c>
      <c r="S120" s="25">
        <f t="shared" si="35"/>
        <v>0.64160629490074828</v>
      </c>
      <c r="T120" s="25">
        <f t="shared" si="36"/>
        <v>0.6141171797875562</v>
      </c>
      <c r="U120" s="14">
        <v>0</v>
      </c>
      <c r="V120" s="21">
        <f t="shared" si="37"/>
        <v>-0.76040039191120368</v>
      </c>
      <c r="W120" s="21">
        <f t="shared" si="27"/>
        <v>2.4822531637451601</v>
      </c>
      <c r="X120" s="21">
        <f t="shared" si="28"/>
        <v>-9.6118724712119782E-2</v>
      </c>
      <c r="Y120" s="21">
        <f t="shared" si="29"/>
        <v>-9.305205582296773E-2</v>
      </c>
      <c r="Z120" s="21">
        <f t="shared" si="30"/>
        <v>0.15694794417703228</v>
      </c>
    </row>
    <row r="121" spans="1:26" x14ac:dyDescent="0.25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51">
        <f t="shared" si="26"/>
        <v>18564.061619381104</v>
      </c>
      <c r="K121" s="50"/>
      <c r="L121" s="50"/>
      <c r="M121" s="3"/>
      <c r="N121" s="11">
        <v>116</v>
      </c>
      <c r="O121" s="25">
        <f t="shared" si="31"/>
        <v>-1.2849764687417613</v>
      </c>
      <c r="P121" s="25">
        <f t="shared" si="32"/>
        <v>-0.90344752507227177</v>
      </c>
      <c r="Q121" s="25">
        <f t="shared" si="33"/>
        <v>0.18519276841195043</v>
      </c>
      <c r="R121" s="25">
        <f t="shared" si="34"/>
        <v>-0.49487388087489204</v>
      </c>
      <c r="S121" s="25">
        <f t="shared" si="35"/>
        <v>0.17965012101545211</v>
      </c>
      <c r="T121" s="25">
        <f t="shared" si="36"/>
        <v>0.35642955657325087</v>
      </c>
      <c r="U121" s="14">
        <v>1</v>
      </c>
      <c r="V121" s="21">
        <f t="shared" si="37"/>
        <v>-0.81751059528677994</v>
      </c>
      <c r="W121" s="21">
        <f t="shared" si="27"/>
        <v>1.9595004706321055</v>
      </c>
      <c r="X121" s="21">
        <f t="shared" si="28"/>
        <v>0.13561045961303905</v>
      </c>
      <c r="Y121" s="21">
        <f t="shared" si="29"/>
        <v>0.15033497888542285</v>
      </c>
      <c r="Z121" s="21">
        <f t="shared" si="30"/>
        <v>0.40033497888542285</v>
      </c>
    </row>
    <row r="122" spans="1:26" x14ac:dyDescent="0.25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51">
        <f t="shared" si="26"/>
        <v>29625.930041482512</v>
      </c>
      <c r="K122" s="50"/>
      <c r="L122" s="50"/>
      <c r="M122" s="3"/>
      <c r="N122" s="11">
        <v>117</v>
      </c>
      <c r="O122" s="25">
        <f t="shared" si="31"/>
        <v>1.1789844027337182</v>
      </c>
      <c r="P122" s="25">
        <f t="shared" si="32"/>
        <v>-0.88753554857677974</v>
      </c>
      <c r="Q122" s="25">
        <f t="shared" si="33"/>
        <v>-0.94832380098097668</v>
      </c>
      <c r="R122" s="25">
        <f t="shared" si="34"/>
        <v>-0.30766929853915731</v>
      </c>
      <c r="S122" s="25">
        <f t="shared" si="35"/>
        <v>0.21110879423633111</v>
      </c>
      <c r="T122" s="25">
        <f t="shared" si="36"/>
        <v>0.61869450667727377</v>
      </c>
      <c r="U122" s="14">
        <v>0</v>
      </c>
      <c r="V122" s="21">
        <f t="shared" si="37"/>
        <v>-5.6142060187329472E-2</v>
      </c>
      <c r="W122" s="21">
        <f t="shared" si="27"/>
        <v>-0.66020630995822982</v>
      </c>
      <c r="X122" s="21">
        <f t="shared" si="28"/>
        <v>0.12676889063915253</v>
      </c>
      <c r="Y122" s="21">
        <f t="shared" si="29"/>
        <v>0.10628882149943766</v>
      </c>
      <c r="Z122" s="21">
        <f t="shared" si="30"/>
        <v>0.35628882149943764</v>
      </c>
    </row>
    <row r="123" spans="1:26" x14ac:dyDescent="0.25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51">
        <f t="shared" si="26"/>
        <v>53806.119904968917</v>
      </c>
      <c r="K123" s="50"/>
      <c r="L123" s="50"/>
      <c r="M123" s="3"/>
      <c r="N123" s="11">
        <v>118</v>
      </c>
      <c r="O123" s="25">
        <f t="shared" si="31"/>
        <v>-0.24218382988253773</v>
      </c>
      <c r="P123" s="25">
        <f t="shared" si="32"/>
        <v>1.0642420935053636</v>
      </c>
      <c r="Q123" s="25">
        <f t="shared" si="33"/>
        <v>-0.61374310947292576</v>
      </c>
      <c r="R123" s="25">
        <f t="shared" si="34"/>
        <v>0.197381428234809</v>
      </c>
      <c r="S123" s="25">
        <f t="shared" si="35"/>
        <v>0.40802063056955479</v>
      </c>
      <c r="T123" s="25">
        <f t="shared" si="36"/>
        <v>0.5168695593327155</v>
      </c>
      <c r="U123" s="14">
        <v>0</v>
      </c>
      <c r="V123" s="21">
        <f t="shared" si="37"/>
        <v>0.55441115511957473</v>
      </c>
      <c r="W123" s="21">
        <f t="shared" si="27"/>
        <v>0.45282303221728348</v>
      </c>
      <c r="X123" s="21">
        <f t="shared" si="28"/>
        <v>-0.27523810512421171</v>
      </c>
      <c r="Y123" s="21">
        <f t="shared" si="29"/>
        <v>-0.33029305473167381</v>
      </c>
      <c r="Z123" s="21">
        <f t="shared" si="30"/>
        <v>-8.0293054731673807E-2</v>
      </c>
    </row>
    <row r="124" spans="1:26" x14ac:dyDescent="0.25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51">
        <f t="shared" si="26"/>
        <v>67879.189614317671</v>
      </c>
      <c r="K124" s="50"/>
      <c r="L124" s="50"/>
      <c r="M124" s="3"/>
      <c r="N124" s="11">
        <v>119</v>
      </c>
      <c r="O124" s="25">
        <f t="shared" si="31"/>
        <v>0.25119065786097222</v>
      </c>
      <c r="P124" s="25">
        <f t="shared" si="32"/>
        <v>0.33976953299032275</v>
      </c>
      <c r="Q124" s="25">
        <f t="shared" si="33"/>
        <v>2.4454961051509832E-2</v>
      </c>
      <c r="R124" s="25">
        <f t="shared" si="34"/>
        <v>0.5164586818250162</v>
      </c>
      <c r="S124" s="25">
        <f t="shared" si="35"/>
        <v>0.47931517140142899</v>
      </c>
      <c r="T124" s="25">
        <f t="shared" si="36"/>
        <v>0.31937936569331332</v>
      </c>
      <c r="U124" s="14">
        <v>0</v>
      </c>
      <c r="V124" s="21">
        <f t="shared" si="37"/>
        <v>0.80440348784273463</v>
      </c>
      <c r="W124" s="21">
        <f t="shared" si="27"/>
        <v>-0.28833416828455943</v>
      </c>
      <c r="X124" s="21">
        <f t="shared" si="28"/>
        <v>-0.1529298699672339</v>
      </c>
      <c r="Y124" s="21">
        <f t="shared" si="29"/>
        <v>-0.21989086431418831</v>
      </c>
      <c r="Z124" s="21">
        <f t="shared" si="30"/>
        <v>3.0109135685811694E-2</v>
      </c>
    </row>
    <row r="125" spans="1:26" x14ac:dyDescent="0.25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51">
        <f t="shared" si="26"/>
        <v>44424.081591152491</v>
      </c>
      <c r="K125" s="50"/>
      <c r="L125" s="50"/>
      <c r="M125" s="3"/>
      <c r="N125" s="11">
        <v>120</v>
      </c>
      <c r="O125" s="25">
        <f t="shared" si="31"/>
        <v>0.11409507151946439</v>
      </c>
      <c r="P125" s="25">
        <f t="shared" si="32"/>
        <v>0.7419570117645532</v>
      </c>
      <c r="Q125" s="25">
        <f t="shared" si="33"/>
        <v>1.0402111000499015</v>
      </c>
      <c r="R125" s="25">
        <f t="shared" si="34"/>
        <v>0.10636886894181735</v>
      </c>
      <c r="S125" s="25">
        <f t="shared" si="35"/>
        <v>9.0709682429740715E-2</v>
      </c>
      <c r="T125" s="25">
        <f t="shared" si="36"/>
        <v>9.3054668165946184E-3</v>
      </c>
      <c r="U125" s="14">
        <v>0</v>
      </c>
      <c r="V125" s="21">
        <f t="shared" si="37"/>
        <v>0.87610300063419655</v>
      </c>
      <c r="W125" s="21">
        <f t="shared" si="27"/>
        <v>-0.12975425803154103</v>
      </c>
      <c r="X125" s="21">
        <f t="shared" si="28"/>
        <v>-0.15577571835965986</v>
      </c>
      <c r="Y125" s="21">
        <f t="shared" si="29"/>
        <v>-0.16535240762025896</v>
      </c>
      <c r="Z125" s="21">
        <f t="shared" si="30"/>
        <v>8.4647592379741038E-2</v>
      </c>
    </row>
    <row r="126" spans="1:26" x14ac:dyDescent="0.25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51">
        <f t="shared" si="26"/>
        <v>21690.393978511351</v>
      </c>
      <c r="K126" s="50"/>
      <c r="L126" s="50"/>
      <c r="M126" s="3"/>
      <c r="N126" s="11">
        <v>121</v>
      </c>
      <c r="O126" s="25">
        <f t="shared" si="31"/>
        <v>0.34433607230685703</v>
      </c>
      <c r="P126" s="25">
        <f t="shared" si="32"/>
        <v>0.94632862700049847</v>
      </c>
      <c r="Q126" s="25">
        <f t="shared" si="33"/>
        <v>0.25132359365103041</v>
      </c>
      <c r="R126" s="25">
        <f t="shared" si="34"/>
        <v>-0.17131064367291585</v>
      </c>
      <c r="S126" s="25">
        <f t="shared" si="35"/>
        <v>-1.479709880367591</v>
      </c>
      <c r="T126" s="25">
        <f t="shared" si="36"/>
        <v>-0.43686225947041063</v>
      </c>
      <c r="U126" s="14">
        <v>1</v>
      </c>
      <c r="V126" s="21">
        <f t="shared" si="37"/>
        <v>-0.22745603773022149</v>
      </c>
      <c r="W126" s="21">
        <f t="shared" si="27"/>
        <v>-1.6527353090015322</v>
      </c>
      <c r="X126" s="21">
        <f t="shared" si="28"/>
        <v>9.8673999489021447E-2</v>
      </c>
      <c r="Y126" s="21">
        <f t="shared" si="29"/>
        <v>0.14558117050182101</v>
      </c>
      <c r="Z126" s="21">
        <f t="shared" si="30"/>
        <v>0.39558117050182101</v>
      </c>
    </row>
    <row r="127" spans="1:26" x14ac:dyDescent="0.25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51">
        <f t="shared" si="26"/>
        <v>40713.219932504981</v>
      </c>
      <c r="K127" s="50"/>
      <c r="L127" s="50"/>
      <c r="M127" s="3"/>
      <c r="N127" s="11">
        <v>122</v>
      </c>
      <c r="O127" s="25">
        <f t="shared" si="31"/>
        <v>-0.20195456674106627</v>
      </c>
      <c r="P127" s="25">
        <f t="shared" si="32"/>
        <v>2.6768334816692236E-2</v>
      </c>
      <c r="Q127" s="25">
        <f t="shared" si="33"/>
        <v>-0.3496825976121431</v>
      </c>
      <c r="R127" s="25">
        <f t="shared" si="34"/>
        <v>4.2620453562919386E-3</v>
      </c>
      <c r="S127" s="25">
        <f t="shared" si="35"/>
        <v>0.62304555880942802</v>
      </c>
      <c r="T127" s="25">
        <f t="shared" si="36"/>
        <v>-0.10944508365371024</v>
      </c>
      <c r="U127" s="14">
        <v>0</v>
      </c>
      <c r="V127" s="21">
        <f t="shared" si="37"/>
        <v>-2.9192954268780942E-3</v>
      </c>
      <c r="W127" s="21">
        <f t="shared" si="27"/>
        <v>0.82073808019420236</v>
      </c>
      <c r="X127" s="21">
        <f t="shared" si="28"/>
        <v>-0.12113583275671129</v>
      </c>
      <c r="Y127" s="21">
        <f t="shared" si="29"/>
        <v>-0.11332409826001505</v>
      </c>
      <c r="Z127" s="21">
        <f t="shared" si="30"/>
        <v>0.13667590173998495</v>
      </c>
    </row>
    <row r="128" spans="1:26" x14ac:dyDescent="0.25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51">
        <f t="shared" si="26"/>
        <v>27970.251940267539</v>
      </c>
      <c r="K128" s="50"/>
      <c r="L128" s="50"/>
      <c r="M128" s="3"/>
      <c r="N128" s="11">
        <v>123</v>
      </c>
      <c r="O128" s="25">
        <f t="shared" si="31"/>
        <v>-0.68526117449871549</v>
      </c>
      <c r="P128" s="25">
        <f t="shared" si="32"/>
        <v>0.31726104651863241</v>
      </c>
      <c r="Q128" s="25">
        <f t="shared" si="33"/>
        <v>-1.2512842104157287</v>
      </c>
      <c r="R128" s="25">
        <f t="shared" si="34"/>
        <v>-0.10615850063438829</v>
      </c>
      <c r="S128" s="25">
        <f t="shared" si="35"/>
        <v>-1.1315577640339551</v>
      </c>
      <c r="T128" s="25">
        <f t="shared" si="36"/>
        <v>-0.1932816043892113</v>
      </c>
      <c r="U128" s="14">
        <v>0</v>
      </c>
      <c r="V128" s="21">
        <f t="shared" si="37"/>
        <v>-1.2709509197722362</v>
      </c>
      <c r="W128" s="21">
        <f t="shared" si="27"/>
        <v>-0.34013808890085129</v>
      </c>
      <c r="X128" s="21">
        <f t="shared" si="28"/>
        <v>0.15152387657708402</v>
      </c>
      <c r="Y128" s="21">
        <f t="shared" si="29"/>
        <v>0.17481271214292202</v>
      </c>
      <c r="Z128" s="21">
        <f t="shared" si="30"/>
        <v>0.42481271214292204</v>
      </c>
    </row>
    <row r="129" spans="1:26" x14ac:dyDescent="0.25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51">
        <f t="shared" si="26"/>
        <v>92539.680532880375</v>
      </c>
      <c r="K129" s="50"/>
      <c r="L129" s="50"/>
      <c r="M129" s="3"/>
      <c r="N129" s="11">
        <v>124</v>
      </c>
      <c r="O129" s="25">
        <f t="shared" si="31"/>
        <v>1.5178384402291372</v>
      </c>
      <c r="P129" s="25">
        <f t="shared" si="32"/>
        <v>2.1164908768527688</v>
      </c>
      <c r="Q129" s="25">
        <f t="shared" si="33"/>
        <v>0.36668082608467134</v>
      </c>
      <c r="R129" s="25">
        <f t="shared" si="34"/>
        <v>1.0345977627131269</v>
      </c>
      <c r="S129" s="25">
        <f t="shared" si="35"/>
        <v>0.3764567651243293</v>
      </c>
      <c r="T129" s="25">
        <f t="shared" si="36"/>
        <v>0.35134030385740772</v>
      </c>
      <c r="U129" s="14">
        <v>0</v>
      </c>
      <c r="V129" s="21">
        <f t="shared" si="37"/>
        <v>2.4014187395256008</v>
      </c>
      <c r="W129" s="21">
        <f t="shared" si="27"/>
        <v>-2.1759794378179347</v>
      </c>
      <c r="X129" s="21">
        <f t="shared" si="28"/>
        <v>-0.46629996047205691</v>
      </c>
      <c r="Y129" s="21">
        <f t="shared" si="29"/>
        <v>-0.5789128980968008</v>
      </c>
      <c r="Z129" s="21">
        <f t="shared" si="30"/>
        <v>-0.3289128980968008</v>
      </c>
    </row>
    <row r="130" spans="1:26" x14ac:dyDescent="0.25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51">
        <f t="shared" si="26"/>
        <v>18041.329042983911</v>
      </c>
      <c r="K130" s="50"/>
      <c r="L130" s="50"/>
      <c r="M130" s="3"/>
      <c r="N130" s="11">
        <v>125</v>
      </c>
      <c r="O130" s="25">
        <f t="shared" si="31"/>
        <v>0.28592722148568811</v>
      </c>
      <c r="P130" s="25">
        <f t="shared" si="32"/>
        <v>-0.70458649326313305</v>
      </c>
      <c r="Q130" s="25">
        <f t="shared" si="33"/>
        <v>-1.2397198053777103</v>
      </c>
      <c r="R130" s="25">
        <f t="shared" si="34"/>
        <v>-0.47955543999688305</v>
      </c>
      <c r="S130" s="25">
        <f t="shared" si="35"/>
        <v>0.18944925649801964</v>
      </c>
      <c r="T130" s="25">
        <f t="shared" si="36"/>
        <v>0.18146686276229515</v>
      </c>
      <c r="U130" s="14">
        <v>0</v>
      </c>
      <c r="V130" s="21">
        <f t="shared" si="37"/>
        <v>-0.73625766578821805</v>
      </c>
      <c r="W130" s="21">
        <f t="shared" si="27"/>
        <v>0.38307747500921457</v>
      </c>
      <c r="X130" s="21">
        <f t="shared" si="28"/>
        <v>9.6564098203666057E-2</v>
      </c>
      <c r="Y130" s="21">
        <f t="shared" si="29"/>
        <v>0.12306652433468974</v>
      </c>
      <c r="Z130" s="21">
        <f t="shared" si="30"/>
        <v>0.37306652433468973</v>
      </c>
    </row>
    <row r="131" spans="1:26" x14ac:dyDescent="0.25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51">
        <f t="shared" si="26"/>
        <v>10467.172739628277</v>
      </c>
      <c r="K131" s="50"/>
      <c r="L131" s="50"/>
      <c r="M131" s="3"/>
      <c r="N131" s="11">
        <v>126</v>
      </c>
      <c r="O131" s="25">
        <f t="shared" si="31"/>
        <v>6.0824883018581015E-2</v>
      </c>
      <c r="P131" s="25">
        <f t="shared" si="32"/>
        <v>1.01841997828375</v>
      </c>
      <c r="Q131" s="25">
        <f t="shared" si="33"/>
        <v>-0.51235266689198733</v>
      </c>
      <c r="R131" s="25">
        <f t="shared" si="34"/>
        <v>-2.5880040502878125E-2</v>
      </c>
      <c r="S131" s="25">
        <f t="shared" si="35"/>
        <v>-2.9174843168539888</v>
      </c>
      <c r="T131" s="25">
        <f t="shared" si="36"/>
        <v>-2.1211447843166642</v>
      </c>
      <c r="U131" s="14">
        <v>1</v>
      </c>
      <c r="V131" s="21">
        <f t="shared" si="37"/>
        <v>-1.8740070613596616</v>
      </c>
      <c r="W131" s="21">
        <f t="shared" si="27"/>
        <v>-2.9524291593696916</v>
      </c>
      <c r="X131" s="21">
        <f t="shared" si="28"/>
        <v>0.35315911399576649</v>
      </c>
      <c r="Y131" s="21">
        <f t="shared" si="29"/>
        <v>0.51361632649540367</v>
      </c>
      <c r="Z131" s="21">
        <f t="shared" si="30"/>
        <v>0.76361632649540367</v>
      </c>
    </row>
    <row r="132" spans="1:26" x14ac:dyDescent="0.25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51">
        <f t="shared" si="26"/>
        <v>23558.481214507345</v>
      </c>
      <c r="K132" s="50"/>
      <c r="L132" s="50"/>
      <c r="M132" s="3"/>
      <c r="N132" s="11">
        <v>127</v>
      </c>
      <c r="O132" s="25">
        <f t="shared" si="31"/>
        <v>2.00384768824983</v>
      </c>
      <c r="P132" s="25">
        <f t="shared" si="32"/>
        <v>-0.38251388942328374</v>
      </c>
      <c r="Q132" s="25">
        <f t="shared" si="33"/>
        <v>-0.47833578889051742</v>
      </c>
      <c r="R132" s="25">
        <f t="shared" si="34"/>
        <v>-0.40775683027560455</v>
      </c>
      <c r="S132" s="25">
        <f t="shared" si="35"/>
        <v>0.77166716480285535</v>
      </c>
      <c r="T132" s="25">
        <f t="shared" si="36"/>
        <v>0.15442742632149842</v>
      </c>
      <c r="U132" s="14">
        <v>0</v>
      </c>
      <c r="V132" s="21">
        <f t="shared" si="37"/>
        <v>0.69222323782699091</v>
      </c>
      <c r="W132" s="21">
        <f t="shared" si="27"/>
        <v>-0.82442369317136999</v>
      </c>
      <c r="X132" s="21">
        <f t="shared" si="28"/>
        <v>-7.2232937088936786E-2</v>
      </c>
      <c r="Y132" s="21">
        <f t="shared" si="29"/>
        <v>-4.9708103577210359E-2</v>
      </c>
      <c r="Z132" s="21">
        <f t="shared" si="30"/>
        <v>0.20029189642278963</v>
      </c>
    </row>
    <row r="133" spans="1:26" x14ac:dyDescent="0.25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51">
        <f t="shared" si="26"/>
        <v>51805.889802142003</v>
      </c>
      <c r="K133" s="50"/>
      <c r="L133" s="50"/>
      <c r="M133" s="3"/>
      <c r="N133" s="11">
        <v>128</v>
      </c>
      <c r="O133" s="25">
        <f t="shared" si="31"/>
        <v>2.5670459991524108</v>
      </c>
      <c r="P133" s="25">
        <f t="shared" si="32"/>
        <v>-0.1611259046852169</v>
      </c>
      <c r="Q133" s="25">
        <f t="shared" si="33"/>
        <v>-0.71784059082989904</v>
      </c>
      <c r="R133" s="25">
        <f t="shared" si="34"/>
        <v>0.30533352218442006</v>
      </c>
      <c r="S133" s="25">
        <f t="shared" si="35"/>
        <v>-0.18777933503184138</v>
      </c>
      <c r="T133" s="25">
        <f t="shared" si="36"/>
        <v>-0.13390591528897111</v>
      </c>
      <c r="U133" s="14">
        <v>0</v>
      </c>
      <c r="V133" s="21">
        <f t="shared" si="37"/>
        <v>0.69655323979204287</v>
      </c>
      <c r="W133" s="21">
        <f t="shared" si="27"/>
        <v>-3.0601588563686724</v>
      </c>
      <c r="X133" s="21">
        <f t="shared" si="28"/>
        <v>6.5156301166871267E-2</v>
      </c>
      <c r="Y133" s="21">
        <f t="shared" si="29"/>
        <v>4.9652767884599859E-2</v>
      </c>
      <c r="Z133" s="21">
        <f t="shared" si="30"/>
        <v>0.29965276788459988</v>
      </c>
    </row>
    <row r="134" spans="1:26" x14ac:dyDescent="0.25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51">
        <f t="shared" si="26"/>
        <v>61441.37188839569</v>
      </c>
      <c r="K134" s="50"/>
      <c r="L134" s="50"/>
      <c r="M134" s="3"/>
      <c r="N134" s="11">
        <v>129</v>
      </c>
      <c r="O134" s="25">
        <f t="shared" ref="O134:O165" si="38">(C134-C$207)/C$209</f>
        <v>0.85840527093196117</v>
      </c>
      <c r="P134" s="25">
        <f t="shared" ref="P134:P165" si="39">(D134-D$207)/D$209</f>
        <v>0.20914231781580334</v>
      </c>
      <c r="Q134" s="25">
        <f t="shared" ref="Q134:Q165" si="40">(E134-E$207)/E$209</f>
        <v>1.1184372470340367</v>
      </c>
      <c r="R134" s="25">
        <f t="shared" ref="R134:R165" si="41">(F134-F$207)/F$209</f>
        <v>0.50713463376649215</v>
      </c>
      <c r="S134" s="25">
        <f t="shared" ref="S134:S165" si="42">(G134-G$207)/G$209</f>
        <v>-0.62536214639908283</v>
      </c>
      <c r="T134" s="25">
        <f t="shared" ref="T134:T165" si="43">(H134-H$207)/H$209</f>
        <v>9.2293343678738524E-2</v>
      </c>
      <c r="U134" s="14">
        <v>0</v>
      </c>
      <c r="V134" s="21">
        <f t="shared" ref="V134:V165" si="44">(O134+P134+Q134+R134+S134+T134)/2.4</f>
        <v>0.90002111117831229</v>
      </c>
      <c r="W134" s="21">
        <f t="shared" si="27"/>
        <v>-1.9909020510975362</v>
      </c>
      <c r="X134" s="21">
        <f t="shared" si="28"/>
        <v>7.7413230876514028E-2</v>
      </c>
      <c r="Y134" s="21">
        <f t="shared" si="29"/>
        <v>2.8177737138971419E-2</v>
      </c>
      <c r="Z134" s="21">
        <f t="shared" si="30"/>
        <v>0.27817773713897143</v>
      </c>
    </row>
    <row r="135" spans="1:26" x14ac:dyDescent="0.25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51">
        <f t="shared" ref="J135:J198" si="45" xml:space="preserve"> C135+D135+E135+F135+G135+H135</f>
        <v>17351.518350069466</v>
      </c>
      <c r="K135" s="50"/>
      <c r="L135" s="50"/>
      <c r="M135" s="3"/>
      <c r="N135" s="11">
        <v>130</v>
      </c>
      <c r="O135" s="25">
        <f t="shared" si="38"/>
        <v>-1.3017157770039214</v>
      </c>
      <c r="P135" s="25">
        <f t="shared" si="39"/>
        <v>-1.2268244734437983</v>
      </c>
      <c r="Q135" s="25">
        <f t="shared" si="40"/>
        <v>0.51717362365404618</v>
      </c>
      <c r="R135" s="25">
        <f t="shared" si="41"/>
        <v>-0.52613362921569617</v>
      </c>
      <c r="S135" s="25">
        <f t="shared" si="42"/>
        <v>0.44427716022271097</v>
      </c>
      <c r="T135" s="25">
        <f t="shared" si="43"/>
        <v>0.25683812047514309</v>
      </c>
      <c r="U135" s="14">
        <v>1</v>
      </c>
      <c r="V135" s="21">
        <f t="shared" si="44"/>
        <v>-0.76516040637979821</v>
      </c>
      <c r="W135" s="21">
        <f t="shared" ref="W135:W198" si="46">S135-R135-O135</f>
        <v>2.2721265664423287</v>
      </c>
      <c r="X135" s="21">
        <f t="shared" ref="X135:X198" si="47">$AE$6*P135+$AB$6*S135</f>
        <v>0.14681328037792091</v>
      </c>
      <c r="Y135" s="21">
        <f t="shared" ref="Y135:Y198" si="48">$AE$6*P135+$AB$6*S135 +$AC$6*R135+$AA$6*T135</f>
        <v>0.17158039706193243</v>
      </c>
      <c r="Z135" s="21">
        <f t="shared" ref="Z135:Z198" si="49">$AE$6*P135+$AB$6*S135 +$AC$6*R135+$AA$6*T135+0.25</f>
        <v>0.4215803970619324</v>
      </c>
    </row>
    <row r="136" spans="1:26" x14ac:dyDescent="0.25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51">
        <f t="shared" si="45"/>
        <v>39942.819422528803</v>
      </c>
      <c r="K136" s="50"/>
      <c r="L136" s="50"/>
      <c r="M136" s="3"/>
      <c r="N136" s="11">
        <v>131</v>
      </c>
      <c r="O136" s="25">
        <f t="shared" si="38"/>
        <v>1.0334521982948621</v>
      </c>
      <c r="P136" s="25">
        <f t="shared" si="39"/>
        <v>-0.40184884630321949</v>
      </c>
      <c r="Q136" s="25">
        <f t="shared" si="40"/>
        <v>-0.81826849457165785</v>
      </c>
      <c r="R136" s="25">
        <f t="shared" si="41"/>
        <v>0.13054446757401655</v>
      </c>
      <c r="S136" s="25">
        <f t="shared" si="42"/>
        <v>0.59229494461254917</v>
      </c>
      <c r="T136" s="25">
        <f t="shared" si="43"/>
        <v>-1.0063181288719303</v>
      </c>
      <c r="U136" s="14">
        <v>1</v>
      </c>
      <c r="V136" s="21">
        <f t="shared" si="44"/>
        <v>-0.19589327469390821</v>
      </c>
      <c r="W136" s="21">
        <f t="shared" si="46"/>
        <v>-0.57170172125632956</v>
      </c>
      <c r="X136" s="21">
        <f t="shared" si="47"/>
        <v>-3.518198612557151E-2</v>
      </c>
      <c r="Y136" s="21">
        <f t="shared" si="48"/>
        <v>2.901619746506303E-2</v>
      </c>
      <c r="Z136" s="21">
        <f t="shared" si="49"/>
        <v>0.27901619746506301</v>
      </c>
    </row>
    <row r="137" spans="1:26" x14ac:dyDescent="0.25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51">
        <f t="shared" si="45"/>
        <v>24254.856707361661</v>
      </c>
      <c r="K137" s="50"/>
      <c r="L137" s="50"/>
      <c r="M137" s="3"/>
      <c r="N137" s="11">
        <v>132</v>
      </c>
      <c r="O137" s="25">
        <f t="shared" si="38"/>
        <v>-1.1159138953443866</v>
      </c>
      <c r="P137" s="25">
        <f t="shared" si="39"/>
        <v>-1.1539393892682757</v>
      </c>
      <c r="Q137" s="25">
        <f t="shared" si="40"/>
        <v>1.3555353172907689</v>
      </c>
      <c r="R137" s="25">
        <f t="shared" si="41"/>
        <v>-0.44989509211324785</v>
      </c>
      <c r="S137" s="25">
        <f t="shared" si="42"/>
        <v>0.53264234132361765</v>
      </c>
      <c r="T137" s="25">
        <f t="shared" si="43"/>
        <v>0.64599141461004217</v>
      </c>
      <c r="U137" s="14">
        <v>0</v>
      </c>
      <c r="V137" s="21">
        <f t="shared" si="44"/>
        <v>-7.7324709792283897E-2</v>
      </c>
      <c r="W137" s="21">
        <f t="shared" si="46"/>
        <v>2.0984513287812518</v>
      </c>
      <c r="X137" s="21">
        <f t="shared" si="47"/>
        <v>0.11670183901776508</v>
      </c>
      <c r="Y137" s="21">
        <f t="shared" si="48"/>
        <v>0.10606111134069149</v>
      </c>
      <c r="Z137" s="21">
        <f t="shared" si="49"/>
        <v>0.35606111134069152</v>
      </c>
    </row>
    <row r="138" spans="1:26" x14ac:dyDescent="0.25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51">
        <f t="shared" si="45"/>
        <v>15321.537614172188</v>
      </c>
      <c r="K138" s="50"/>
      <c r="L138" s="50"/>
      <c r="M138" s="3"/>
      <c r="N138" s="11">
        <v>133</v>
      </c>
      <c r="O138" s="25">
        <f t="shared" si="38"/>
        <v>-0.11609468214247541</v>
      </c>
      <c r="P138" s="25">
        <f t="shared" si="39"/>
        <v>0.6037557905846056</v>
      </c>
      <c r="Q138" s="25">
        <f t="shared" si="40"/>
        <v>-0.41851547618309992</v>
      </c>
      <c r="R138" s="25">
        <f t="shared" si="41"/>
        <v>-0.49658530716861632</v>
      </c>
      <c r="S138" s="25">
        <f t="shared" si="42"/>
        <v>0.23333983978178199</v>
      </c>
      <c r="T138" s="25">
        <f t="shared" si="43"/>
        <v>-9.7102928350720666E-2</v>
      </c>
      <c r="U138" s="14">
        <v>0</v>
      </c>
      <c r="V138" s="21">
        <f t="shared" si="44"/>
        <v>-0.12133448478271865</v>
      </c>
      <c r="W138" s="21">
        <f t="shared" si="46"/>
        <v>0.84601982909287377</v>
      </c>
      <c r="X138" s="21">
        <f t="shared" si="47"/>
        <v>-0.15649317169985461</v>
      </c>
      <c r="Y138" s="21">
        <f t="shared" si="48"/>
        <v>-0.10777966253378971</v>
      </c>
      <c r="Z138" s="21">
        <f t="shared" si="49"/>
        <v>0.14222033746621029</v>
      </c>
    </row>
    <row r="139" spans="1:26" x14ac:dyDescent="0.25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51">
        <f t="shared" si="45"/>
        <v>25220.521177575374</v>
      </c>
      <c r="K139" s="50"/>
      <c r="L139" s="50"/>
      <c r="M139" s="3"/>
      <c r="N139" s="11">
        <v>134</v>
      </c>
      <c r="O139" s="25">
        <f t="shared" si="38"/>
        <v>0.22777506733600739</v>
      </c>
      <c r="P139" s="25">
        <f t="shared" si="39"/>
        <v>0.29106071209619455</v>
      </c>
      <c r="Q139" s="25">
        <f t="shared" si="40"/>
        <v>1.8390073977792392</v>
      </c>
      <c r="R139" s="25">
        <f t="shared" si="41"/>
        <v>-0.37537755885540042</v>
      </c>
      <c r="S139" s="25">
        <f t="shared" si="42"/>
        <v>0.15248784294252468</v>
      </c>
      <c r="T139" s="25">
        <f t="shared" si="43"/>
        <v>0.49310198384460274</v>
      </c>
      <c r="U139" s="14">
        <v>0</v>
      </c>
      <c r="V139" s="21">
        <f t="shared" si="44"/>
        <v>1.0950231021429866</v>
      </c>
      <c r="W139" s="21">
        <f t="shared" si="46"/>
        <v>0.30009033446191768</v>
      </c>
      <c r="X139" s="21">
        <f t="shared" si="47"/>
        <v>-8.289786797823516E-2</v>
      </c>
      <c r="Y139" s="21">
        <f t="shared" si="48"/>
        <v>-8.8351336196625607E-2</v>
      </c>
      <c r="Z139" s="21">
        <f t="shared" si="49"/>
        <v>0.16164866380337439</v>
      </c>
    </row>
    <row r="140" spans="1:26" x14ac:dyDescent="0.25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51">
        <f t="shared" si="45"/>
        <v>27415.827508402788</v>
      </c>
      <c r="K140" s="50"/>
      <c r="L140" s="50"/>
      <c r="M140" s="3"/>
      <c r="N140" s="11">
        <v>135</v>
      </c>
      <c r="O140" s="25">
        <f t="shared" si="38"/>
        <v>0.98241583679415656</v>
      </c>
      <c r="P140" s="25">
        <f t="shared" si="39"/>
        <v>0.40124287641424422</v>
      </c>
      <c r="Q140" s="25">
        <f t="shared" si="40"/>
        <v>1.0662684994649942</v>
      </c>
      <c r="R140" s="25">
        <f t="shared" si="41"/>
        <v>-0.34355399806103409</v>
      </c>
      <c r="S140" s="25">
        <f t="shared" si="42"/>
        <v>0.62406760633795832</v>
      </c>
      <c r="T140" s="25">
        <f t="shared" si="43"/>
        <v>0.33656641301892132</v>
      </c>
      <c r="U140" s="14">
        <v>0</v>
      </c>
      <c r="V140" s="21">
        <f t="shared" si="44"/>
        <v>1.2779196808205169</v>
      </c>
      <c r="W140" s="21">
        <f t="shared" si="46"/>
        <v>-1.4794232395164086E-2</v>
      </c>
      <c r="X140" s="21">
        <f t="shared" si="47"/>
        <v>-0.19141510670079015</v>
      </c>
      <c r="Y140" s="21">
        <f t="shared" si="48"/>
        <v>-0.18784408785455281</v>
      </c>
      <c r="Z140" s="21">
        <f t="shared" si="49"/>
        <v>6.215591214544719E-2</v>
      </c>
    </row>
    <row r="141" spans="1:26" x14ac:dyDescent="0.25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51">
        <f t="shared" si="45"/>
        <v>20847.300345496402</v>
      </c>
      <c r="K141" s="50"/>
      <c r="L141" s="50"/>
      <c r="M141" s="3"/>
      <c r="N141" s="11">
        <v>136</v>
      </c>
      <c r="O141" s="25">
        <f t="shared" si="38"/>
        <v>-1.6182262882145575</v>
      </c>
      <c r="P141" s="25">
        <f t="shared" si="39"/>
        <v>-1.2235236490782921</v>
      </c>
      <c r="Q141" s="25">
        <f t="shared" si="40"/>
        <v>0.37546508003384066</v>
      </c>
      <c r="R141" s="25">
        <f t="shared" si="41"/>
        <v>-0.48172411256362269</v>
      </c>
      <c r="S141" s="25">
        <f t="shared" si="42"/>
        <v>0.51176257485758103</v>
      </c>
      <c r="T141" s="25">
        <f t="shared" si="43"/>
        <v>0.40541665589894871</v>
      </c>
      <c r="U141" s="14">
        <v>1</v>
      </c>
      <c r="V141" s="21">
        <f t="shared" si="44"/>
        <v>-0.84617905794420911</v>
      </c>
      <c r="W141" s="21">
        <f t="shared" si="46"/>
        <v>2.6117129756357613</v>
      </c>
      <c r="X141" s="21">
        <f t="shared" si="47"/>
        <v>0.13361727828332443</v>
      </c>
      <c r="Y141" s="21">
        <f t="shared" si="48"/>
        <v>0.14358794336655015</v>
      </c>
      <c r="Z141" s="21">
        <f t="shared" si="49"/>
        <v>0.39358794336655012</v>
      </c>
    </row>
    <row r="142" spans="1:26" x14ac:dyDescent="0.25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51">
        <f t="shared" si="45"/>
        <v>27975.58792625667</v>
      </c>
      <c r="K142" s="50"/>
      <c r="L142" s="50"/>
      <c r="M142" s="3"/>
      <c r="N142" s="11">
        <v>137</v>
      </c>
      <c r="O142" s="25">
        <f t="shared" si="38"/>
        <v>-0.92730460281523941</v>
      </c>
      <c r="P142" s="25">
        <f t="shared" si="39"/>
        <v>9.8448125242244486E-2</v>
      </c>
      <c r="Q142" s="25">
        <f t="shared" si="40"/>
        <v>-0.11609179332002685</v>
      </c>
      <c r="R142" s="25">
        <f t="shared" si="41"/>
        <v>-9.2920237558441185E-2</v>
      </c>
      <c r="S142" s="25">
        <f t="shared" si="42"/>
        <v>-0.670955942269159</v>
      </c>
      <c r="T142" s="25">
        <f t="shared" si="43"/>
        <v>-0.51689566739097392</v>
      </c>
      <c r="U142" s="14">
        <v>1</v>
      </c>
      <c r="V142" s="21">
        <f t="shared" si="44"/>
        <v>-0.92738338254649832</v>
      </c>
      <c r="W142" s="21">
        <f t="shared" si="46"/>
        <v>0.34926889810452155</v>
      </c>
      <c r="X142" s="21">
        <f t="shared" si="47"/>
        <v>0.10662933798119212</v>
      </c>
      <c r="Y142" s="21">
        <f t="shared" si="48"/>
        <v>0.15296329122788363</v>
      </c>
      <c r="Z142" s="21">
        <f t="shared" si="49"/>
        <v>0.40296329122788366</v>
      </c>
    </row>
    <row r="143" spans="1:26" x14ac:dyDescent="0.25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51">
        <f t="shared" si="45"/>
        <v>18472.059485786089</v>
      </c>
      <c r="K143" s="50"/>
      <c r="L143" s="50"/>
      <c r="M143" s="3"/>
      <c r="N143" s="11">
        <v>138</v>
      </c>
      <c r="O143" s="25">
        <f t="shared" si="38"/>
        <v>-1.0906736764098774</v>
      </c>
      <c r="P143" s="25">
        <f t="shared" si="39"/>
        <v>-0.5949488511883515</v>
      </c>
      <c r="Q143" s="25">
        <f t="shared" si="40"/>
        <v>0.25002896913574468</v>
      </c>
      <c r="R143" s="25">
        <f t="shared" si="41"/>
        <v>-0.58023533932665372</v>
      </c>
      <c r="S143" s="25">
        <f t="shared" si="42"/>
        <v>0.65202635074423398</v>
      </c>
      <c r="T143" s="25">
        <f t="shared" si="43"/>
        <v>0.64433725760494087</v>
      </c>
      <c r="U143" s="14">
        <v>0</v>
      </c>
      <c r="V143" s="21">
        <f t="shared" si="44"/>
        <v>-0.29977720393331808</v>
      </c>
      <c r="W143" s="21">
        <f t="shared" si="46"/>
        <v>2.322935366480765</v>
      </c>
      <c r="X143" s="21">
        <f t="shared" si="47"/>
        <v>-1.0173271218533383E-2</v>
      </c>
      <c r="Y143" s="21">
        <f t="shared" si="48"/>
        <v>-9.8065991786228032E-3</v>
      </c>
      <c r="Z143" s="21">
        <f t="shared" si="49"/>
        <v>0.24019340082137719</v>
      </c>
    </row>
    <row r="144" spans="1:26" x14ac:dyDescent="0.25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51">
        <f t="shared" si="45"/>
        <v>26924.27399347601</v>
      </c>
      <c r="K144" s="50"/>
      <c r="L144" s="50"/>
      <c r="M144" s="3"/>
      <c r="N144" s="11">
        <v>139</v>
      </c>
      <c r="O144" s="25">
        <f t="shared" si="38"/>
        <v>0.95589601577728645</v>
      </c>
      <c r="P144" s="25">
        <f t="shared" si="39"/>
        <v>0.65316455079154823</v>
      </c>
      <c r="Q144" s="25">
        <f t="shared" si="40"/>
        <v>-0.93854177193437938</v>
      </c>
      <c r="R144" s="25">
        <f t="shared" si="41"/>
        <v>-0.27120722619674281</v>
      </c>
      <c r="S144" s="25">
        <f t="shared" si="42"/>
        <v>-0.16767538271967444</v>
      </c>
      <c r="T144" s="25">
        <f t="shared" si="43"/>
        <v>0.2197366745385399</v>
      </c>
      <c r="U144" s="14">
        <v>0</v>
      </c>
      <c r="V144" s="21">
        <f t="shared" si="44"/>
        <v>0.18807202510690749</v>
      </c>
      <c r="W144" s="21">
        <f t="shared" si="46"/>
        <v>-0.8523641723002181</v>
      </c>
      <c r="X144" s="21">
        <f t="shared" si="47"/>
        <v>-9.0997977135722108E-2</v>
      </c>
      <c r="Y144" s="21">
        <f t="shared" si="48"/>
        <v>-8.4749482505114035E-2</v>
      </c>
      <c r="Z144" s="21">
        <f t="shared" si="49"/>
        <v>0.16525051749488595</v>
      </c>
    </row>
    <row r="145" spans="1:26" x14ac:dyDescent="0.25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51">
        <f t="shared" si="45"/>
        <v>18564.209120714182</v>
      </c>
      <c r="K145" s="50"/>
      <c r="L145" s="50"/>
      <c r="M145" s="3"/>
      <c r="N145" s="11">
        <v>140</v>
      </c>
      <c r="O145" s="25">
        <f t="shared" si="38"/>
        <v>-1.0321723986165878</v>
      </c>
      <c r="P145" s="25">
        <f t="shared" si="39"/>
        <v>-0.85499286545483555</v>
      </c>
      <c r="Q145" s="25">
        <f t="shared" si="40"/>
        <v>0.47338473762194039</v>
      </c>
      <c r="R145" s="25">
        <f t="shared" si="41"/>
        <v>-0.48116604184068001</v>
      </c>
      <c r="S145" s="25">
        <f t="shared" si="42"/>
        <v>0.24856944333217307</v>
      </c>
      <c r="T145" s="25">
        <f t="shared" si="43"/>
        <v>0.23240612583226536</v>
      </c>
      <c r="U145" s="14">
        <v>1</v>
      </c>
      <c r="V145" s="21">
        <f t="shared" si="44"/>
        <v>-0.58915458296905188</v>
      </c>
      <c r="W145" s="21">
        <f t="shared" si="46"/>
        <v>1.7619078837894409</v>
      </c>
      <c r="X145" s="21">
        <f t="shared" si="47"/>
        <v>0.11369595198917745</v>
      </c>
      <c r="Y145" s="21">
        <f t="shared" si="48"/>
        <v>0.13653139089245372</v>
      </c>
      <c r="Z145" s="21">
        <f t="shared" si="49"/>
        <v>0.3865313908924537</v>
      </c>
    </row>
    <row r="146" spans="1:26" x14ac:dyDescent="0.25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51">
        <f t="shared" si="45"/>
        <v>15076.979385917643</v>
      </c>
      <c r="K146" s="50"/>
      <c r="L146" s="50"/>
      <c r="M146" s="3"/>
      <c r="N146" s="11">
        <v>141</v>
      </c>
      <c r="O146" s="25">
        <f t="shared" si="38"/>
        <v>-0.69168734567872814</v>
      </c>
      <c r="P146" s="25">
        <f t="shared" si="39"/>
        <v>-1.0350655668488378</v>
      </c>
      <c r="Q146" s="25">
        <f t="shared" si="40"/>
        <v>0.19621077157896252</v>
      </c>
      <c r="R146" s="25">
        <f t="shared" si="41"/>
        <v>-0.70452432752914829</v>
      </c>
      <c r="S146" s="25">
        <f t="shared" si="42"/>
        <v>0.72206328919849794</v>
      </c>
      <c r="T146" s="25">
        <f t="shared" si="43"/>
        <v>0.94957061690714284</v>
      </c>
      <c r="U146" s="14">
        <v>1</v>
      </c>
      <c r="V146" s="21">
        <f t="shared" si="44"/>
        <v>-0.23476356765504613</v>
      </c>
      <c r="W146" s="21">
        <f t="shared" si="46"/>
        <v>2.1182749624063746</v>
      </c>
      <c r="X146" s="21">
        <f t="shared" si="47"/>
        <v>5.9147707024514884E-2</v>
      </c>
      <c r="Y146" s="21">
        <f t="shared" si="48"/>
        <v>4.7114169050661597E-2</v>
      </c>
      <c r="Z146" s="21">
        <f t="shared" si="49"/>
        <v>0.29711416905066157</v>
      </c>
    </row>
    <row r="147" spans="1:26" x14ac:dyDescent="0.25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51">
        <f t="shared" si="45"/>
        <v>35257.726249879699</v>
      </c>
      <c r="K147" s="50"/>
      <c r="L147" s="50"/>
      <c r="M147" s="3"/>
      <c r="N147" s="11">
        <v>142</v>
      </c>
      <c r="O147" s="25">
        <f t="shared" si="38"/>
        <v>2.0957057415053399E-2</v>
      </c>
      <c r="P147" s="25">
        <f t="shared" si="39"/>
        <v>-0.62815486890431271</v>
      </c>
      <c r="Q147" s="25">
        <f t="shared" si="40"/>
        <v>-0.28294484743456277</v>
      </c>
      <c r="R147" s="25">
        <f t="shared" si="41"/>
        <v>-0.18369845371342336</v>
      </c>
      <c r="S147" s="25">
        <f t="shared" si="42"/>
        <v>0.44475998198129624</v>
      </c>
      <c r="T147" s="25">
        <f t="shared" si="43"/>
        <v>0.45759782117608244</v>
      </c>
      <c r="U147" s="14">
        <v>0</v>
      </c>
      <c r="V147" s="21">
        <f t="shared" si="44"/>
        <v>-7.1451378949944563E-2</v>
      </c>
      <c r="W147" s="21">
        <f t="shared" si="46"/>
        <v>0.60750137827966622</v>
      </c>
      <c r="X147" s="21">
        <f t="shared" si="47"/>
        <v>3.4672889021799672E-2</v>
      </c>
      <c r="Y147" s="21">
        <f t="shared" si="48"/>
        <v>1.5863010144532549E-2</v>
      </c>
      <c r="Z147" s="21">
        <f t="shared" si="49"/>
        <v>0.26586301014453256</v>
      </c>
    </row>
    <row r="148" spans="1:26" x14ac:dyDescent="0.25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51">
        <f t="shared" si="45"/>
        <v>31110.604232649493</v>
      </c>
      <c r="K148" s="50"/>
      <c r="L148" s="50"/>
      <c r="M148" s="3"/>
      <c r="N148" s="11">
        <v>143</v>
      </c>
      <c r="O148" s="25">
        <f t="shared" si="38"/>
        <v>-0.309732360496286</v>
      </c>
      <c r="P148" s="25">
        <f t="shared" si="39"/>
        <v>-1.1727281304535138</v>
      </c>
      <c r="Q148" s="25">
        <f t="shared" si="40"/>
        <v>-0.12624959963782156</v>
      </c>
      <c r="R148" s="25">
        <f t="shared" si="41"/>
        <v>-0.30871648522044592</v>
      </c>
      <c r="S148" s="25">
        <f t="shared" si="42"/>
        <v>0.41705349579107437</v>
      </c>
      <c r="T148" s="25">
        <f t="shared" si="43"/>
        <v>0.71864678493227341</v>
      </c>
      <c r="U148" s="14">
        <v>0</v>
      </c>
      <c r="V148" s="21">
        <f t="shared" si="44"/>
        <v>-0.32571928961863317</v>
      </c>
      <c r="W148" s="21">
        <f t="shared" si="46"/>
        <v>1.0355023415078064</v>
      </c>
      <c r="X148" s="21">
        <f t="shared" si="47"/>
        <v>0.14176235707436485</v>
      </c>
      <c r="Y148" s="21">
        <f t="shared" si="48"/>
        <v>0.11391052541648239</v>
      </c>
      <c r="Z148" s="21">
        <f t="shared" si="49"/>
        <v>0.36391052541648239</v>
      </c>
    </row>
    <row r="149" spans="1:26" x14ac:dyDescent="0.25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51">
        <f t="shared" si="45"/>
        <v>57274.915054716417</v>
      </c>
      <c r="K149" s="50"/>
      <c r="L149" s="50"/>
      <c r="M149" s="3"/>
      <c r="N149" s="11">
        <v>144</v>
      </c>
      <c r="O149" s="25">
        <f t="shared" si="38"/>
        <v>0.68100933820299725</v>
      </c>
      <c r="P149" s="25">
        <f t="shared" si="39"/>
        <v>0.77218638820404906</v>
      </c>
      <c r="Q149" s="25">
        <f t="shared" si="40"/>
        <v>-1.1139573366449691</v>
      </c>
      <c r="R149" s="25">
        <f t="shared" si="41"/>
        <v>0.35406460783700922</v>
      </c>
      <c r="S149" s="25">
        <f t="shared" si="42"/>
        <v>0.35817405801387703</v>
      </c>
      <c r="T149" s="25">
        <f t="shared" si="43"/>
        <v>2.7523663429281516E-3</v>
      </c>
      <c r="U149" s="14">
        <v>0</v>
      </c>
      <c r="V149" s="21">
        <f t="shared" si="44"/>
        <v>0.43926225914828809</v>
      </c>
      <c r="W149" s="21">
        <f t="shared" si="46"/>
        <v>-0.67689988802612944</v>
      </c>
      <c r="X149" s="21">
        <f t="shared" si="47"/>
        <v>-0.21128469842608227</v>
      </c>
      <c r="Y149" s="21">
        <f t="shared" si="48"/>
        <v>-0.24105597140481266</v>
      </c>
      <c r="Z149" s="21">
        <f t="shared" si="49"/>
        <v>8.9440285951873366E-3</v>
      </c>
    </row>
    <row r="150" spans="1:26" x14ac:dyDescent="0.25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51">
        <f t="shared" si="45"/>
        <v>52808.65654463684</v>
      </c>
      <c r="K150" s="50"/>
      <c r="L150" s="50"/>
      <c r="M150" s="3"/>
      <c r="N150" s="11">
        <v>145</v>
      </c>
      <c r="O150" s="25">
        <f t="shared" si="38"/>
        <v>0.67648266249238365</v>
      </c>
      <c r="P150" s="25">
        <f t="shared" si="39"/>
        <v>2.3018495441250293</v>
      </c>
      <c r="Q150" s="25">
        <f t="shared" si="40"/>
        <v>0.83342088631139488</v>
      </c>
      <c r="R150" s="25">
        <f t="shared" si="41"/>
        <v>0.60361240339577726</v>
      </c>
      <c r="S150" s="25">
        <f t="shared" si="42"/>
        <v>-2.5384556960524196</v>
      </c>
      <c r="T150" s="25">
        <f t="shared" si="43"/>
        <v>-0.68617537596780931</v>
      </c>
      <c r="U150" s="14">
        <v>0</v>
      </c>
      <c r="V150" s="21">
        <f t="shared" si="44"/>
        <v>0.49613934346014821</v>
      </c>
      <c r="W150" s="21">
        <f t="shared" si="46"/>
        <v>-3.8185507619405805</v>
      </c>
      <c r="X150" s="21">
        <f t="shared" si="47"/>
        <v>4.2300284042441016E-2</v>
      </c>
      <c r="Y150" s="21">
        <f t="shared" si="48"/>
        <v>4.3103811581483444E-2</v>
      </c>
      <c r="Z150" s="21">
        <f t="shared" si="49"/>
        <v>0.29310381158148346</v>
      </c>
    </row>
    <row r="151" spans="1:26" x14ac:dyDescent="0.25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51">
        <f t="shared" si="45"/>
        <v>17685.588127144787</v>
      </c>
      <c r="K151" s="50"/>
      <c r="L151" s="50"/>
      <c r="M151" s="3"/>
      <c r="N151" s="11">
        <v>146</v>
      </c>
      <c r="O151" s="25">
        <f t="shared" si="38"/>
        <v>-1.3681989466721627</v>
      </c>
      <c r="P151" s="25">
        <f t="shared" si="39"/>
        <v>-0.55886707887878118</v>
      </c>
      <c r="Q151" s="25">
        <f t="shared" si="40"/>
        <v>-0.29070220550027492</v>
      </c>
      <c r="R151" s="25">
        <f t="shared" si="41"/>
        <v>-0.54682845651481349</v>
      </c>
      <c r="S151" s="25">
        <f t="shared" si="42"/>
        <v>0.65666976727838366</v>
      </c>
      <c r="T151" s="25">
        <f t="shared" si="43"/>
        <v>0.32300881154418115</v>
      </c>
      <c r="U151" s="14">
        <v>0</v>
      </c>
      <c r="V151" s="21">
        <f t="shared" si="44"/>
        <v>-0.74371587864311151</v>
      </c>
      <c r="W151" s="21">
        <f t="shared" si="46"/>
        <v>2.5716971704653595</v>
      </c>
      <c r="X151" s="21">
        <f t="shared" si="47"/>
        <v>-1.7791999032918157E-2</v>
      </c>
      <c r="Y151" s="21">
        <f t="shared" si="48"/>
        <v>3.7650565935151009E-3</v>
      </c>
      <c r="Z151" s="21">
        <f t="shared" si="49"/>
        <v>0.25376505659351511</v>
      </c>
    </row>
    <row r="152" spans="1:26" x14ac:dyDescent="0.25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51">
        <f t="shared" si="45"/>
        <v>30719.435927910337</v>
      </c>
      <c r="K152" s="50"/>
      <c r="L152" s="50"/>
      <c r="M152" s="3"/>
      <c r="N152" s="11">
        <v>147</v>
      </c>
      <c r="O152" s="25">
        <f t="shared" si="38"/>
        <v>-0.17001336637079159</v>
      </c>
      <c r="P152" s="25">
        <f t="shared" si="39"/>
        <v>-0.46362971854343565</v>
      </c>
      <c r="Q152" s="25">
        <f t="shared" si="40"/>
        <v>0.51722880801217963</v>
      </c>
      <c r="R152" s="25">
        <f t="shared" si="41"/>
        <v>-7.2496601198825283E-2</v>
      </c>
      <c r="S152" s="25">
        <f t="shared" si="42"/>
        <v>-9.0719052298892613E-2</v>
      </c>
      <c r="T152" s="25">
        <f t="shared" si="43"/>
        <v>-0.58310823124361622</v>
      </c>
      <c r="U152" s="14">
        <v>1</v>
      </c>
      <c r="V152" s="21">
        <f t="shared" si="44"/>
        <v>-0.35947423401807577</v>
      </c>
      <c r="W152" s="21">
        <f t="shared" si="46"/>
        <v>0.15179091527072425</v>
      </c>
      <c r="X152" s="21">
        <f t="shared" si="47"/>
        <v>0.10368414882670079</v>
      </c>
      <c r="Y152" s="21">
        <f t="shared" si="48"/>
        <v>0.1532539335733934</v>
      </c>
      <c r="Z152" s="21">
        <f t="shared" si="49"/>
        <v>0.4032539335733934</v>
      </c>
    </row>
    <row r="153" spans="1:26" x14ac:dyDescent="0.25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51">
        <f t="shared" si="45"/>
        <v>53299.742202463676</v>
      </c>
      <c r="K153" s="50"/>
      <c r="L153" s="50"/>
      <c r="M153" s="3"/>
      <c r="N153" s="11">
        <v>148</v>
      </c>
      <c r="O153" s="25">
        <f t="shared" si="38"/>
        <v>1.851502926231724</v>
      </c>
      <c r="P153" s="25">
        <f t="shared" si="39"/>
        <v>-0.47674654637907449</v>
      </c>
      <c r="Q153" s="25">
        <f t="shared" si="40"/>
        <v>1.6345254295942298</v>
      </c>
      <c r="R153" s="25">
        <f t="shared" si="41"/>
        <v>0.66319698606259336</v>
      </c>
      <c r="S153" s="25">
        <f t="shared" si="42"/>
        <v>-2.7498758955402121</v>
      </c>
      <c r="T153" s="25">
        <f t="shared" si="43"/>
        <v>-0.89082531222043859</v>
      </c>
      <c r="U153" s="14">
        <v>1</v>
      </c>
      <c r="V153" s="21">
        <f t="shared" si="44"/>
        <v>1.3240661562009075E-2</v>
      </c>
      <c r="W153" s="21">
        <f t="shared" si="46"/>
        <v>-5.2645758078345297</v>
      </c>
      <c r="X153" s="21">
        <f t="shared" si="47"/>
        <v>0.60176344012202199</v>
      </c>
      <c r="Y153" s="21">
        <f t="shared" si="48"/>
        <v>0.61286395733713017</v>
      </c>
      <c r="Z153" s="21">
        <f t="shared" si="49"/>
        <v>0.86286395733713017</v>
      </c>
    </row>
    <row r="154" spans="1:26" x14ac:dyDescent="0.25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51">
        <f t="shared" si="45"/>
        <v>29568.644605272479</v>
      </c>
      <c r="K154" s="50"/>
      <c r="L154" s="50"/>
      <c r="M154" s="3"/>
      <c r="N154" s="11">
        <v>149</v>
      </c>
      <c r="O154" s="25">
        <f t="shared" si="38"/>
        <v>-0.68991869210967771</v>
      </c>
      <c r="P154" s="25">
        <f t="shared" si="39"/>
        <v>-0.54698384179836035</v>
      </c>
      <c r="Q154" s="25">
        <f t="shared" si="40"/>
        <v>0.38080510650653981</v>
      </c>
      <c r="R154" s="25">
        <f t="shared" si="41"/>
        <v>-0.26441699059606738</v>
      </c>
      <c r="S154" s="25">
        <f t="shared" si="42"/>
        <v>0.41831965749326899</v>
      </c>
      <c r="T154" s="25">
        <f t="shared" si="43"/>
        <v>0.22769642590653844</v>
      </c>
      <c r="U154" s="14">
        <v>0</v>
      </c>
      <c r="V154" s="21">
        <f t="shared" si="44"/>
        <v>-0.19770763941573249</v>
      </c>
      <c r="W154" s="21">
        <f t="shared" si="46"/>
        <v>1.3726553401990143</v>
      </c>
      <c r="X154" s="21">
        <f t="shared" si="47"/>
        <v>2.4408512142099076E-2</v>
      </c>
      <c r="Y154" s="21">
        <f t="shared" si="48"/>
        <v>2.9495975998467146E-2</v>
      </c>
      <c r="Z154" s="21">
        <f t="shared" si="49"/>
        <v>0.27949597599846715</v>
      </c>
    </row>
    <row r="155" spans="1:26" x14ac:dyDescent="0.25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51">
        <f t="shared" si="45"/>
        <v>65906.93333692904</v>
      </c>
      <c r="K155" s="50"/>
      <c r="L155" s="50"/>
      <c r="M155" s="3"/>
      <c r="N155" s="11">
        <v>150</v>
      </c>
      <c r="O155" s="25">
        <f t="shared" si="38"/>
        <v>-1.0617047068377623</v>
      </c>
      <c r="P155" s="25">
        <f t="shared" si="39"/>
        <v>-0.4897111681033291</v>
      </c>
      <c r="Q155" s="25">
        <f t="shared" si="40"/>
        <v>-1.2081395768129295</v>
      </c>
      <c r="R155" s="25">
        <f t="shared" si="41"/>
        <v>0.58194784788127063</v>
      </c>
      <c r="S155" s="25">
        <f t="shared" si="42"/>
        <v>-0.30706345708394717</v>
      </c>
      <c r="T155" s="25">
        <f t="shared" si="43"/>
        <v>4.785309292258192E-2</v>
      </c>
      <c r="U155" s="14">
        <v>0</v>
      </c>
      <c r="V155" s="21">
        <f t="shared" si="44"/>
        <v>-1.0153408200142147</v>
      </c>
      <c r="W155" s="21">
        <f t="shared" si="46"/>
        <v>0.17269340187254456</v>
      </c>
      <c r="X155" s="21">
        <f t="shared" si="47"/>
        <v>0.14888883505883743</v>
      </c>
      <c r="Y155" s="21">
        <f t="shared" si="48"/>
        <v>9.6722599132780918E-2</v>
      </c>
      <c r="Z155" s="21">
        <f t="shared" si="49"/>
        <v>0.34672259913278092</v>
      </c>
    </row>
    <row r="156" spans="1:26" x14ac:dyDescent="0.25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51">
        <f t="shared" si="45"/>
        <v>21631.710257885421</v>
      </c>
      <c r="K156" s="50"/>
      <c r="L156" s="50"/>
      <c r="M156" s="3"/>
      <c r="N156" s="11">
        <v>151</v>
      </c>
      <c r="O156" s="25">
        <f t="shared" si="38"/>
        <v>-1.2524959789081329</v>
      </c>
      <c r="P156" s="25">
        <f t="shared" si="39"/>
        <v>-0.60846388143612251</v>
      </c>
      <c r="Q156" s="25">
        <f t="shared" si="40"/>
        <v>0.11885295109486151</v>
      </c>
      <c r="R156" s="25">
        <f t="shared" si="41"/>
        <v>-0.52092020171950271</v>
      </c>
      <c r="S156" s="25">
        <f t="shared" si="42"/>
        <v>0.76883163458326553</v>
      </c>
      <c r="T156" s="25">
        <f t="shared" si="43"/>
        <v>0.62661610163175852</v>
      </c>
      <c r="U156" s="14">
        <v>0</v>
      </c>
      <c r="V156" s="21">
        <f t="shared" si="44"/>
        <v>-0.36149140614744685</v>
      </c>
      <c r="W156" s="21">
        <f t="shared" si="46"/>
        <v>2.5422478152109012</v>
      </c>
      <c r="X156" s="21">
        <f t="shared" si="47"/>
        <v>-2.9414356693511529E-2</v>
      </c>
      <c r="Y156" s="21">
        <f t="shared" si="48"/>
        <v>-3.2678257012691232E-2</v>
      </c>
      <c r="Z156" s="21">
        <f t="shared" si="49"/>
        <v>0.21732174298730877</v>
      </c>
    </row>
    <row r="157" spans="1:26" x14ac:dyDescent="0.25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51">
        <f t="shared" si="45"/>
        <v>10286.606742042268</v>
      </c>
      <c r="K157" s="50"/>
      <c r="L157" s="50"/>
      <c r="M157" s="3"/>
      <c r="N157" s="11">
        <v>152</v>
      </c>
      <c r="O157" s="25">
        <f t="shared" si="38"/>
        <v>-0.92398601010256975</v>
      </c>
      <c r="P157" s="25">
        <f t="shared" si="39"/>
        <v>-0.46075568710437803</v>
      </c>
      <c r="Q157" s="25">
        <f t="shared" si="40"/>
        <v>-1.1358804027917082</v>
      </c>
      <c r="R157" s="25">
        <f t="shared" si="41"/>
        <v>-0.74901458080817496</v>
      </c>
      <c r="S157" s="25">
        <f t="shared" si="42"/>
        <v>0.62887293393280974</v>
      </c>
      <c r="T157" s="25">
        <f t="shared" si="43"/>
        <v>0.64185004227752707</v>
      </c>
      <c r="U157" s="14">
        <v>0</v>
      </c>
      <c r="V157" s="21">
        <f t="shared" si="44"/>
        <v>-0.83288071024853916</v>
      </c>
      <c r="W157" s="21">
        <f t="shared" si="46"/>
        <v>2.3018735248435545</v>
      </c>
      <c r="X157" s="21">
        <f t="shared" si="47"/>
        <v>-3.0974199176057066E-2</v>
      </c>
      <c r="Y157" s="21">
        <f t="shared" si="48"/>
        <v>-1.632814199751377E-2</v>
      </c>
      <c r="Z157" s="21">
        <f t="shared" si="49"/>
        <v>0.23367185800248624</v>
      </c>
    </row>
    <row r="158" spans="1:26" x14ac:dyDescent="0.25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51">
        <f t="shared" si="45"/>
        <v>24984.553095976098</v>
      </c>
      <c r="K158" s="50"/>
      <c r="L158" s="50"/>
      <c r="M158" s="3"/>
      <c r="N158" s="11">
        <v>153</v>
      </c>
      <c r="O158" s="25">
        <f t="shared" si="38"/>
        <v>-0.4417073349966778</v>
      </c>
      <c r="P158" s="25">
        <f t="shared" si="39"/>
        <v>0.34691621591555605</v>
      </c>
      <c r="Q158" s="25">
        <f t="shared" si="40"/>
        <v>0.35387263167629601</v>
      </c>
      <c r="R158" s="25">
        <f t="shared" si="41"/>
        <v>-0.42363952317244519</v>
      </c>
      <c r="S158" s="25">
        <f t="shared" si="42"/>
        <v>0.73256078864738483</v>
      </c>
      <c r="T158" s="25">
        <f t="shared" si="43"/>
        <v>0.46932623724348682</v>
      </c>
      <c r="U158" s="14">
        <v>0</v>
      </c>
      <c r="V158" s="21">
        <f t="shared" si="44"/>
        <v>0.43222042304733366</v>
      </c>
      <c r="W158" s="21">
        <f t="shared" si="46"/>
        <v>1.5979076468165079</v>
      </c>
      <c r="X158" s="21">
        <f t="shared" si="47"/>
        <v>-0.20146841314365599</v>
      </c>
      <c r="Y158" s="21">
        <f t="shared" si="48"/>
        <v>-0.20111747733017757</v>
      </c>
      <c r="Z158" s="21">
        <f t="shared" si="49"/>
        <v>4.8882522669822431E-2</v>
      </c>
    </row>
    <row r="159" spans="1:26" x14ac:dyDescent="0.25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51">
        <f t="shared" si="45"/>
        <v>16638.753026674709</v>
      </c>
      <c r="K159" s="50"/>
      <c r="L159" s="50"/>
      <c r="M159" s="3"/>
      <c r="N159" s="11">
        <v>154</v>
      </c>
      <c r="O159" s="25">
        <f t="shared" si="38"/>
        <v>-0.38763843870931181</v>
      </c>
      <c r="P159" s="25">
        <f t="shared" si="39"/>
        <v>-0.97436441890572789</v>
      </c>
      <c r="Q159" s="25">
        <f t="shared" si="40"/>
        <v>-9.4604499376344173E-2</v>
      </c>
      <c r="R159" s="25">
        <f t="shared" si="41"/>
        <v>-0.53301862300284542</v>
      </c>
      <c r="S159" s="25">
        <f t="shared" si="42"/>
        <v>-0.23173739584279518</v>
      </c>
      <c r="T159" s="25">
        <f t="shared" si="43"/>
        <v>0.5564728113148143</v>
      </c>
      <c r="U159" s="14">
        <v>0</v>
      </c>
      <c r="V159" s="21">
        <f t="shared" si="44"/>
        <v>-0.69370440188425442</v>
      </c>
      <c r="W159" s="21">
        <f t="shared" si="46"/>
        <v>0.68891966586936204</v>
      </c>
      <c r="X159" s="21">
        <f t="shared" si="47"/>
        <v>0.22555971617281295</v>
      </c>
      <c r="Y159" s="21">
        <f t="shared" si="48"/>
        <v>0.22854071570648538</v>
      </c>
      <c r="Z159" s="21">
        <f t="shared" si="49"/>
        <v>0.47854071570648538</v>
      </c>
    </row>
    <row r="160" spans="1:26" x14ac:dyDescent="0.25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51">
        <f t="shared" si="45"/>
        <v>12183.312671346805</v>
      </c>
      <c r="K160" s="50"/>
      <c r="L160" s="50"/>
      <c r="M160" s="3"/>
      <c r="N160" s="11">
        <v>155</v>
      </c>
      <c r="O160" s="25">
        <f t="shared" si="38"/>
        <v>-9.001173112904054E-2</v>
      </c>
      <c r="P160" s="25">
        <f t="shared" si="39"/>
        <v>-0.59266378352853422</v>
      </c>
      <c r="Q160" s="25">
        <f t="shared" si="40"/>
        <v>3.7526980531861279E-2</v>
      </c>
      <c r="R160" s="25">
        <f t="shared" si="41"/>
        <v>-0.65982144299847212</v>
      </c>
      <c r="S160" s="25">
        <f t="shared" si="42"/>
        <v>0.33241070019869284</v>
      </c>
      <c r="T160" s="25">
        <f t="shared" si="43"/>
        <v>0.47789791258534492</v>
      </c>
      <c r="U160" s="14">
        <v>0</v>
      </c>
      <c r="V160" s="21">
        <f t="shared" si="44"/>
        <v>-0.20610890180839483</v>
      </c>
      <c r="W160" s="21">
        <f t="shared" si="46"/>
        <v>1.0822438743262055</v>
      </c>
      <c r="X160" s="21">
        <f t="shared" si="47"/>
        <v>4.8970283829952402E-2</v>
      </c>
      <c r="Y160" s="21">
        <f t="shared" si="48"/>
        <v>6.8403709921472405E-2</v>
      </c>
      <c r="Z160" s="21">
        <f t="shared" si="49"/>
        <v>0.31840370992147238</v>
      </c>
    </row>
    <row r="161" spans="1:26" x14ac:dyDescent="0.25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51">
        <f t="shared" si="45"/>
        <v>7115.5241053352011</v>
      </c>
      <c r="K161" s="50"/>
      <c r="L161" s="50"/>
      <c r="M161" s="3"/>
      <c r="N161" s="11">
        <v>156</v>
      </c>
      <c r="O161" s="25">
        <f t="shared" si="38"/>
        <v>-0.9962653102728124</v>
      </c>
      <c r="P161" s="25">
        <f t="shared" si="39"/>
        <v>-1.2052663488852773</v>
      </c>
      <c r="Q161" s="25">
        <f t="shared" si="40"/>
        <v>-0.9775522827369193</v>
      </c>
      <c r="R161" s="25">
        <f t="shared" si="41"/>
        <v>-0.66555270559869051</v>
      </c>
      <c r="S161" s="25">
        <f t="shared" si="42"/>
        <v>-0.18188325166490482</v>
      </c>
      <c r="T161" s="25">
        <f t="shared" si="43"/>
        <v>0.10591522872653793</v>
      </c>
      <c r="U161" s="14">
        <v>1</v>
      </c>
      <c r="V161" s="21">
        <f t="shared" si="44"/>
        <v>-1.6335852793466941</v>
      </c>
      <c r="W161" s="21">
        <f t="shared" si="46"/>
        <v>1.4799347642065981</v>
      </c>
      <c r="X161" s="21">
        <f t="shared" si="47"/>
        <v>0.25948461746248919</v>
      </c>
      <c r="Y161" s="21">
        <f t="shared" si="48"/>
        <v>0.30715683380147335</v>
      </c>
      <c r="Z161" s="21">
        <f t="shared" si="49"/>
        <v>0.55715683380147341</v>
      </c>
    </row>
    <row r="162" spans="1:26" x14ac:dyDescent="0.25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51">
        <f t="shared" si="45"/>
        <v>27861.976307242126</v>
      </c>
      <c r="K162" s="50"/>
      <c r="L162" s="50"/>
      <c r="M162" s="3"/>
      <c r="N162" s="11">
        <v>157</v>
      </c>
      <c r="O162" s="25">
        <f t="shared" si="38"/>
        <v>-0.10811769254300518</v>
      </c>
      <c r="P162" s="25">
        <f t="shared" si="39"/>
        <v>-0.14551784527325598</v>
      </c>
      <c r="Q162" s="25">
        <f t="shared" si="40"/>
        <v>-0.7641996995897683</v>
      </c>
      <c r="R162" s="25">
        <f t="shared" si="41"/>
        <v>-0.34462384924210931</v>
      </c>
      <c r="S162" s="25">
        <f t="shared" si="42"/>
        <v>0.41885614465166093</v>
      </c>
      <c r="T162" s="25">
        <f t="shared" si="43"/>
        <v>0.51185377036058577</v>
      </c>
      <c r="U162" s="14">
        <v>0</v>
      </c>
      <c r="V162" s="21">
        <f t="shared" si="44"/>
        <v>-0.17989548818162168</v>
      </c>
      <c r="W162" s="21">
        <f t="shared" si="46"/>
        <v>0.87159768643677538</v>
      </c>
      <c r="X162" s="21">
        <f t="shared" si="47"/>
        <v>-5.083213502326403E-2</v>
      </c>
      <c r="Y162" s="21">
        <f t="shared" si="48"/>
        <v>-6.0253068540951284E-2</v>
      </c>
      <c r="Z162" s="21">
        <f t="shared" si="49"/>
        <v>0.18974693145904872</v>
      </c>
    </row>
    <row r="163" spans="1:26" x14ac:dyDescent="0.25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51">
        <f t="shared" si="45"/>
        <v>21340.79935069356</v>
      </c>
      <c r="K163" s="50"/>
      <c r="L163" s="50"/>
      <c r="M163" s="3"/>
      <c r="N163" s="11">
        <v>158</v>
      </c>
      <c r="O163" s="25">
        <f t="shared" si="38"/>
        <v>-0.19126798417599913</v>
      </c>
      <c r="P163" s="25">
        <f t="shared" si="39"/>
        <v>0.36929582465049293</v>
      </c>
      <c r="Q163" s="25">
        <f t="shared" si="40"/>
        <v>-0.96429862789899812</v>
      </c>
      <c r="R163" s="25">
        <f t="shared" si="41"/>
        <v>-0.44607771189602369</v>
      </c>
      <c r="S163" s="25">
        <f t="shared" si="42"/>
        <v>0.42838578432685304</v>
      </c>
      <c r="T163" s="25">
        <f t="shared" si="43"/>
        <v>0.28366513552785338</v>
      </c>
      <c r="U163" s="14">
        <v>1</v>
      </c>
      <c r="V163" s="21">
        <f t="shared" si="44"/>
        <v>-0.21679065811075898</v>
      </c>
      <c r="W163" s="21">
        <f t="shared" si="46"/>
        <v>1.065731480398876</v>
      </c>
      <c r="X163" s="21">
        <f t="shared" si="47"/>
        <v>-0.14896375575828985</v>
      </c>
      <c r="Y163" s="21">
        <f t="shared" si="48"/>
        <v>-0.13288367977320875</v>
      </c>
      <c r="Z163" s="21">
        <f t="shared" si="49"/>
        <v>0.11711632022679125</v>
      </c>
    </row>
    <row r="164" spans="1:26" x14ac:dyDescent="0.25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51">
        <f t="shared" si="45"/>
        <v>20445.813523532364</v>
      </c>
      <c r="K164" s="50"/>
      <c r="L164" s="50"/>
      <c r="M164" s="3"/>
      <c r="N164" s="11">
        <v>159</v>
      </c>
      <c r="O164" s="25">
        <f t="shared" si="38"/>
        <v>-1.3182009001937838</v>
      </c>
      <c r="P164" s="25">
        <f t="shared" si="39"/>
        <v>-1.1858392771063746</v>
      </c>
      <c r="Q164" s="25">
        <f t="shared" si="40"/>
        <v>-1.2072290968220127</v>
      </c>
      <c r="R164" s="25">
        <f t="shared" si="41"/>
        <v>-0.31213010096826016</v>
      </c>
      <c r="S164" s="25">
        <f t="shared" si="42"/>
        <v>-0.29004176536038395</v>
      </c>
      <c r="T164" s="25">
        <f t="shared" si="43"/>
        <v>-0.3172048633069961</v>
      </c>
      <c r="U164" s="14">
        <v>0</v>
      </c>
      <c r="V164" s="21">
        <f t="shared" si="44"/>
        <v>-1.9294358348990879</v>
      </c>
      <c r="W164" s="21">
        <f t="shared" si="46"/>
        <v>1.34028923580166</v>
      </c>
      <c r="X164" s="21">
        <f t="shared" si="47"/>
        <v>0.27600755214018224</v>
      </c>
      <c r="Y164" s="21">
        <f t="shared" si="48"/>
        <v>0.32574398040754493</v>
      </c>
      <c r="Z164" s="21">
        <f t="shared" si="49"/>
        <v>0.57574398040754493</v>
      </c>
    </row>
    <row r="165" spans="1:26" x14ac:dyDescent="0.25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51">
        <f t="shared" si="45"/>
        <v>21875.068890835279</v>
      </c>
      <c r="K165" s="50"/>
      <c r="L165" s="50"/>
      <c r="M165" s="3"/>
      <c r="N165" s="11">
        <v>160</v>
      </c>
      <c r="O165" s="25">
        <f t="shared" si="38"/>
        <v>-0.17182522954806645</v>
      </c>
      <c r="P165" s="25">
        <f t="shared" si="39"/>
        <v>-0.1477831519931713</v>
      </c>
      <c r="Q165" s="25">
        <f t="shared" si="40"/>
        <v>-1.0794316839623681</v>
      </c>
      <c r="R165" s="25">
        <f t="shared" si="41"/>
        <v>-0.50890018659494374</v>
      </c>
      <c r="S165" s="25">
        <f t="shared" si="42"/>
        <v>0.48224350862720272</v>
      </c>
      <c r="T165" s="25">
        <f t="shared" si="43"/>
        <v>0.72995813310343216</v>
      </c>
      <c r="U165" s="14">
        <v>0</v>
      </c>
      <c r="V165" s="21">
        <f t="shared" si="44"/>
        <v>-0.2898910876532978</v>
      </c>
      <c r="W165" s="21">
        <f t="shared" si="46"/>
        <v>1.1629689247702129</v>
      </c>
      <c r="X165" s="21">
        <f t="shared" si="47"/>
        <v>-6.2222537384943238E-2</v>
      </c>
      <c r="Y165" s="21">
        <f t="shared" si="48"/>
        <v>-7.4202335457919516E-2</v>
      </c>
      <c r="Z165" s="21">
        <f t="shared" si="49"/>
        <v>0.17579766454208048</v>
      </c>
    </row>
    <row r="166" spans="1:26" x14ac:dyDescent="0.25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51">
        <f t="shared" si="45"/>
        <v>127955.26668356633</v>
      </c>
      <c r="K166" s="50"/>
      <c r="L166" s="50"/>
      <c r="M166" s="3"/>
      <c r="N166" s="11">
        <v>161</v>
      </c>
      <c r="O166" s="25">
        <f t="shared" ref="O166:O197" si="50">(C166-C$207)/C$209</f>
        <v>1.5138532758509493</v>
      </c>
      <c r="P166" s="25">
        <f t="shared" ref="P166:P197" si="51">(D166-D$207)/D$209</f>
        <v>3.09362887199174</v>
      </c>
      <c r="Q166" s="25">
        <f t="shared" ref="Q166:Q197" si="52">(E166-E$207)/E$209</f>
        <v>1.7202028511782592</v>
      </c>
      <c r="R166" s="25">
        <f t="shared" ref="R166:R197" si="53">(F166-F$207)/F$209</f>
        <v>2.1097615013173816</v>
      </c>
      <c r="S166" s="25">
        <f t="shared" ref="S166:S197" si="54">(G166-G$207)/G$209</f>
        <v>-1.2257975262908252</v>
      </c>
      <c r="T166" s="25">
        <f t="shared" ref="T166:T197" si="55">(H166-H$207)/H$209</f>
        <v>-0.96224457052818924</v>
      </c>
      <c r="U166" s="14">
        <v>0</v>
      </c>
      <c r="V166" s="21">
        <f t="shared" ref="V166:V197" si="56">(O166+P166+Q166+R166+S166+T166)/2.4</f>
        <v>2.6039185014663819</v>
      </c>
      <c r="W166" s="21">
        <f t="shared" si="46"/>
        <v>-4.8494123034591556</v>
      </c>
      <c r="X166" s="21">
        <f t="shared" si="47"/>
        <v>-0.35055210049932695</v>
      </c>
      <c r="Y166" s="21">
        <f t="shared" si="48"/>
        <v>-0.45491589481221351</v>
      </c>
      <c r="Z166" s="21">
        <f t="shared" si="49"/>
        <v>-0.20491589481221351</v>
      </c>
    </row>
    <row r="167" spans="1:26" x14ac:dyDescent="0.25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51">
        <f t="shared" si="45"/>
        <v>11848.157200525691</v>
      </c>
      <c r="K167" s="50"/>
      <c r="L167" s="50"/>
      <c r="M167" s="3"/>
      <c r="N167" s="11">
        <v>162</v>
      </c>
      <c r="O167" s="25">
        <f t="shared" si="50"/>
        <v>-1.7348876643429032</v>
      </c>
      <c r="P167" s="25">
        <f t="shared" si="51"/>
        <v>-1.1797438424487148</v>
      </c>
      <c r="Q167" s="25">
        <f t="shared" si="52"/>
        <v>-0.75143750002129639</v>
      </c>
      <c r="R167" s="25">
        <f t="shared" si="53"/>
        <v>-0.65808975114364909</v>
      </c>
      <c r="S167" s="25">
        <f t="shared" si="54"/>
        <v>0.71697779226900671</v>
      </c>
      <c r="T167" s="25">
        <f t="shared" si="55"/>
        <v>0.22405518198594526</v>
      </c>
      <c r="U167" s="14">
        <v>1</v>
      </c>
      <c r="V167" s="21">
        <f t="shared" si="56"/>
        <v>-1.409635743209005</v>
      </c>
      <c r="W167" s="21">
        <f t="shared" si="46"/>
        <v>3.1099552077555588</v>
      </c>
      <c r="X167" s="21">
        <f t="shared" si="47"/>
        <v>8.7174369475142149E-2</v>
      </c>
      <c r="Y167" s="21">
        <f t="shared" si="48"/>
        <v>0.12540688699580385</v>
      </c>
      <c r="Z167" s="21">
        <f t="shared" si="49"/>
        <v>0.37540688699580382</v>
      </c>
    </row>
    <row r="168" spans="1:26" x14ac:dyDescent="0.25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51">
        <f t="shared" si="45"/>
        <v>29198.376750886491</v>
      </c>
      <c r="K168" s="50"/>
      <c r="L168" s="50"/>
      <c r="M168" s="3"/>
      <c r="N168" s="11">
        <v>163</v>
      </c>
      <c r="O168" s="25">
        <f t="shared" si="50"/>
        <v>-0.36732687883835047</v>
      </c>
      <c r="P168" s="25">
        <f t="shared" si="51"/>
        <v>0.17329213807170218</v>
      </c>
      <c r="Q168" s="25">
        <f t="shared" si="52"/>
        <v>-0.93635870417937273</v>
      </c>
      <c r="R168" s="25">
        <f t="shared" si="53"/>
        <v>-0.39055948564885246</v>
      </c>
      <c r="S168" s="25">
        <f t="shared" si="54"/>
        <v>0.72098049670458497</v>
      </c>
      <c r="T168" s="25">
        <f t="shared" si="55"/>
        <v>0.82757188785394709</v>
      </c>
      <c r="U168" s="14">
        <v>0</v>
      </c>
      <c r="V168" s="21">
        <f t="shared" si="56"/>
        <v>1.1499772484857748E-2</v>
      </c>
      <c r="W168" s="21">
        <f t="shared" si="46"/>
        <v>1.4788668611917877</v>
      </c>
      <c r="X168" s="21">
        <f t="shared" si="47"/>
        <v>-0.16681356422426805</v>
      </c>
      <c r="Y168" s="21">
        <f t="shared" si="48"/>
        <v>-0.19595999236825809</v>
      </c>
      <c r="Z168" s="21">
        <f t="shared" si="49"/>
        <v>5.404000763174191E-2</v>
      </c>
    </row>
    <row r="169" spans="1:26" x14ac:dyDescent="0.25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51">
        <f t="shared" si="45"/>
        <v>48576.508607269876</v>
      </c>
      <c r="K169" s="50"/>
      <c r="L169" s="50"/>
      <c r="M169" s="3"/>
      <c r="N169" s="11">
        <v>164</v>
      </c>
      <c r="O169" s="25">
        <f t="shared" si="50"/>
        <v>0.20688470823241867</v>
      </c>
      <c r="P169" s="25">
        <f t="shared" si="51"/>
        <v>0.81046269212835387</v>
      </c>
      <c r="Q169" s="25">
        <f t="shared" si="52"/>
        <v>1.0246574064044636</v>
      </c>
      <c r="R169" s="25">
        <f t="shared" si="53"/>
        <v>0.11068239130311208</v>
      </c>
      <c r="S169" s="25">
        <f t="shared" si="54"/>
        <v>0.41238374130090566</v>
      </c>
      <c r="T169" s="25">
        <f t="shared" si="55"/>
        <v>0.36966847618258913</v>
      </c>
      <c r="U169" s="14">
        <v>0</v>
      </c>
      <c r="V169" s="21">
        <f t="shared" si="56"/>
        <v>1.2228080898132683</v>
      </c>
      <c r="W169" s="21">
        <f t="shared" si="46"/>
        <v>9.4816641765374909E-2</v>
      </c>
      <c r="X169" s="21">
        <f t="shared" si="47"/>
        <v>-0.22855252596532533</v>
      </c>
      <c r="Y169" s="21">
        <f t="shared" si="48"/>
        <v>-0.26538246886678024</v>
      </c>
      <c r="Z169" s="21">
        <f t="shared" si="49"/>
        <v>-1.5382468866780241E-2</v>
      </c>
    </row>
    <row r="170" spans="1:26" x14ac:dyDescent="0.25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51">
        <f t="shared" si="45"/>
        <v>24780.44516533432</v>
      </c>
      <c r="K170" s="50"/>
      <c r="L170" s="50"/>
      <c r="M170" s="3"/>
      <c r="N170" s="11">
        <v>165</v>
      </c>
      <c r="O170" s="25">
        <f t="shared" si="50"/>
        <v>-8.8584412156005723E-2</v>
      </c>
      <c r="P170" s="25">
        <f t="shared" si="51"/>
        <v>0.41731452538491498</v>
      </c>
      <c r="Q170" s="25">
        <f t="shared" si="52"/>
        <v>4.7011057960024687E-2</v>
      </c>
      <c r="R170" s="25">
        <f t="shared" si="53"/>
        <v>-0.36180646536334138</v>
      </c>
      <c r="S170" s="25">
        <f t="shared" si="54"/>
        <v>-0.2683457876117164</v>
      </c>
      <c r="T170" s="25">
        <f t="shared" si="55"/>
        <v>0.5668562088079564</v>
      </c>
      <c r="U170" s="14">
        <v>0</v>
      </c>
      <c r="V170" s="21">
        <f t="shared" si="56"/>
        <v>0.13018546959243024</v>
      </c>
      <c r="W170" s="21">
        <f t="shared" si="46"/>
        <v>0.18204508990763069</v>
      </c>
      <c r="X170" s="21">
        <f t="shared" si="47"/>
        <v>-2.8091595670853509E-2</v>
      </c>
      <c r="Y170" s="21">
        <f t="shared" si="48"/>
        <v>-4.0182413695948188E-2</v>
      </c>
      <c r="Z170" s="21">
        <f t="shared" si="49"/>
        <v>0.20981758630405181</v>
      </c>
    </row>
    <row r="171" spans="1:26" x14ac:dyDescent="0.25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51">
        <f t="shared" si="45"/>
        <v>16624.551057439134</v>
      </c>
      <c r="K171" s="50"/>
      <c r="L171" s="50"/>
      <c r="M171" s="3"/>
      <c r="N171" s="11">
        <v>166</v>
      </c>
      <c r="O171" s="25">
        <f t="shared" si="50"/>
        <v>0.154670079093149</v>
      </c>
      <c r="P171" s="25">
        <f t="shared" si="51"/>
        <v>-0.53262069084626662</v>
      </c>
      <c r="Q171" s="25">
        <f t="shared" si="52"/>
        <v>-0.84071803837843084</v>
      </c>
      <c r="R171" s="25">
        <f t="shared" si="53"/>
        <v>-0.58653214482025828</v>
      </c>
      <c r="S171" s="25">
        <f t="shared" si="54"/>
        <v>0.74806130416361372</v>
      </c>
      <c r="T171" s="25">
        <f t="shared" si="55"/>
        <v>0.38607345879092236</v>
      </c>
      <c r="U171" s="14">
        <v>0</v>
      </c>
      <c r="V171" s="21">
        <f t="shared" si="56"/>
        <v>-0.27961084666552943</v>
      </c>
      <c r="W171" s="21">
        <f t="shared" si="46"/>
        <v>1.179923369890723</v>
      </c>
      <c r="X171" s="21">
        <f t="shared" si="47"/>
        <v>-3.9738341587830697E-2</v>
      </c>
      <c r="Y171" s="21">
        <f t="shared" si="48"/>
        <v>-1.9572231054154194E-2</v>
      </c>
      <c r="Z171" s="21">
        <f t="shared" si="49"/>
        <v>0.2304277689458458</v>
      </c>
    </row>
    <row r="172" spans="1:26" x14ac:dyDescent="0.25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51">
        <f t="shared" si="45"/>
        <v>13395.466738477742</v>
      </c>
      <c r="K172" s="50"/>
      <c r="L172" s="50"/>
      <c r="M172" s="3"/>
      <c r="N172" s="11">
        <v>167</v>
      </c>
      <c r="O172" s="25">
        <f t="shared" si="50"/>
        <v>-1.0253865497628942</v>
      </c>
      <c r="P172" s="25">
        <f t="shared" si="51"/>
        <v>-0.20403603390245925</v>
      </c>
      <c r="Q172" s="25">
        <f t="shared" si="52"/>
        <v>1.0084303196375799</v>
      </c>
      <c r="R172" s="25">
        <f t="shared" si="53"/>
        <v>-0.68355395263403673</v>
      </c>
      <c r="S172" s="25">
        <f t="shared" si="54"/>
        <v>0.54663651250564693</v>
      </c>
      <c r="T172" s="25">
        <f t="shared" si="55"/>
        <v>0.68114002045103572</v>
      </c>
      <c r="U172" s="14">
        <v>1</v>
      </c>
      <c r="V172" s="21">
        <f t="shared" si="56"/>
        <v>0.13467929845619686</v>
      </c>
      <c r="W172" s="21">
        <f t="shared" si="46"/>
        <v>2.2555770149025776</v>
      </c>
      <c r="X172" s="21">
        <f t="shared" si="47"/>
        <v>-6.3695753932989735E-2</v>
      </c>
      <c r="Y172" s="21">
        <f t="shared" si="48"/>
        <v>-5.7448052051654618E-2</v>
      </c>
      <c r="Z172" s="21">
        <f t="shared" si="49"/>
        <v>0.19255194794834538</v>
      </c>
    </row>
    <row r="173" spans="1:26" x14ac:dyDescent="0.25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51">
        <f t="shared" si="45"/>
        <v>25598.051754755892</v>
      </c>
      <c r="K173" s="50"/>
      <c r="L173" s="50"/>
      <c r="M173" s="3"/>
      <c r="N173" s="11">
        <v>168</v>
      </c>
      <c r="O173" s="25">
        <f t="shared" si="50"/>
        <v>-0.5308876975853789</v>
      </c>
      <c r="P173" s="25">
        <f t="shared" si="51"/>
        <v>-0.97053061425635001</v>
      </c>
      <c r="Q173" s="25">
        <f t="shared" si="52"/>
        <v>3.1390873887557007E-2</v>
      </c>
      <c r="R173" s="25">
        <f t="shared" si="53"/>
        <v>-0.412008405842471</v>
      </c>
      <c r="S173" s="25">
        <f t="shared" si="54"/>
        <v>0.68010396758576397</v>
      </c>
      <c r="T173" s="25">
        <f t="shared" si="55"/>
        <v>0.50556921192423132</v>
      </c>
      <c r="U173" s="14">
        <v>0</v>
      </c>
      <c r="V173" s="21">
        <f t="shared" si="56"/>
        <v>-0.29015111011943656</v>
      </c>
      <c r="W173" s="21">
        <f t="shared" si="46"/>
        <v>1.6230000710136139</v>
      </c>
      <c r="X173" s="21">
        <f t="shared" si="47"/>
        <v>5.488952493029095E-2</v>
      </c>
      <c r="Y173" s="21">
        <f t="shared" si="48"/>
        <v>5.1564484738612582E-2</v>
      </c>
      <c r="Z173" s="21">
        <f t="shared" si="49"/>
        <v>0.30156448473861258</v>
      </c>
    </row>
    <row r="174" spans="1:26" x14ac:dyDescent="0.25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51">
        <f t="shared" si="45"/>
        <v>41643.213662471309</v>
      </c>
      <c r="K174" s="50"/>
      <c r="L174" s="50"/>
      <c r="M174" s="3"/>
      <c r="N174" s="11">
        <v>169</v>
      </c>
      <c r="O174" s="25">
        <f t="shared" si="50"/>
        <v>2.5493456669501771</v>
      </c>
      <c r="P174" s="25">
        <f t="shared" si="51"/>
        <v>0.46179063505410856</v>
      </c>
      <c r="Q174" s="25">
        <f t="shared" si="52"/>
        <v>-0.93868314000400499</v>
      </c>
      <c r="R174" s="25">
        <f t="shared" si="53"/>
        <v>0.19767793066149253</v>
      </c>
      <c r="S174" s="25">
        <f t="shared" si="54"/>
        <v>-1.6343419505957777</v>
      </c>
      <c r="T174" s="25">
        <f t="shared" si="55"/>
        <v>-5.1456836982321563E-2</v>
      </c>
      <c r="U174" s="14">
        <v>0</v>
      </c>
      <c r="V174" s="21">
        <f t="shared" si="56"/>
        <v>0.24347179378486405</v>
      </c>
      <c r="W174" s="21">
        <f t="shared" si="46"/>
        <v>-4.3813655482074472</v>
      </c>
      <c r="X174" s="21">
        <f t="shared" si="47"/>
        <v>0.21818382294458977</v>
      </c>
      <c r="Y174" s="21">
        <f t="shared" si="48"/>
        <v>0.20551699648281205</v>
      </c>
      <c r="Z174" s="21">
        <f t="shared" si="49"/>
        <v>0.45551699648281208</v>
      </c>
    </row>
    <row r="175" spans="1:26" x14ac:dyDescent="0.25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51">
        <f t="shared" si="45"/>
        <v>40151.896125101288</v>
      </c>
      <c r="K175" s="50"/>
      <c r="L175" s="50"/>
      <c r="M175" s="3"/>
      <c r="N175" s="11">
        <v>170</v>
      </c>
      <c r="O175" s="25">
        <f t="shared" si="50"/>
        <v>0.32054114106511028</v>
      </c>
      <c r="P175" s="25">
        <f t="shared" si="51"/>
        <v>1.9458618103698784</v>
      </c>
      <c r="Q175" s="25">
        <f t="shared" si="52"/>
        <v>-0.2568635102044719</v>
      </c>
      <c r="R175" s="25">
        <f t="shared" si="53"/>
        <v>-6.7528464552595391E-3</v>
      </c>
      <c r="S175" s="25">
        <f t="shared" si="54"/>
        <v>-0.48303457403873762</v>
      </c>
      <c r="T175" s="25">
        <f t="shared" si="55"/>
        <v>0.4597697503843361</v>
      </c>
      <c r="U175" s="14">
        <v>0</v>
      </c>
      <c r="V175" s="21">
        <f t="shared" si="56"/>
        <v>0.82480073796702313</v>
      </c>
      <c r="W175" s="21">
        <f t="shared" si="46"/>
        <v>-0.79682286864858831</v>
      </c>
      <c r="X175" s="21">
        <f t="shared" si="47"/>
        <v>-0.27416862790368424</v>
      </c>
      <c r="Y175" s="21">
        <f t="shared" si="48"/>
        <v>-0.30791628842113239</v>
      </c>
      <c r="Z175" s="21">
        <f t="shared" si="49"/>
        <v>-5.7916288421132389E-2</v>
      </c>
    </row>
    <row r="176" spans="1:26" x14ac:dyDescent="0.25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51">
        <f t="shared" si="45"/>
        <v>18020.092568730823</v>
      </c>
      <c r="K176" s="50"/>
      <c r="L176" s="50"/>
      <c r="M176" s="3"/>
      <c r="N176" s="11">
        <v>171</v>
      </c>
      <c r="O176" s="25">
        <f t="shared" si="50"/>
        <v>-0.27999257493929963</v>
      </c>
      <c r="P176" s="25">
        <f t="shared" si="51"/>
        <v>-0.76944033216247321</v>
      </c>
      <c r="Q176" s="25">
        <f t="shared" si="52"/>
        <v>2.0093513904800528</v>
      </c>
      <c r="R176" s="25">
        <f t="shared" si="53"/>
        <v>-0.50256646817102457</v>
      </c>
      <c r="S176" s="25">
        <f t="shared" si="54"/>
        <v>-0.12272645642929794</v>
      </c>
      <c r="T176" s="25">
        <f t="shared" si="55"/>
        <v>0.48902243973595316</v>
      </c>
      <c r="U176" s="14">
        <v>0</v>
      </c>
      <c r="V176" s="21">
        <f t="shared" si="56"/>
        <v>0.34318666604746284</v>
      </c>
      <c r="W176" s="21">
        <f t="shared" si="46"/>
        <v>0.65983258668102629</v>
      </c>
      <c r="X176" s="21">
        <f t="shared" si="47"/>
        <v>0.16688706678665899</v>
      </c>
      <c r="Y176" s="21">
        <f t="shared" si="48"/>
        <v>0.17235884945887817</v>
      </c>
      <c r="Z176" s="21">
        <f t="shared" si="49"/>
        <v>0.42235884945887814</v>
      </c>
    </row>
    <row r="177" spans="1:26" x14ac:dyDescent="0.25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51">
        <f t="shared" si="45"/>
        <v>6385.1568249850925</v>
      </c>
      <c r="K177" s="50"/>
      <c r="L177" s="50"/>
      <c r="M177" s="3"/>
      <c r="N177" s="11">
        <v>172</v>
      </c>
      <c r="O177" s="25">
        <f t="shared" si="50"/>
        <v>-1.7647530428632099</v>
      </c>
      <c r="P177" s="25">
        <f t="shared" si="51"/>
        <v>-1.2250944674365731</v>
      </c>
      <c r="Q177" s="25">
        <f t="shared" si="52"/>
        <v>-0.2082806160423071</v>
      </c>
      <c r="R177" s="25">
        <f t="shared" si="53"/>
        <v>-0.6545957756908114</v>
      </c>
      <c r="S177" s="25">
        <f t="shared" si="54"/>
        <v>-0.24718638007911733</v>
      </c>
      <c r="T177" s="25">
        <f t="shared" si="55"/>
        <v>-2.7196262753307533E-2</v>
      </c>
      <c r="U177" s="14">
        <v>1</v>
      </c>
      <c r="V177" s="21">
        <f t="shared" si="56"/>
        <v>-1.7196277270272196</v>
      </c>
      <c r="W177" s="21">
        <f t="shared" si="46"/>
        <v>2.1721624384749041</v>
      </c>
      <c r="X177" s="21">
        <f t="shared" si="47"/>
        <v>0.27536721852194496</v>
      </c>
      <c r="Y177" s="21">
        <f t="shared" si="48"/>
        <v>0.33205828778671859</v>
      </c>
      <c r="Z177" s="21">
        <f t="shared" si="49"/>
        <v>0.58205828778671864</v>
      </c>
    </row>
    <row r="178" spans="1:26" x14ac:dyDescent="0.25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51">
        <f t="shared" si="45"/>
        <v>83078.052730213472</v>
      </c>
      <c r="K178" s="50"/>
      <c r="L178" s="50"/>
      <c r="M178" s="3"/>
      <c r="N178" s="11">
        <v>173</v>
      </c>
      <c r="O178" s="25">
        <f t="shared" si="50"/>
        <v>-0.95430468530986556</v>
      </c>
      <c r="P178" s="25">
        <f t="shared" si="51"/>
        <v>0.6159129321084863</v>
      </c>
      <c r="Q178" s="25">
        <f t="shared" si="52"/>
        <v>-0.7201872559194693</v>
      </c>
      <c r="R178" s="25">
        <f t="shared" si="53"/>
        <v>0.98777224101837902</v>
      </c>
      <c r="S178" s="25">
        <f t="shared" si="54"/>
        <v>-0.66945165268476869</v>
      </c>
      <c r="T178" s="25">
        <f t="shared" si="55"/>
        <v>-6.6010397735245377E-2</v>
      </c>
      <c r="U178" s="14">
        <v>0</v>
      </c>
      <c r="V178" s="21">
        <f t="shared" si="56"/>
        <v>-0.33594534105103485</v>
      </c>
      <c r="W178" s="21">
        <f t="shared" si="46"/>
        <v>-0.70291920839328204</v>
      </c>
      <c r="X178" s="21">
        <f t="shared" si="47"/>
        <v>9.4973122065528243E-3</v>
      </c>
      <c r="Y178" s="21">
        <f t="shared" si="48"/>
        <v>-6.8059583222526976E-2</v>
      </c>
      <c r="Z178" s="21">
        <f t="shared" si="49"/>
        <v>0.18194041677747302</v>
      </c>
    </row>
    <row r="179" spans="1:26" x14ac:dyDescent="0.25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51">
        <f t="shared" si="45"/>
        <v>43847.56800951167</v>
      </c>
      <c r="K179" s="50"/>
      <c r="L179" s="50"/>
      <c r="M179" s="3"/>
      <c r="N179" s="11">
        <v>174</v>
      </c>
      <c r="O179" s="25">
        <f t="shared" si="50"/>
        <v>0.42147530413576878</v>
      </c>
      <c r="P179" s="25">
        <f t="shared" si="51"/>
        <v>1.4283106450502483</v>
      </c>
      <c r="Q179" s="25">
        <f t="shared" si="52"/>
        <v>0.18137126332901718</v>
      </c>
      <c r="R179" s="25">
        <f t="shared" si="53"/>
        <v>-6.6399423018754206E-2</v>
      </c>
      <c r="S179" s="25">
        <f t="shared" si="54"/>
        <v>0.63834835474924723</v>
      </c>
      <c r="T179" s="25">
        <f t="shared" si="55"/>
        <v>0.7526394019252155</v>
      </c>
      <c r="U179" s="14">
        <v>0</v>
      </c>
      <c r="V179" s="21">
        <f t="shared" si="56"/>
        <v>1.3982273109044763</v>
      </c>
      <c r="W179" s="21">
        <f t="shared" si="46"/>
        <v>0.28327247363223268</v>
      </c>
      <c r="X179" s="21">
        <f t="shared" si="47"/>
        <v>-0.38630864261660269</v>
      </c>
      <c r="Y179" s="21">
        <f t="shared" si="48"/>
        <v>-0.43693174903764653</v>
      </c>
      <c r="Z179" s="21">
        <f t="shared" si="49"/>
        <v>-0.18693174903764653</v>
      </c>
    </row>
    <row r="180" spans="1:26" x14ac:dyDescent="0.25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51">
        <f t="shared" si="45"/>
        <v>23839.351550421325</v>
      </c>
      <c r="K180" s="50"/>
      <c r="L180" s="50"/>
      <c r="M180" s="3"/>
      <c r="N180" s="11">
        <v>175</v>
      </c>
      <c r="O180" s="25">
        <f t="shared" si="50"/>
        <v>-0.1835515642432923</v>
      </c>
      <c r="P180" s="25">
        <f t="shared" si="51"/>
        <v>0.71405481732356746</v>
      </c>
      <c r="Q180" s="25">
        <f t="shared" si="52"/>
        <v>-0.90164280457277635</v>
      </c>
      <c r="R180" s="25">
        <f t="shared" si="53"/>
        <v>-0.47104585091628892</v>
      </c>
      <c r="S180" s="25">
        <f t="shared" si="54"/>
        <v>0.55867004504849582</v>
      </c>
      <c r="T180" s="25">
        <f t="shared" si="55"/>
        <v>0.70977462579954398</v>
      </c>
      <c r="U180" s="14">
        <v>0</v>
      </c>
      <c r="V180" s="21">
        <f t="shared" si="56"/>
        <v>0.17760802851635404</v>
      </c>
      <c r="W180" s="21">
        <f t="shared" si="46"/>
        <v>1.2132674602080771</v>
      </c>
      <c r="X180" s="21">
        <f t="shared" si="47"/>
        <v>-0.23777370638878345</v>
      </c>
      <c r="Y180" s="21">
        <f t="shared" si="48"/>
        <v>-0.2514082508504315</v>
      </c>
      <c r="Z180" s="21">
        <f t="shared" si="49"/>
        <v>-1.4082508504315028E-3</v>
      </c>
    </row>
    <row r="181" spans="1:26" x14ac:dyDescent="0.25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51">
        <f t="shared" si="45"/>
        <v>23312.329096428577</v>
      </c>
      <c r="K181" s="50"/>
      <c r="L181" s="50"/>
      <c r="M181" s="3"/>
      <c r="N181" s="11">
        <v>176</v>
      </c>
      <c r="O181" s="25">
        <f t="shared" si="50"/>
        <v>-0.74884432747526075</v>
      </c>
      <c r="P181" s="25">
        <f t="shared" si="51"/>
        <v>-1.0754876152725452</v>
      </c>
      <c r="Q181" s="25">
        <f t="shared" si="52"/>
        <v>-0.10534081575022018</v>
      </c>
      <c r="R181" s="25">
        <f t="shared" si="53"/>
        <v>-0.36504704160434831</v>
      </c>
      <c r="S181" s="25">
        <f t="shared" si="54"/>
        <v>-5.768405239835591E-2</v>
      </c>
      <c r="T181" s="25">
        <f t="shared" si="55"/>
        <v>0.2835092662398046</v>
      </c>
      <c r="U181" s="14">
        <v>0</v>
      </c>
      <c r="V181" s="21">
        <f t="shared" si="56"/>
        <v>-0.8620394109420525</v>
      </c>
      <c r="W181" s="21">
        <f t="shared" si="46"/>
        <v>1.0562073166812531</v>
      </c>
      <c r="X181" s="21">
        <f t="shared" si="47"/>
        <v>0.21204575035427112</v>
      </c>
      <c r="Y181" s="21">
        <f t="shared" si="48"/>
        <v>0.22137105985314284</v>
      </c>
      <c r="Z181" s="21">
        <f t="shared" si="49"/>
        <v>0.47137105985314287</v>
      </c>
    </row>
    <row r="182" spans="1:26" x14ac:dyDescent="0.25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51">
        <f t="shared" si="45"/>
        <v>26147.165176958173</v>
      </c>
      <c r="K182" s="50"/>
      <c r="L182" s="50"/>
      <c r="M182" s="3"/>
      <c r="N182" s="11">
        <v>177</v>
      </c>
      <c r="O182" s="25">
        <f t="shared" si="50"/>
        <v>-0.9829604036487013</v>
      </c>
      <c r="P182" s="25">
        <f t="shared" si="51"/>
        <v>0.16519074104239784</v>
      </c>
      <c r="Q182" s="25">
        <f t="shared" si="52"/>
        <v>-1.0734710797084421</v>
      </c>
      <c r="R182" s="25">
        <f t="shared" si="53"/>
        <v>-0.36027816739201718</v>
      </c>
      <c r="S182" s="25">
        <f t="shared" si="54"/>
        <v>0.60214050308088285</v>
      </c>
      <c r="T182" s="25">
        <f t="shared" si="55"/>
        <v>0.28787850315755842</v>
      </c>
      <c r="U182" s="14">
        <v>0</v>
      </c>
      <c r="V182" s="21">
        <f t="shared" si="56"/>
        <v>-0.56729162644513398</v>
      </c>
      <c r="W182" s="21">
        <f t="shared" si="46"/>
        <v>1.9453790741216013</v>
      </c>
      <c r="X182" s="21">
        <f t="shared" si="47"/>
        <v>-0.1431473881948602</v>
      </c>
      <c r="Y182" s="21">
        <f t="shared" si="48"/>
        <v>-0.1345463655952471</v>
      </c>
      <c r="Z182" s="21">
        <f t="shared" si="49"/>
        <v>0.1154536344047529</v>
      </c>
    </row>
    <row r="183" spans="1:26" x14ac:dyDescent="0.25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51">
        <f t="shared" si="45"/>
        <v>22447.459218389064</v>
      </c>
      <c r="K183" s="50"/>
      <c r="L183" s="50"/>
      <c r="M183" s="3"/>
      <c r="N183" s="11">
        <v>178</v>
      </c>
      <c r="O183" s="25">
        <f t="shared" si="50"/>
        <v>0.18696429303119499</v>
      </c>
      <c r="P183" s="25">
        <f t="shared" si="51"/>
        <v>-0.3376476810585794</v>
      </c>
      <c r="Q183" s="25">
        <f t="shared" si="52"/>
        <v>-0.20738833276247115</v>
      </c>
      <c r="R183" s="25">
        <f t="shared" si="53"/>
        <v>-0.26393031909461651</v>
      </c>
      <c r="S183" s="25">
        <f t="shared" si="54"/>
        <v>-4.3518402179184519E-2</v>
      </c>
      <c r="T183" s="25">
        <f t="shared" si="55"/>
        <v>-0.48896869049334035</v>
      </c>
      <c r="U183" s="14">
        <v>0</v>
      </c>
      <c r="V183" s="21">
        <f t="shared" si="56"/>
        <v>-0.48103713856541547</v>
      </c>
      <c r="W183" s="21">
        <f t="shared" si="46"/>
        <v>3.3447623884236999E-2</v>
      </c>
      <c r="X183" s="21">
        <f t="shared" si="47"/>
        <v>7.1307189986069081E-2</v>
      </c>
      <c r="Y183" s="21">
        <f t="shared" si="48"/>
        <v>0.12983707210638393</v>
      </c>
      <c r="Z183" s="21">
        <f t="shared" si="49"/>
        <v>0.37983707210638396</v>
      </c>
    </row>
    <row r="184" spans="1:26" x14ac:dyDescent="0.25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51">
        <f t="shared" si="45"/>
        <v>13624.321432738965</v>
      </c>
      <c r="K184" s="50"/>
      <c r="L184" s="50"/>
      <c r="M184" s="3"/>
      <c r="N184" s="11">
        <v>179</v>
      </c>
      <c r="O184" s="25">
        <f t="shared" si="50"/>
        <v>-0.70559505085662155</v>
      </c>
      <c r="P184" s="25">
        <f t="shared" si="51"/>
        <v>-1.1252258813174156</v>
      </c>
      <c r="Q184" s="25">
        <f t="shared" si="52"/>
        <v>4.7895993544721613E-2</v>
      </c>
      <c r="R184" s="25">
        <f t="shared" si="53"/>
        <v>-0.66650393360400906</v>
      </c>
      <c r="S184" s="25">
        <f t="shared" si="54"/>
        <v>0.68823980922972938</v>
      </c>
      <c r="T184" s="25">
        <f t="shared" si="55"/>
        <v>0.52936738040281095</v>
      </c>
      <c r="U184" s="14">
        <v>1</v>
      </c>
      <c r="V184" s="21">
        <f t="shared" si="56"/>
        <v>-0.51325903441699361</v>
      </c>
      <c r="W184" s="21">
        <f t="shared" si="46"/>
        <v>2.0603387936903603</v>
      </c>
      <c r="X184" s="21">
        <f t="shared" si="47"/>
        <v>8.2326778476572271E-2</v>
      </c>
      <c r="Y184" s="21">
        <f t="shared" si="48"/>
        <v>9.8477173236135362E-2</v>
      </c>
      <c r="Z184" s="21">
        <f t="shared" si="49"/>
        <v>0.34847717323613536</v>
      </c>
    </row>
    <row r="185" spans="1:26" x14ac:dyDescent="0.25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51">
        <f t="shared" si="45"/>
        <v>11362.832622807508</v>
      </c>
      <c r="K185" s="50"/>
      <c r="L185" s="50"/>
      <c r="M185" s="3"/>
      <c r="N185" s="11">
        <v>180</v>
      </c>
      <c r="O185" s="25">
        <f t="shared" si="50"/>
        <v>-1.1501185054673533</v>
      </c>
      <c r="P185" s="25">
        <f t="shared" si="51"/>
        <v>-1.0294723280005751</v>
      </c>
      <c r="Q185" s="25">
        <f t="shared" si="52"/>
        <v>0.12126191350259549</v>
      </c>
      <c r="R185" s="25">
        <f t="shared" si="53"/>
        <v>-0.70324142393827693</v>
      </c>
      <c r="S185" s="25">
        <f t="shared" si="54"/>
        <v>0.70526102732330387</v>
      </c>
      <c r="T185" s="25">
        <f t="shared" si="55"/>
        <v>0.45356346168250977</v>
      </c>
      <c r="U185" s="14">
        <v>1</v>
      </c>
      <c r="V185" s="21">
        <f t="shared" si="56"/>
        <v>-0.66781077287408208</v>
      </c>
      <c r="W185" s="21">
        <f t="shared" si="46"/>
        <v>2.5586209567289342</v>
      </c>
      <c r="X185" s="21">
        <f t="shared" si="47"/>
        <v>6.1232517360994415E-2</v>
      </c>
      <c r="Y185" s="21">
        <f t="shared" si="48"/>
        <v>8.6107716501995529E-2</v>
      </c>
      <c r="Z185" s="21">
        <f t="shared" si="49"/>
        <v>0.33610771650199556</v>
      </c>
    </row>
    <row r="186" spans="1:26" x14ac:dyDescent="0.25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51">
        <f t="shared" si="45"/>
        <v>20410.82082680313</v>
      </c>
      <c r="K186" s="50"/>
      <c r="L186" s="50"/>
      <c r="M186" s="3"/>
      <c r="N186" s="11">
        <v>181</v>
      </c>
      <c r="O186" s="25">
        <f t="shared" si="50"/>
        <v>-0.83013226656880035</v>
      </c>
      <c r="P186" s="25">
        <f t="shared" si="51"/>
        <v>-0.8653523405188065</v>
      </c>
      <c r="Q186" s="25">
        <f t="shared" si="52"/>
        <v>-0.35607309039881913</v>
      </c>
      <c r="R186" s="25">
        <f t="shared" si="53"/>
        <v>-0.44566511060717467</v>
      </c>
      <c r="S186" s="25">
        <f t="shared" si="54"/>
        <v>0.61042185838395913</v>
      </c>
      <c r="T186" s="25">
        <f t="shared" si="55"/>
        <v>6.3524404418210251E-2</v>
      </c>
      <c r="U186" s="14">
        <v>0</v>
      </c>
      <c r="V186" s="21">
        <f t="shared" si="56"/>
        <v>-0.75969856053809626</v>
      </c>
      <c r="W186" s="21">
        <f t="shared" si="46"/>
        <v>1.8862192355599343</v>
      </c>
      <c r="X186" s="21">
        <f t="shared" si="47"/>
        <v>4.8191392024842489E-2</v>
      </c>
      <c r="Y186" s="21">
        <f t="shared" si="48"/>
        <v>8.0665606852789021E-2</v>
      </c>
      <c r="Z186" s="21">
        <f t="shared" si="49"/>
        <v>0.33066560685278901</v>
      </c>
    </row>
    <row r="187" spans="1:26" x14ac:dyDescent="0.25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51">
        <f t="shared" si="45"/>
        <v>17119.308140699628</v>
      </c>
      <c r="K187" s="50"/>
      <c r="L187" s="50"/>
      <c r="M187" s="3"/>
      <c r="N187" s="11">
        <v>182</v>
      </c>
      <c r="O187" s="25">
        <f t="shared" si="50"/>
        <v>0.15752331070622794</v>
      </c>
      <c r="P187" s="25">
        <f t="shared" si="51"/>
        <v>-0.53960839022894447</v>
      </c>
      <c r="Q187" s="25">
        <f t="shared" si="52"/>
        <v>-0.5401450262363835</v>
      </c>
      <c r="R187" s="25">
        <f t="shared" si="53"/>
        <v>-0.59604753942295208</v>
      </c>
      <c r="S187" s="25">
        <f t="shared" si="54"/>
        <v>0.47713051171009546</v>
      </c>
      <c r="T187" s="25">
        <f t="shared" si="55"/>
        <v>0.65432489848350572</v>
      </c>
      <c r="U187" s="14">
        <v>0</v>
      </c>
      <c r="V187" s="21">
        <f t="shared" si="56"/>
        <v>-0.16117593124518789</v>
      </c>
      <c r="W187" s="21">
        <f t="shared" si="46"/>
        <v>0.9156547404268196</v>
      </c>
      <c r="X187" s="21">
        <f t="shared" si="47"/>
        <v>1.2066678904436315E-2</v>
      </c>
      <c r="Y187" s="21">
        <f t="shared" si="48"/>
        <v>1.3008381046155461E-2</v>
      </c>
      <c r="Z187" s="21">
        <f t="shared" si="49"/>
        <v>0.26300838104615548</v>
      </c>
    </row>
    <row r="188" spans="1:26" x14ac:dyDescent="0.25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51">
        <f t="shared" si="45"/>
        <v>49760.684090868504</v>
      </c>
      <c r="K188" s="50"/>
      <c r="L188" s="50"/>
      <c r="M188" s="3"/>
      <c r="N188" s="11">
        <v>183</v>
      </c>
      <c r="O188" s="25">
        <f t="shared" si="50"/>
        <v>-0.12014273492873265</v>
      </c>
      <c r="P188" s="25">
        <f t="shared" si="51"/>
        <v>1.0612311396564815</v>
      </c>
      <c r="Q188" s="25">
        <f t="shared" si="52"/>
        <v>1.7536715798295239</v>
      </c>
      <c r="R188" s="25">
        <f t="shared" si="53"/>
        <v>0.22820442828855544</v>
      </c>
      <c r="S188" s="25">
        <f t="shared" si="54"/>
        <v>-0.12316943930385146</v>
      </c>
      <c r="T188" s="25">
        <f t="shared" si="55"/>
        <v>5.4405347985085076E-2</v>
      </c>
      <c r="U188" s="14">
        <v>0</v>
      </c>
      <c r="V188" s="21">
        <f t="shared" si="56"/>
        <v>1.1892501339696093</v>
      </c>
      <c r="W188" s="21">
        <f t="shared" si="46"/>
        <v>-0.23123113266367426</v>
      </c>
      <c r="X188" s="21">
        <f t="shared" si="47"/>
        <v>-0.17566923146904381</v>
      </c>
      <c r="Y188" s="21">
        <f t="shared" si="48"/>
        <v>-0.19878539731303979</v>
      </c>
      <c r="Z188" s="21">
        <f t="shared" si="49"/>
        <v>5.1214602686960209E-2</v>
      </c>
    </row>
    <row r="189" spans="1:26" x14ac:dyDescent="0.25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51">
        <f t="shared" si="45"/>
        <v>16449.855158472892</v>
      </c>
      <c r="K189" s="50"/>
      <c r="L189" s="50"/>
      <c r="M189" s="3"/>
      <c r="N189" s="11">
        <v>184</v>
      </c>
      <c r="O189" s="25">
        <f t="shared" si="50"/>
        <v>-0.64848818525005081</v>
      </c>
      <c r="P189" s="25">
        <f t="shared" si="51"/>
        <v>-1.2430525363962532</v>
      </c>
      <c r="Q189" s="25">
        <f t="shared" si="52"/>
        <v>0.30916518084102829</v>
      </c>
      <c r="R189" s="25">
        <f t="shared" si="53"/>
        <v>-0.5422162625706668</v>
      </c>
      <c r="S189" s="25">
        <f t="shared" si="54"/>
        <v>0.64867871128543408</v>
      </c>
      <c r="T189" s="25">
        <f t="shared" si="55"/>
        <v>0.13203738102460863</v>
      </c>
      <c r="U189" s="14">
        <v>0</v>
      </c>
      <c r="V189" s="21">
        <f t="shared" si="56"/>
        <v>-0.55994821294412489</v>
      </c>
      <c r="W189" s="21">
        <f t="shared" si="46"/>
        <v>1.8393831591061516</v>
      </c>
      <c r="X189" s="21">
        <f t="shared" si="47"/>
        <v>0.11175343941610419</v>
      </c>
      <c r="Y189" s="21">
        <f t="shared" si="48"/>
        <v>0.14717711307016124</v>
      </c>
      <c r="Z189" s="21">
        <f t="shared" si="49"/>
        <v>0.39717711307016124</v>
      </c>
    </row>
    <row r="190" spans="1:26" x14ac:dyDescent="0.25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51">
        <f t="shared" si="45"/>
        <v>32870.771635702607</v>
      </c>
      <c r="K190" s="50"/>
      <c r="L190" s="50"/>
      <c r="M190" s="3"/>
      <c r="N190" s="11">
        <v>185</v>
      </c>
      <c r="O190" s="25">
        <f t="shared" si="50"/>
        <v>0.44947643709602525</v>
      </c>
      <c r="P190" s="25">
        <f t="shared" si="51"/>
        <v>1.5623502186617355</v>
      </c>
      <c r="Q190" s="25">
        <f t="shared" si="52"/>
        <v>2.1181498481016177</v>
      </c>
      <c r="R190" s="25">
        <f t="shared" si="53"/>
        <v>0.52081527789951054</v>
      </c>
      <c r="S190" s="25">
        <f t="shared" si="54"/>
        <v>-1.1552692412981906</v>
      </c>
      <c r="T190" s="25">
        <f t="shared" si="55"/>
        <v>-3.5436530954583256</v>
      </c>
      <c r="U190" s="14">
        <v>0</v>
      </c>
      <c r="V190" s="21">
        <f t="shared" si="56"/>
        <v>-2.0054397915678278E-2</v>
      </c>
      <c r="W190" s="21">
        <f t="shared" si="46"/>
        <v>-2.1255609562937265</v>
      </c>
      <c r="X190" s="21">
        <f t="shared" si="47"/>
        <v>-7.709463992574847E-2</v>
      </c>
      <c r="Y190" s="21">
        <f t="shared" si="48"/>
        <v>0.14386973501532663</v>
      </c>
      <c r="Z190" s="21">
        <f t="shared" si="49"/>
        <v>0.39386973501532663</v>
      </c>
    </row>
    <row r="191" spans="1:26" x14ac:dyDescent="0.25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51">
        <f t="shared" si="45"/>
        <v>12960.501703845141</v>
      </c>
      <c r="K191" s="50"/>
      <c r="L191" s="50"/>
      <c r="M191" s="3"/>
      <c r="N191" s="11">
        <v>186</v>
      </c>
      <c r="O191" s="25">
        <f t="shared" si="50"/>
        <v>0.16905558940430204</v>
      </c>
      <c r="P191" s="25">
        <f t="shared" si="51"/>
        <v>-0.66415205461460558</v>
      </c>
      <c r="Q191" s="25">
        <f t="shared" si="52"/>
        <v>-1.1917733805276836</v>
      </c>
      <c r="R191" s="25">
        <f t="shared" si="53"/>
        <v>-0.6508301387933384</v>
      </c>
      <c r="S191" s="25">
        <f t="shared" si="54"/>
        <v>0.58900439343831135</v>
      </c>
      <c r="T191" s="25">
        <f t="shared" si="55"/>
        <v>0.39054961145548461</v>
      </c>
      <c r="U191" s="14">
        <v>0</v>
      </c>
      <c r="V191" s="21">
        <f t="shared" si="56"/>
        <v>-0.56589415818230404</v>
      </c>
      <c r="W191" s="21">
        <f t="shared" si="46"/>
        <v>1.0707789428273478</v>
      </c>
      <c r="X191" s="21">
        <f t="shared" si="47"/>
        <v>1.4525477188097519E-2</v>
      </c>
      <c r="Y191" s="21">
        <f t="shared" si="48"/>
        <v>3.9726693265234911E-2</v>
      </c>
      <c r="Z191" s="21">
        <f t="shared" si="49"/>
        <v>0.28972669326523492</v>
      </c>
    </row>
    <row r="192" spans="1:26" x14ac:dyDescent="0.25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51">
        <f t="shared" si="45"/>
        <v>24628.084452173553</v>
      </c>
      <c r="K192" s="50"/>
      <c r="L192" s="50"/>
      <c r="M192" s="3"/>
      <c r="N192" s="11">
        <v>187</v>
      </c>
      <c r="O192" s="25">
        <f t="shared" si="50"/>
        <v>-1.0788715909677415</v>
      </c>
      <c r="P192" s="25">
        <f t="shared" si="51"/>
        <v>-1.2053363744932319</v>
      </c>
      <c r="Q192" s="25">
        <f t="shared" si="52"/>
        <v>-0.71120329560369644</v>
      </c>
      <c r="R192" s="25">
        <f t="shared" si="53"/>
        <v>-0.30056959952361284</v>
      </c>
      <c r="S192" s="25">
        <f t="shared" si="54"/>
        <v>-0.30464152629426139</v>
      </c>
      <c r="T192" s="25">
        <f t="shared" si="55"/>
        <v>0.17575869514918629</v>
      </c>
      <c r="U192" s="14">
        <v>1</v>
      </c>
      <c r="V192" s="21">
        <f t="shared" si="56"/>
        <v>-1.4270265382222325</v>
      </c>
      <c r="W192" s="21">
        <f t="shared" si="46"/>
        <v>1.0747996641970929</v>
      </c>
      <c r="X192" s="21">
        <f t="shared" si="47"/>
        <v>0.28237790129314322</v>
      </c>
      <c r="Y192" s="21">
        <f t="shared" si="48"/>
        <v>0.29436025117843739</v>
      </c>
      <c r="Z192" s="21">
        <f t="shared" si="49"/>
        <v>0.54436025117843734</v>
      </c>
    </row>
    <row r="193" spans="1:28" x14ac:dyDescent="0.25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51">
        <f t="shared" si="45"/>
        <v>24735.049125862501</v>
      </c>
      <c r="K193" s="50"/>
      <c r="L193" s="50"/>
      <c r="M193" s="3"/>
      <c r="N193" s="11">
        <v>188</v>
      </c>
      <c r="O193" s="25">
        <f t="shared" si="50"/>
        <v>-0.29727498725365642</v>
      </c>
      <c r="P193" s="25">
        <f t="shared" si="51"/>
        <v>-6.6963697249466284E-2</v>
      </c>
      <c r="Q193" s="25">
        <f t="shared" si="52"/>
        <v>-0.46493598517471785</v>
      </c>
      <c r="R193" s="25">
        <f t="shared" si="53"/>
        <v>-0.47651060847996474</v>
      </c>
      <c r="S193" s="25">
        <f t="shared" si="54"/>
        <v>0.6979654060782825</v>
      </c>
      <c r="T193" s="25">
        <f t="shared" si="55"/>
        <v>0.79288866197660834</v>
      </c>
      <c r="U193" s="14">
        <v>0</v>
      </c>
      <c r="V193" s="21">
        <f t="shared" si="56"/>
        <v>7.7153662457119021E-2</v>
      </c>
      <c r="W193" s="21">
        <f t="shared" si="46"/>
        <v>1.4717510018119038</v>
      </c>
      <c r="X193" s="21">
        <f t="shared" si="47"/>
        <v>-0.11755627394592866</v>
      </c>
      <c r="Y193" s="21">
        <f t="shared" si="48"/>
        <v>-0.1369370963499589</v>
      </c>
      <c r="Z193" s="21">
        <f t="shared" si="49"/>
        <v>0.1130629036500411</v>
      </c>
    </row>
    <row r="194" spans="1:28" x14ac:dyDescent="0.25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51">
        <f t="shared" si="45"/>
        <v>16548.429459411767</v>
      </c>
      <c r="K194" s="50"/>
      <c r="L194" s="50"/>
      <c r="M194" s="3"/>
      <c r="N194" s="11">
        <v>189</v>
      </c>
      <c r="O194" s="25">
        <f t="shared" si="50"/>
        <v>-0.43785805984437576</v>
      </c>
      <c r="P194" s="25">
        <f t="shared" si="51"/>
        <v>-1.1989033749134339</v>
      </c>
      <c r="Q194" s="25">
        <f t="shared" si="52"/>
        <v>-1.2021450636659319</v>
      </c>
      <c r="R194" s="25">
        <f t="shared" si="53"/>
        <v>-0.66114592275203898</v>
      </c>
      <c r="S194" s="25">
        <f t="shared" si="54"/>
        <v>0.71901088809728986</v>
      </c>
      <c r="T194" s="25">
        <f t="shared" si="55"/>
        <v>0.87021647743700692</v>
      </c>
      <c r="U194" s="14">
        <v>1</v>
      </c>
      <c r="V194" s="21">
        <f t="shared" si="56"/>
        <v>-0.79617710651728502</v>
      </c>
      <c r="W194" s="21">
        <f t="shared" si="46"/>
        <v>1.8180148706937047</v>
      </c>
      <c r="X194" s="21">
        <f t="shared" si="47"/>
        <v>9.0381439797416113E-2</v>
      </c>
      <c r="Y194" s="21">
        <f t="shared" si="48"/>
        <v>8.0647639844517949E-2</v>
      </c>
      <c r="Z194" s="21">
        <f t="shared" si="49"/>
        <v>0.33064763984451795</v>
      </c>
    </row>
    <row r="195" spans="1:28" x14ac:dyDescent="0.25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51">
        <f t="shared" si="45"/>
        <v>51926.891475859171</v>
      </c>
      <c r="K195" s="50"/>
      <c r="L195" s="50"/>
      <c r="M195" s="3"/>
      <c r="N195" s="11">
        <v>190</v>
      </c>
      <c r="O195" s="25">
        <f t="shared" si="50"/>
        <v>0.41652427688460048</v>
      </c>
      <c r="P195" s="25">
        <f t="shared" si="51"/>
        <v>1.3598495182992376</v>
      </c>
      <c r="Q195" s="25">
        <f t="shared" si="52"/>
        <v>-0.90748090644035895</v>
      </c>
      <c r="R195" s="25">
        <f t="shared" si="53"/>
        <v>0.39355902223900618</v>
      </c>
      <c r="S195" s="25">
        <f t="shared" si="54"/>
        <v>-1.8744400138018198</v>
      </c>
      <c r="T195" s="25">
        <f t="shared" si="55"/>
        <v>0.19668281518207181</v>
      </c>
      <c r="U195" s="14">
        <v>0</v>
      </c>
      <c r="V195" s="21">
        <f t="shared" si="56"/>
        <v>-0.17304386984885939</v>
      </c>
      <c r="W195" s="21">
        <f t="shared" si="46"/>
        <v>-2.6845233129254265</v>
      </c>
      <c r="X195" s="21">
        <f t="shared" si="47"/>
        <v>9.4848460975126281E-2</v>
      </c>
      <c r="Y195" s="21">
        <f t="shared" si="48"/>
        <v>4.7306659683393454E-2</v>
      </c>
      <c r="Z195" s="21">
        <f t="shared" si="49"/>
        <v>0.29730665968339343</v>
      </c>
    </row>
    <row r="196" spans="1:28" x14ac:dyDescent="0.25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51">
        <f t="shared" si="45"/>
        <v>41424.283635075524</v>
      </c>
      <c r="K196" s="50"/>
      <c r="L196" s="50"/>
      <c r="M196" s="3"/>
      <c r="N196" s="11">
        <v>191</v>
      </c>
      <c r="O196" s="25">
        <f t="shared" si="50"/>
        <v>2.0831994243125065</v>
      </c>
      <c r="P196" s="25">
        <f t="shared" si="51"/>
        <v>0.98871246562052539</v>
      </c>
      <c r="Q196" s="25">
        <f t="shared" si="52"/>
        <v>-0.61757092548566639</v>
      </c>
      <c r="R196" s="25">
        <f t="shared" si="53"/>
        <v>-4.5432265938681049E-2</v>
      </c>
      <c r="S196" s="25">
        <f t="shared" si="54"/>
        <v>0.16261129805740113</v>
      </c>
      <c r="T196" s="25">
        <f t="shared" si="55"/>
        <v>0.54047316503549636</v>
      </c>
      <c r="U196" s="14">
        <v>0</v>
      </c>
      <c r="V196" s="21">
        <f t="shared" si="56"/>
        <v>1.2966638173339924</v>
      </c>
      <c r="W196" s="21">
        <f t="shared" si="46"/>
        <v>-1.8751558603164242</v>
      </c>
      <c r="X196" s="21">
        <f t="shared" si="47"/>
        <v>-0.2153611798835024</v>
      </c>
      <c r="Y196" s="21">
        <f t="shared" si="48"/>
        <v>-0.25190165655704189</v>
      </c>
      <c r="Z196" s="21">
        <f t="shared" si="49"/>
        <v>-1.9016565570418864E-3</v>
      </c>
    </row>
    <row r="197" spans="1:28" x14ac:dyDescent="0.25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51">
        <f t="shared" si="45"/>
        <v>109179.71442963593</v>
      </c>
      <c r="K197" s="50"/>
      <c r="L197" s="50"/>
      <c r="M197" s="3"/>
      <c r="N197" s="11">
        <v>192</v>
      </c>
      <c r="O197" s="25">
        <f t="shared" si="50"/>
        <v>0.65178707756802834</v>
      </c>
      <c r="P197" s="25">
        <f t="shared" si="51"/>
        <v>1.7077903633768838</v>
      </c>
      <c r="Q197" s="25">
        <f t="shared" si="52"/>
        <v>1.3836517532751031</v>
      </c>
      <c r="R197" s="25">
        <f t="shared" si="53"/>
        <v>2.0111925522715732</v>
      </c>
      <c r="S197" s="25">
        <f t="shared" si="54"/>
        <v>-0.83384063543288323</v>
      </c>
      <c r="T197" s="25">
        <f t="shared" si="55"/>
        <v>-3.045451990809505</v>
      </c>
      <c r="U197" s="14">
        <v>0</v>
      </c>
      <c r="V197" s="21">
        <f t="shared" si="56"/>
        <v>0.7813038001038336</v>
      </c>
      <c r="W197" s="21">
        <f t="shared" si="46"/>
        <v>-3.4968202652724845</v>
      </c>
      <c r="X197" s="21">
        <f t="shared" si="47"/>
        <v>-0.16422519003188324</v>
      </c>
      <c r="Y197" s="21">
        <f t="shared" si="48"/>
        <v>-0.10489312265357861</v>
      </c>
      <c r="Z197" s="21">
        <f t="shared" si="49"/>
        <v>0.14510687734642139</v>
      </c>
    </row>
    <row r="198" spans="1:28" x14ac:dyDescent="0.25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51">
        <f t="shared" si="45"/>
        <v>36513.74751962984</v>
      </c>
      <c r="K198" s="50"/>
      <c r="L198" s="50"/>
      <c r="M198" s="3"/>
      <c r="N198" s="11">
        <v>193</v>
      </c>
      <c r="O198" s="25">
        <f t="shared" ref="O198:O205" si="57">(C198-C$207)/C$209</f>
        <v>-0.78027059805409527</v>
      </c>
      <c r="P198" s="25">
        <f t="shared" ref="P198:P205" si="58">(D198-D$207)/D$209</f>
        <v>-0.26035381376487715</v>
      </c>
      <c r="Q198" s="25">
        <f t="shared" ref="Q198:Q205" si="59">(E198-E$207)/E$209</f>
        <v>-0.62794829791012896</v>
      </c>
      <c r="R198" s="25">
        <f t="shared" ref="R198:R205" si="60">(F198-F$207)/F$209</f>
        <v>7.5501110944137431E-2</v>
      </c>
      <c r="S198" s="25">
        <f t="shared" ref="S198:S205" si="61">(G198-G$207)/G$209</f>
        <v>0.19099319302172943</v>
      </c>
      <c r="T198" s="25">
        <f t="shared" ref="T198:T205" si="62">(H198-H$207)/H$209</f>
        <v>-0.9017858363923078</v>
      </c>
      <c r="U198" s="14">
        <v>0</v>
      </c>
      <c r="V198" s="21">
        <f t="shared" ref="V198:V205" si="63">(O198+P198+Q198+R198+S198+T198)/2.4</f>
        <v>-0.95994343423147599</v>
      </c>
      <c r="W198" s="21">
        <f t="shared" si="46"/>
        <v>0.89576268013168725</v>
      </c>
      <c r="X198" s="21">
        <f t="shared" si="47"/>
        <v>1.3131223482536196E-2</v>
      </c>
      <c r="Y198" s="21">
        <f t="shared" si="48"/>
        <v>7.4124753913808281E-2</v>
      </c>
      <c r="Z198" s="21">
        <f t="shared" si="49"/>
        <v>0.32412475391380829</v>
      </c>
    </row>
    <row r="199" spans="1:28" x14ac:dyDescent="0.25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51">
        <f t="shared" ref="J199:J205" si="64" xml:space="preserve"> C199+D199+E199+F199+G199+H199</f>
        <v>26250.374662086415</v>
      </c>
      <c r="K199" s="50"/>
      <c r="L199" s="50"/>
      <c r="M199" s="3"/>
      <c r="N199" s="11">
        <v>194</v>
      </c>
      <c r="O199" s="25">
        <f t="shared" si="57"/>
        <v>0.48711143031995785</v>
      </c>
      <c r="P199" s="25">
        <f t="shared" si="58"/>
        <v>-1.1825247718774257</v>
      </c>
      <c r="Q199" s="25">
        <f t="shared" si="59"/>
        <v>-1.0521166780835347</v>
      </c>
      <c r="R199" s="25">
        <f t="shared" si="60"/>
        <v>-0.38258322772659692</v>
      </c>
      <c r="S199" s="25">
        <f t="shared" si="61"/>
        <v>0.51171717986708132</v>
      </c>
      <c r="T199" s="25">
        <f t="shared" si="62"/>
        <v>0.49126146090754796</v>
      </c>
      <c r="U199" s="14">
        <v>1</v>
      </c>
      <c r="V199" s="21">
        <f t="shared" si="63"/>
        <v>-0.46963941941373766</v>
      </c>
      <c r="W199" s="21">
        <f t="shared" ref="W199:W205" si="65">S199-R199-O199</f>
        <v>0.40718897727372039</v>
      </c>
      <c r="X199" s="21">
        <f t="shared" ref="X199:X205" si="66">$AE$6*P199+$AB$6*S199</f>
        <v>0.12595215662499143</v>
      </c>
      <c r="Y199" s="21">
        <f t="shared" ref="Y199:Y206" si="67">$AE$6*P199+$AB$6*S199 +$AC$6*R199+$AA$6*T199</f>
        <v>0.12123774574858662</v>
      </c>
      <c r="Z199" s="21">
        <f t="shared" ref="Z199:Z205" si="68">$AE$6*P199+$AB$6*S199 +$AC$6*R199+$AA$6*T199+0.25</f>
        <v>0.37123774574858659</v>
      </c>
    </row>
    <row r="200" spans="1:28" x14ac:dyDescent="0.25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51">
        <f t="shared" si="64"/>
        <v>22595.722146735454</v>
      </c>
      <c r="K200" s="50"/>
      <c r="L200" s="50"/>
      <c r="M200" s="3"/>
      <c r="N200" s="11">
        <v>195</v>
      </c>
      <c r="O200" s="25">
        <f t="shared" si="57"/>
        <v>1.1541271583206398</v>
      </c>
      <c r="P200" s="25">
        <f t="shared" si="58"/>
        <v>-1.266322941123843</v>
      </c>
      <c r="Q200" s="25">
        <f t="shared" si="59"/>
        <v>-2.8764046823381559E-2</v>
      </c>
      <c r="R200" s="25">
        <f t="shared" si="60"/>
        <v>-0.48776862611847582</v>
      </c>
      <c r="S200" s="25">
        <f t="shared" si="61"/>
        <v>0.74740049119793261</v>
      </c>
      <c r="T200" s="25">
        <f t="shared" si="62"/>
        <v>0.55241215021356371</v>
      </c>
      <c r="U200" s="14">
        <v>0</v>
      </c>
      <c r="V200" s="21">
        <f t="shared" si="63"/>
        <v>0.27961841069434828</v>
      </c>
      <c r="W200" s="21">
        <f t="shared" si="65"/>
        <v>8.1041958995768715E-2</v>
      </c>
      <c r="X200" s="21">
        <f t="shared" si="66"/>
        <v>9.7708700873556681E-2</v>
      </c>
      <c r="Y200" s="21">
        <f t="shared" si="67"/>
        <v>9.7214174826958447E-2</v>
      </c>
      <c r="Z200" s="21">
        <f t="shared" si="68"/>
        <v>0.34721417482695843</v>
      </c>
    </row>
    <row r="201" spans="1:28" x14ac:dyDescent="0.25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51">
        <f t="shared" si="64"/>
        <v>42139.801260600128</v>
      </c>
      <c r="K201" s="50"/>
      <c r="L201" s="50"/>
      <c r="M201" s="3"/>
      <c r="N201" s="11">
        <v>196</v>
      </c>
      <c r="O201" s="25">
        <f t="shared" si="57"/>
        <v>0.91797457955865869</v>
      </c>
      <c r="P201" s="25">
        <f t="shared" si="58"/>
        <v>0.68456934905658207</v>
      </c>
      <c r="Q201" s="25">
        <f t="shared" si="59"/>
        <v>-0.31836346764539863</v>
      </c>
      <c r="R201" s="25">
        <f t="shared" si="60"/>
        <v>0.21319133485935021</v>
      </c>
      <c r="S201" s="25">
        <f t="shared" si="61"/>
        <v>-0.50426211755052341</v>
      </c>
      <c r="T201" s="25">
        <f t="shared" si="62"/>
        <v>-0.67143219377337193</v>
      </c>
      <c r="U201" s="14">
        <v>0</v>
      </c>
      <c r="V201" s="21">
        <f t="shared" si="63"/>
        <v>0.13403228521054042</v>
      </c>
      <c r="W201" s="21">
        <f t="shared" si="65"/>
        <v>-1.6354280319685324</v>
      </c>
      <c r="X201" s="21">
        <f t="shared" si="66"/>
        <v>-3.4141497684458136E-2</v>
      </c>
      <c r="Y201" s="21">
        <f t="shared" si="67"/>
        <v>-1.8364334452640602E-3</v>
      </c>
      <c r="Z201" s="21">
        <f t="shared" si="68"/>
        <v>0.24816356655473593</v>
      </c>
    </row>
    <row r="202" spans="1:28" x14ac:dyDescent="0.25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51">
        <f t="shared" si="64"/>
        <v>15072.055192447415</v>
      </c>
      <c r="K202" s="50"/>
      <c r="L202" s="50"/>
      <c r="M202" s="3"/>
      <c r="N202" s="11">
        <v>197</v>
      </c>
      <c r="O202" s="25">
        <f t="shared" si="57"/>
        <v>-1.2271628377348975</v>
      </c>
      <c r="P202" s="25">
        <f t="shared" si="58"/>
        <v>-0.11729208873229341</v>
      </c>
      <c r="Q202" s="25">
        <f t="shared" si="59"/>
        <v>1.861880690279879</v>
      </c>
      <c r="R202" s="25">
        <f t="shared" si="60"/>
        <v>-0.64741558140502597</v>
      </c>
      <c r="S202" s="25">
        <f t="shared" si="61"/>
        <v>0.57001978172350865</v>
      </c>
      <c r="T202" s="25">
        <f t="shared" si="62"/>
        <v>0.66192970718380506</v>
      </c>
      <c r="U202" s="14">
        <v>0</v>
      </c>
      <c r="V202" s="21">
        <f t="shared" si="63"/>
        <v>0.45914986304790656</v>
      </c>
      <c r="W202" s="21">
        <f t="shared" si="65"/>
        <v>2.4445982008634322</v>
      </c>
      <c r="X202" s="21">
        <f t="shared" si="66"/>
        <v>-8.428951014554073E-2</v>
      </c>
      <c r="Y202" s="21">
        <f t="shared" si="67"/>
        <v>-7.9625891686748454E-2</v>
      </c>
      <c r="Z202" s="21">
        <f t="shared" si="68"/>
        <v>0.17037410831325156</v>
      </c>
    </row>
    <row r="203" spans="1:28" x14ac:dyDescent="0.25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51">
        <f t="shared" si="64"/>
        <v>23695.093734533868</v>
      </c>
      <c r="K203" s="50"/>
      <c r="L203" s="50"/>
      <c r="M203" s="3"/>
      <c r="N203" s="11">
        <v>198</v>
      </c>
      <c r="O203" s="25">
        <f t="shared" si="57"/>
        <v>-1.1825738818365255</v>
      </c>
      <c r="P203" s="25">
        <f t="shared" si="58"/>
        <v>-0.92210542100187787</v>
      </c>
      <c r="Q203" s="25">
        <f t="shared" si="59"/>
        <v>-0.75590673549828835</v>
      </c>
      <c r="R203" s="25">
        <f t="shared" si="60"/>
        <v>-0.44347578664399895</v>
      </c>
      <c r="S203" s="25">
        <f t="shared" si="61"/>
        <v>0.45120197481587482</v>
      </c>
      <c r="T203" s="25">
        <f t="shared" si="62"/>
        <v>0.57242052575251612</v>
      </c>
      <c r="U203" s="14">
        <v>0</v>
      </c>
      <c r="V203" s="21">
        <f t="shared" si="63"/>
        <v>-0.95018305183845841</v>
      </c>
      <c r="W203" s="21">
        <f t="shared" si="65"/>
        <v>2.0772516432963992</v>
      </c>
      <c r="X203" s="21">
        <f t="shared" si="66"/>
        <v>8.8489658404495283E-2</v>
      </c>
      <c r="Y203" s="21">
        <f t="shared" si="67"/>
        <v>8.2803316965620238E-2</v>
      </c>
      <c r="Z203" s="21">
        <f t="shared" si="68"/>
        <v>0.33280331696562027</v>
      </c>
    </row>
    <row r="204" spans="1:28" x14ac:dyDescent="0.25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51">
        <f t="shared" si="64"/>
        <v>86234.563985256827</v>
      </c>
      <c r="K204" s="50"/>
      <c r="L204" s="50"/>
      <c r="M204" s="3"/>
      <c r="N204" s="11">
        <v>199</v>
      </c>
      <c r="O204" s="25">
        <f t="shared" si="57"/>
        <v>0.5236051631860611</v>
      </c>
      <c r="P204" s="25">
        <f t="shared" si="58"/>
        <v>1.1925631934668257</v>
      </c>
      <c r="Q204" s="25">
        <f t="shared" si="59"/>
        <v>-0.14471865746821902</v>
      </c>
      <c r="R204" s="25">
        <f t="shared" si="60"/>
        <v>1.3950601207303259</v>
      </c>
      <c r="S204" s="25">
        <f t="shared" si="61"/>
        <v>-9.9289787067448148E-4</v>
      </c>
      <c r="T204" s="25">
        <f t="shared" si="62"/>
        <v>-2.6027025604786234</v>
      </c>
      <c r="U204" s="14">
        <v>0</v>
      </c>
      <c r="V204" s="21">
        <f t="shared" si="63"/>
        <v>0.15117265065237345</v>
      </c>
      <c r="W204" s="21">
        <f t="shared" si="65"/>
        <v>-1.9196581817870615</v>
      </c>
      <c r="X204" s="21">
        <f t="shared" si="66"/>
        <v>-0.22302183575763099</v>
      </c>
      <c r="Y204" s="21">
        <f t="shared" si="67"/>
        <v>-0.1452815070072527</v>
      </c>
      <c r="Z204" s="21">
        <f t="shared" si="68"/>
        <v>0.1047184929927473</v>
      </c>
    </row>
    <row r="205" spans="1:28" x14ac:dyDescent="0.25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51">
        <f t="shared" si="64"/>
        <v>115568.87572067359</v>
      </c>
      <c r="K205" s="50"/>
      <c r="L205" s="50"/>
      <c r="M205" s="3"/>
      <c r="N205" s="15">
        <v>200</v>
      </c>
      <c r="O205" s="26">
        <f t="shared" si="57"/>
        <v>1.3660641281033652</v>
      </c>
      <c r="P205" s="26">
        <f t="shared" si="58"/>
        <v>1.1514751791928366</v>
      </c>
      <c r="Q205" s="26">
        <f t="shared" si="59"/>
        <v>-1.2398042320700904</v>
      </c>
      <c r="R205" s="26">
        <f t="shared" si="60"/>
        <v>1.5613832884471033</v>
      </c>
      <c r="S205" s="26">
        <f t="shared" si="61"/>
        <v>0.51569039423576113</v>
      </c>
      <c r="T205" s="26">
        <f t="shared" si="62"/>
        <v>-1.2279078025101992E-2</v>
      </c>
      <c r="U205" s="18">
        <v>0</v>
      </c>
      <c r="V205" s="21">
        <f t="shared" si="63"/>
        <v>1.3927206999516144</v>
      </c>
      <c r="W205" s="21">
        <f t="shared" si="65"/>
        <v>-2.4117570223147071</v>
      </c>
      <c r="X205" s="21">
        <f t="shared" si="66"/>
        <v>-0.31163306507178967</v>
      </c>
      <c r="Y205" s="21">
        <f t="shared" si="67"/>
        <v>-0.44109871729428513</v>
      </c>
      <c r="Z205" s="21">
        <f t="shared" si="68"/>
        <v>-0.19109871729428513</v>
      </c>
    </row>
    <row r="206" spans="1:2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-0.06</v>
      </c>
      <c r="P206" s="3">
        <v>0.23</v>
      </c>
      <c r="Q206" s="3">
        <v>-0.57999999999999996</v>
      </c>
      <c r="R206" s="3">
        <v>-0.38</v>
      </c>
      <c r="S206" s="3">
        <v>0.14000000000000001</v>
      </c>
      <c r="T206" s="3">
        <v>-0.06</v>
      </c>
      <c r="U206" s="3"/>
      <c r="V206" s="3"/>
      <c r="W206" s="3"/>
      <c r="X206" s="3"/>
      <c r="Y206" s="21">
        <f t="shared" si="67"/>
        <v>-3.293261991720893E-2</v>
      </c>
      <c r="Z206" s="3"/>
    </row>
    <row r="207" spans="1:28" x14ac:dyDescent="0.25">
      <c r="A207" s="3"/>
      <c r="B207" s="19" t="s">
        <v>5</v>
      </c>
      <c r="C207" s="20">
        <f>AVERAGE(C6:C205)</f>
        <v>34.666146453529812</v>
      </c>
      <c r="D207" s="20">
        <f t="shared" ref="D207:G207" si="69">AVERAGE(D6:D205)</f>
        <v>8.6148571398453964</v>
      </c>
      <c r="E207" s="20">
        <f t="shared" si="69"/>
        <v>0.77970681197760683</v>
      </c>
      <c r="F207" s="20">
        <f>AVERAGE(F6:F205)</f>
        <v>48439.955205073318</v>
      </c>
      <c r="G207" s="20">
        <f t="shared" si="69"/>
        <v>-3202.1093706653883</v>
      </c>
      <c r="H207" s="20">
        <f>AVERAGE(H6:H205)</f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>
        <f>MAX(R6:R205)</f>
        <v>8.4174654750479228</v>
      </c>
      <c r="S207" s="21"/>
      <c r="T207" s="21"/>
      <c r="U207" s="3" t="s">
        <v>49</v>
      </c>
      <c r="V207" s="3">
        <v>0.75</v>
      </c>
      <c r="W207" s="21">
        <v>0.51</v>
      </c>
      <c r="X207" s="3"/>
      <c r="Y207" s="3"/>
      <c r="Z207" s="3"/>
      <c r="AB207" s="49">
        <f>MIN(W6:W205)</f>
        <v>-16.92302048079085</v>
      </c>
    </row>
    <row r="208" spans="1:28" x14ac:dyDescent="0.25">
      <c r="A208" s="3"/>
      <c r="B208" s="3"/>
      <c r="C208" s="21"/>
      <c r="D208" s="21"/>
      <c r="E208" s="21"/>
      <c r="F208" s="38"/>
      <c r="G208" s="21"/>
      <c r="H208" s="21"/>
      <c r="I208" s="3"/>
      <c r="J208" s="3"/>
      <c r="K208" s="3"/>
      <c r="L208" s="3"/>
      <c r="M208" s="3"/>
      <c r="N208" s="3"/>
      <c r="O208" s="2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19" t="s">
        <v>6</v>
      </c>
      <c r="C209" s="20">
        <f>STDEVP(C6:C205)</f>
        <v>8.20317058019568</v>
      </c>
      <c r="D209" s="20">
        <f t="shared" ref="D209:H209" si="70">STDEVP(D6:D205)</f>
        <v>6.7730121053521914</v>
      </c>
      <c r="E209" s="20">
        <f t="shared" si="70"/>
        <v>0.61904342261776335</v>
      </c>
      <c r="F209" s="20">
        <f>STDEVP(F6:F205)</f>
        <v>47862.353904342759</v>
      </c>
      <c r="G209" s="20">
        <f t="shared" si="70"/>
        <v>3892.0260177374007</v>
      </c>
      <c r="H209" s="20">
        <f t="shared" si="70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C212">
        <v>42</v>
      </c>
      <c r="D212">
        <v>12.44</v>
      </c>
      <c r="E212">
        <v>0.9</v>
      </c>
      <c r="F212">
        <v>121400</v>
      </c>
      <c r="G212">
        <v>-34288</v>
      </c>
      <c r="H212">
        <v>-23411</v>
      </c>
    </row>
    <row r="213" spans="1:26" x14ac:dyDescent="0.25">
      <c r="C213">
        <f>(C212-C207)/C209</f>
        <v>0.89402670281851493</v>
      </c>
      <c r="D213">
        <f t="shared" ref="D213:H213" si="71">(D212-D207)/D209</f>
        <v>0.56476244256700592</v>
      </c>
      <c r="E213">
        <f t="shared" si="71"/>
        <v>0.19432108254006897</v>
      </c>
      <c r="F213">
        <f t="shared" si="71"/>
        <v>1.5243722642798541</v>
      </c>
      <c r="G213">
        <f t="shared" si="71"/>
        <v>-7.9870716402369153</v>
      </c>
      <c r="H213">
        <f t="shared" si="71"/>
        <v>-2.2794318438031596</v>
      </c>
    </row>
    <row r="214" spans="1:26" ht="23.25" x14ac:dyDescent="0.35">
      <c r="C214" s="54">
        <v>8.4761279709936709E-3</v>
      </c>
      <c r="D214" s="54">
        <v>0.18683983215290142</v>
      </c>
      <c r="E214" s="55">
        <v>-6.5964610003607566E-2</v>
      </c>
      <c r="F214" s="54">
        <v>0.63949953475163035</v>
      </c>
      <c r="G214" s="54">
        <v>-5.5118374675069658E-2</v>
      </c>
      <c r="H214" s="54">
        <v>-4.7458377011934429E-3</v>
      </c>
    </row>
    <row r="215" spans="1:26" x14ac:dyDescent="0.25">
      <c r="B215" t="s">
        <v>65</v>
      </c>
      <c r="C215">
        <f>C213*C214+D213*D214+E213*E214+F213*F214+G213*G214+H213*H214</f>
        <v>1.5261672648929021</v>
      </c>
    </row>
    <row r="216" spans="1:26" x14ac:dyDescent="0.25">
      <c r="B216" t="s">
        <v>66</v>
      </c>
      <c r="C216">
        <f>1905.51 + C215*5755.91</f>
        <v>10689.991421669703</v>
      </c>
      <c r="D216" t="s">
        <v>68</v>
      </c>
      <c r="E216" t="s">
        <v>69</v>
      </c>
      <c r="F216">
        <v>2620</v>
      </c>
    </row>
    <row r="217" spans="1:26" x14ac:dyDescent="0.25">
      <c r="B217" t="s">
        <v>67</v>
      </c>
      <c r="E217" t="s">
        <v>70</v>
      </c>
      <c r="F217">
        <f>C216+F216</f>
        <v>13309.991421669703</v>
      </c>
      <c r="G217">
        <f>C216-F216</f>
        <v>8069.9914216697034</v>
      </c>
    </row>
    <row r="218" spans="1:26" x14ac:dyDescent="0.25">
      <c r="E218" t="s">
        <v>71</v>
      </c>
      <c r="F218">
        <v>10007.666423061015</v>
      </c>
    </row>
    <row r="219" spans="1:26" x14ac:dyDescent="0.25">
      <c r="E219" t="s">
        <v>70</v>
      </c>
      <c r="F219">
        <f>C216+F218</f>
        <v>20697.657844730718</v>
      </c>
      <c r="G219">
        <f>C216-F218</f>
        <v>682.32499860868847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1"/>
  <sheetViews>
    <sheetView tabSelected="1" topLeftCell="I178" workbookViewId="0">
      <selection activeCell="U169" sqref="U169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21" x14ac:dyDescent="0.35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21" x14ac:dyDescent="0.3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33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 t="s">
        <v>58</v>
      </c>
      <c r="T5" s="3" t="s">
        <v>62</v>
      </c>
      <c r="U5" s="49">
        <v>-7.4627683332910727E-2</v>
      </c>
      <c r="V5" s="49">
        <v>-0.18638399333568834</v>
      </c>
      <c r="W5" s="49">
        <v>-8.3504167319893782E-2</v>
      </c>
      <c r="X5" s="49">
        <v>3.2318965885900608E-2</v>
      </c>
      <c r="Y5" s="49">
        <v>-0.18716567579020363</v>
      </c>
      <c r="Z5" s="49">
        <v>-2.2812197148846317E-2</v>
      </c>
      <c r="AA5" s="49">
        <v>0.24999999999999986</v>
      </c>
      <c r="AB5" s="49"/>
      <c r="AC5" s="49"/>
      <c r="AD5" s="49"/>
    </row>
    <row r="6" spans="1:33" x14ac:dyDescent="0.25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 t="shared" si="0"/>
        <v>0.34797667723637288</v>
      </c>
      <c r="R6" s="24">
        <v>1</v>
      </c>
      <c r="S6" s="21">
        <f>M6*$Y$5+$W$5*O6+$V$5*P6+$U$5*Q6</f>
        <v>0.24246068192092968</v>
      </c>
      <c r="T6" s="21">
        <f>M6*$Y$5+$W$5*O6+$V$5*P6+$U$5*Q6+0.25</f>
        <v>0.49246068192092968</v>
      </c>
      <c r="U6" s="49">
        <v>3.6848652561116385E-2</v>
      </c>
      <c r="V6" s="49">
        <v>3.9500479140486273E-2</v>
      </c>
      <c r="W6" s="49">
        <v>4.6568933483411679E-2</v>
      </c>
      <c r="X6" s="49">
        <v>2.7055992911429301E-2</v>
      </c>
      <c r="Y6" s="49">
        <v>3.6562257348144063E-2</v>
      </c>
      <c r="Z6" s="49">
        <v>3.2511853063438421E-2</v>
      </c>
      <c r="AA6" s="43">
        <v>2.6810804559003344E-2</v>
      </c>
      <c r="AB6" s="43">
        <v>-0.18638399333568834</v>
      </c>
      <c r="AC6" s="43">
        <v>-8.3504167319893782E-2</v>
      </c>
      <c r="AD6" s="43">
        <v>3.2318965885900608E-2</v>
      </c>
      <c r="AE6" s="43">
        <v>-0.18716567579020363</v>
      </c>
      <c r="AF6" s="43">
        <v>-2.2812197148846317E-2</v>
      </c>
      <c r="AG6" s="43">
        <v>0.24999999999999986</v>
      </c>
    </row>
    <row r="7" spans="1:33" x14ac:dyDescent="0.25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21">
        <f t="shared" ref="S7:S70" si="3">M7*$Y$5+$W$5*O7+$V$5*P7+$U$5*Q7</f>
        <v>0.28272488664186629</v>
      </c>
      <c r="T7" s="21">
        <f t="shared" ref="T7:T70" si="4">M7*$Y$5+$W$5*O7+$V$5*P7+$U$5*Q7+0.25</f>
        <v>0.53272488664186635</v>
      </c>
      <c r="U7">
        <v>0.26009539449329394</v>
      </c>
      <c r="V7">
        <v>0.37916203425476935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 spans="1:33" x14ac:dyDescent="0.25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21">
        <f t="shared" si="3"/>
        <v>-2.445001001104213E-2</v>
      </c>
      <c r="T8" s="21">
        <f t="shared" si="4"/>
        <v>0.22554998998895787</v>
      </c>
      <c r="U8">
        <v>11.307406108752931</v>
      </c>
      <c r="V8">
        <v>193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 spans="1:33" x14ac:dyDescent="0.25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21">
        <f t="shared" si="3"/>
        <v>-9.252456117422117E-2</v>
      </c>
      <c r="T9" s="21">
        <f t="shared" si="4"/>
        <v>0.15747543882577883</v>
      </c>
      <c r="U9">
        <v>9.7535772934985232</v>
      </c>
      <c r="V9">
        <v>27.746422706501477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 spans="1:33" x14ac:dyDescent="0.25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21">
        <f t="shared" si="3"/>
        <v>2.1321458124682672E-2</v>
      </c>
      <c r="T10" s="21">
        <f t="shared" si="4"/>
        <v>0.27132145812468267</v>
      </c>
      <c r="U10" t="s">
        <v>56</v>
      </c>
      <c r="V10" t="s">
        <v>55</v>
      </c>
      <c r="W10" t="s">
        <v>45</v>
      </c>
      <c r="X10" t="s">
        <v>54</v>
      </c>
      <c r="Y10" t="s">
        <v>53</v>
      </c>
      <c r="Z10" t="s">
        <v>42</v>
      </c>
      <c r="AA10" t="s">
        <v>33</v>
      </c>
    </row>
    <row r="11" spans="1:33" x14ac:dyDescent="0.25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21">
        <f t="shared" si="3"/>
        <v>-2.8184818415576924E-2</v>
      </c>
      <c r="T11" s="21">
        <f t="shared" si="4"/>
        <v>0.22181518158442307</v>
      </c>
    </row>
    <row r="12" spans="1:33" x14ac:dyDescent="0.25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21">
        <f t="shared" si="3"/>
        <v>7.5139305511854923E-2</v>
      </c>
      <c r="T12" s="21">
        <f t="shared" si="4"/>
        <v>0.32513930551185494</v>
      </c>
    </row>
    <row r="13" spans="1:33" x14ac:dyDescent="0.25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21">
        <f t="shared" si="3"/>
        <v>-9.9495174268066991E-3</v>
      </c>
      <c r="T13" s="21">
        <f t="shared" si="4"/>
        <v>0.24005048257319331</v>
      </c>
    </row>
    <row r="14" spans="1:33" x14ac:dyDescent="0.25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21">
        <f t="shared" si="3"/>
        <v>-0.11939250680023633</v>
      </c>
      <c r="T14" s="21">
        <f t="shared" si="4"/>
        <v>0.13060749319976367</v>
      </c>
    </row>
    <row r="15" spans="1:33" x14ac:dyDescent="0.25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21">
        <f t="shared" si="3"/>
        <v>-0.12206841520803526</v>
      </c>
      <c r="T15" s="21">
        <f t="shared" si="4"/>
        <v>0.12793158479196476</v>
      </c>
    </row>
    <row r="16" spans="1:33" x14ac:dyDescent="0.25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21">
        <f t="shared" si="3"/>
        <v>-3.2516067019335265E-2</v>
      </c>
      <c r="T16" s="21">
        <f t="shared" si="4"/>
        <v>0.21748393298066473</v>
      </c>
    </row>
    <row r="17" spans="1:20" x14ac:dyDescent="0.25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21">
        <f t="shared" si="3"/>
        <v>0.11559495476208545</v>
      </c>
      <c r="T17" s="21">
        <f t="shared" si="4"/>
        <v>0.36559495476208548</v>
      </c>
    </row>
    <row r="18" spans="1:20" x14ac:dyDescent="0.25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21">
        <f t="shared" si="3"/>
        <v>-0.28462490911282051</v>
      </c>
      <c r="T18" s="21">
        <f t="shared" si="4"/>
        <v>-3.4624909112820512E-2</v>
      </c>
    </row>
    <row r="19" spans="1:20" x14ac:dyDescent="0.25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21">
        <f t="shared" si="3"/>
        <v>0.26129784581341259</v>
      </c>
      <c r="T19" s="21">
        <f t="shared" si="4"/>
        <v>0.51129784581341253</v>
      </c>
    </row>
    <row r="20" spans="1:20" x14ac:dyDescent="0.25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21">
        <f t="shared" si="3"/>
        <v>0.17088504114868538</v>
      </c>
      <c r="T20" s="21">
        <f t="shared" si="4"/>
        <v>0.42088504114868541</v>
      </c>
    </row>
    <row r="21" spans="1:20" x14ac:dyDescent="0.25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21">
        <f t="shared" si="3"/>
        <v>-0.32983305000814472</v>
      </c>
      <c r="T21" s="21">
        <f t="shared" si="4"/>
        <v>-7.9833050008144724E-2</v>
      </c>
    </row>
    <row r="22" spans="1:20" x14ac:dyDescent="0.25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21">
        <f t="shared" si="3"/>
        <v>-0.12069109484479121</v>
      </c>
      <c r="T22" s="21">
        <f t="shared" si="4"/>
        <v>0.12930890515520879</v>
      </c>
    </row>
    <row r="23" spans="1:20" x14ac:dyDescent="0.25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21">
        <f t="shared" si="3"/>
        <v>1.8227851761271403E-2</v>
      </c>
      <c r="T23" s="21">
        <f t="shared" si="4"/>
        <v>0.2682278517612714</v>
      </c>
    </row>
    <row r="24" spans="1:20" x14ac:dyDescent="0.25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21">
        <f t="shared" si="3"/>
        <v>0.14330068169620899</v>
      </c>
      <c r="T24" s="21">
        <f t="shared" si="4"/>
        <v>0.39330068169620902</v>
      </c>
    </row>
    <row r="25" spans="1:20" x14ac:dyDescent="0.25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21">
        <f t="shared" si="3"/>
        <v>0.5405832832409142</v>
      </c>
      <c r="T25" s="21">
        <f t="shared" si="4"/>
        <v>0.7905832832409142</v>
      </c>
    </row>
    <row r="26" spans="1:20" x14ac:dyDescent="0.25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21">
        <f t="shared" si="3"/>
        <v>-0.3283195756853366</v>
      </c>
      <c r="T26" s="21">
        <f t="shared" si="4"/>
        <v>-7.8319575685336595E-2</v>
      </c>
    </row>
    <row r="27" spans="1:20" x14ac:dyDescent="0.25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21">
        <f t="shared" si="3"/>
        <v>0.42558456872136446</v>
      </c>
      <c r="T27" s="21">
        <f t="shared" si="4"/>
        <v>0.67558456872136441</v>
      </c>
    </row>
    <row r="28" spans="1:20" x14ac:dyDescent="0.25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21">
        <f t="shared" si="3"/>
        <v>8.6603352460535521E-2</v>
      </c>
      <c r="T28" s="21">
        <f t="shared" si="4"/>
        <v>0.33660335246053552</v>
      </c>
    </row>
    <row r="29" spans="1:20" x14ac:dyDescent="0.25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21">
        <f t="shared" si="3"/>
        <v>-0.26486131771535432</v>
      </c>
      <c r="T29" s="21">
        <f t="shared" si="4"/>
        <v>-1.4861317715354316E-2</v>
      </c>
    </row>
    <row r="30" spans="1:20" x14ac:dyDescent="0.25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21">
        <f t="shared" si="3"/>
        <v>0.13590525244335916</v>
      </c>
      <c r="T30" s="21">
        <f t="shared" si="4"/>
        <v>0.38590525244335916</v>
      </c>
    </row>
    <row r="31" spans="1:20" x14ac:dyDescent="0.25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21">
        <f t="shared" si="3"/>
        <v>7.5944773578089757E-3</v>
      </c>
      <c r="T31" s="21">
        <f t="shared" si="4"/>
        <v>0.25759447735780899</v>
      </c>
    </row>
    <row r="32" spans="1:20" x14ac:dyDescent="0.25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21">
        <f t="shared" si="3"/>
        <v>-0.57174492733675142</v>
      </c>
      <c r="T32" s="21">
        <f t="shared" si="4"/>
        <v>-0.32174492733675142</v>
      </c>
    </row>
    <row r="33" spans="1:20" x14ac:dyDescent="0.25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21">
        <f t="shared" si="3"/>
        <v>-0.22371783266936718</v>
      </c>
      <c r="T33" s="21">
        <f t="shared" si="4"/>
        <v>2.6282167330632822E-2</v>
      </c>
    </row>
    <row r="34" spans="1:20" x14ac:dyDescent="0.25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21">
        <f t="shared" si="3"/>
        <v>0.38433227797248315</v>
      </c>
      <c r="T34" s="21">
        <f t="shared" si="4"/>
        <v>0.63433227797248315</v>
      </c>
    </row>
    <row r="35" spans="1:20" x14ac:dyDescent="0.25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21">
        <f t="shared" si="3"/>
        <v>0.127100484115033</v>
      </c>
      <c r="T35" s="21">
        <f t="shared" si="4"/>
        <v>0.377100484115033</v>
      </c>
    </row>
    <row r="36" spans="1:20" x14ac:dyDescent="0.25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21">
        <f t="shared" si="3"/>
        <v>-0.6274400164517544</v>
      </c>
      <c r="T36" s="21">
        <f t="shared" si="4"/>
        <v>-0.3774400164517544</v>
      </c>
    </row>
    <row r="37" spans="1:20" x14ac:dyDescent="0.25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21">
        <f t="shared" si="3"/>
        <v>-2.7192253688750473E-3</v>
      </c>
      <c r="T37" s="21">
        <f t="shared" si="4"/>
        <v>0.24728077463112497</v>
      </c>
    </row>
    <row r="38" spans="1:20" x14ac:dyDescent="0.25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21">
        <f t="shared" si="3"/>
        <v>-0.51150683983217915</v>
      </c>
      <c r="T38" s="21">
        <f t="shared" si="4"/>
        <v>-0.26150683983217915</v>
      </c>
    </row>
    <row r="39" spans="1:20" x14ac:dyDescent="0.25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21">
        <f t="shared" si="3"/>
        <v>-6.5953497985219475E-2</v>
      </c>
      <c r="T39" s="21">
        <f t="shared" si="4"/>
        <v>0.18404650201478051</v>
      </c>
    </row>
    <row r="40" spans="1:20" x14ac:dyDescent="0.25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21">
        <f t="shared" si="3"/>
        <v>-0.28841957644470623</v>
      </c>
      <c r="T40" s="21">
        <f t="shared" si="4"/>
        <v>-3.8419576444706227E-2</v>
      </c>
    </row>
    <row r="41" spans="1:20" x14ac:dyDescent="0.25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21">
        <f t="shared" si="3"/>
        <v>0.10437513143765723</v>
      </c>
      <c r="T41" s="21">
        <f t="shared" si="4"/>
        <v>0.3543751314376572</v>
      </c>
    </row>
    <row r="42" spans="1:20" x14ac:dyDescent="0.25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21">
        <f t="shared" si="3"/>
        <v>0.22625043289387836</v>
      </c>
      <c r="T42" s="21">
        <f t="shared" si="4"/>
        <v>0.47625043289387836</v>
      </c>
    </row>
    <row r="43" spans="1:20" x14ac:dyDescent="0.25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21">
        <f t="shared" si="3"/>
        <v>-3.7191929518021749E-2</v>
      </c>
      <c r="T43" s="21">
        <f t="shared" si="4"/>
        <v>0.21280807048197825</v>
      </c>
    </row>
    <row r="44" spans="1:20" x14ac:dyDescent="0.25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21">
        <f t="shared" si="3"/>
        <v>0.16874684503791032</v>
      </c>
      <c r="T44" s="21">
        <f t="shared" si="4"/>
        <v>0.41874684503791032</v>
      </c>
    </row>
    <row r="45" spans="1:20" x14ac:dyDescent="0.25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21">
        <f t="shared" si="3"/>
        <v>-0.2799762482818865</v>
      </c>
      <c r="T45" s="21">
        <f t="shared" si="4"/>
        <v>-2.9976248281886497E-2</v>
      </c>
    </row>
    <row r="46" spans="1:20" x14ac:dyDescent="0.25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21">
        <f t="shared" si="3"/>
        <v>-0.21750486980387965</v>
      </c>
      <c r="T46" s="21">
        <f t="shared" si="4"/>
        <v>3.2495130196120353E-2</v>
      </c>
    </row>
    <row r="47" spans="1:20" x14ac:dyDescent="0.25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21">
        <f t="shared" si="3"/>
        <v>-2.7751820463814483E-2</v>
      </c>
      <c r="T47" s="21">
        <f t="shared" si="4"/>
        <v>0.22224817953618553</v>
      </c>
    </row>
    <row r="48" spans="1:20" x14ac:dyDescent="0.25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21">
        <f t="shared" si="3"/>
        <v>-9.881020622350456E-2</v>
      </c>
      <c r="T48" s="21">
        <f t="shared" si="4"/>
        <v>0.15118979377649544</v>
      </c>
    </row>
    <row r="49" spans="1:20" x14ac:dyDescent="0.25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21">
        <f t="shared" si="3"/>
        <v>1.0997409294554088</v>
      </c>
      <c r="T49" s="21">
        <f t="shared" si="4"/>
        <v>1.3497409294554088</v>
      </c>
    </row>
    <row r="50" spans="1:20" x14ac:dyDescent="0.25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21">
        <f t="shared" si="3"/>
        <v>0.10210946351131986</v>
      </c>
      <c r="T50" s="21">
        <f t="shared" si="4"/>
        <v>0.35210946351131989</v>
      </c>
    </row>
    <row r="51" spans="1:20" x14ac:dyDescent="0.25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21">
        <f t="shared" si="3"/>
        <v>0.58119471522803634</v>
      </c>
      <c r="T51" s="21">
        <f t="shared" si="4"/>
        <v>0.83119471522803634</v>
      </c>
    </row>
    <row r="52" spans="1:20" x14ac:dyDescent="0.25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21">
        <f t="shared" si="3"/>
        <v>-3.5276413187729123E-2</v>
      </c>
      <c r="T52" s="21">
        <f t="shared" si="4"/>
        <v>0.21472358681227088</v>
      </c>
    </row>
    <row r="53" spans="1:20" x14ac:dyDescent="0.25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21">
        <f t="shared" si="3"/>
        <v>0.21637041985888189</v>
      </c>
      <c r="T53" s="21">
        <f t="shared" si="4"/>
        <v>0.46637041985888189</v>
      </c>
    </row>
    <row r="54" spans="1:20" x14ac:dyDescent="0.25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21">
        <f t="shared" si="3"/>
        <v>0.14160506342168619</v>
      </c>
      <c r="T54" s="21">
        <f t="shared" si="4"/>
        <v>0.39160506342168622</v>
      </c>
    </row>
    <row r="55" spans="1:20" x14ac:dyDescent="0.25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21">
        <f t="shared" si="3"/>
        <v>0.25292706462203812</v>
      </c>
      <c r="T55" s="21">
        <f t="shared" si="4"/>
        <v>0.50292706462203807</v>
      </c>
    </row>
    <row r="56" spans="1:20" x14ac:dyDescent="0.25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21">
        <f t="shared" si="3"/>
        <v>0.11159534723882561</v>
      </c>
      <c r="T56" s="21">
        <f t="shared" si="4"/>
        <v>0.36159534723882558</v>
      </c>
    </row>
    <row r="57" spans="1:20" x14ac:dyDescent="0.25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21">
        <f t="shared" si="3"/>
        <v>0.13839209806472988</v>
      </c>
      <c r="T57" s="21">
        <f t="shared" si="4"/>
        <v>0.38839209806472985</v>
      </c>
    </row>
    <row r="58" spans="1:20" x14ac:dyDescent="0.25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21">
        <f t="shared" si="3"/>
        <v>0.17761691425230219</v>
      </c>
      <c r="T58" s="21">
        <f t="shared" si="4"/>
        <v>0.42761691425230219</v>
      </c>
    </row>
    <row r="59" spans="1:20" x14ac:dyDescent="0.25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5">(F59-F$207)/F$209</f>
        <v>-0.79549764834543879</v>
      </c>
      <c r="P59" s="25">
        <f t="shared" si="5"/>
        <v>0.54675210475266001</v>
      </c>
      <c r="Q59" s="25">
        <f t="shared" si="5"/>
        <v>0.77040975827633251</v>
      </c>
      <c r="R59" s="14">
        <v>1</v>
      </c>
      <c r="S59" s="21">
        <f t="shared" si="3"/>
        <v>0.12915492165721254</v>
      </c>
      <c r="T59" s="21">
        <f t="shared" si="4"/>
        <v>0.37915492165721254</v>
      </c>
    </row>
    <row r="60" spans="1:20" x14ac:dyDescent="0.25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6">(C60-C$207)/C$209</f>
        <v>9.1378628646984848E-3</v>
      </c>
      <c r="M60" s="25">
        <f t="shared" si="5"/>
        <v>-1.1822066719597359</v>
      </c>
      <c r="N60" s="25">
        <f t="shared" si="5"/>
        <v>-0.19421033778191119</v>
      </c>
      <c r="O60" s="25">
        <f t="shared" si="5"/>
        <v>-0.40087504035825872</v>
      </c>
      <c r="P60" s="25">
        <f t="shared" si="5"/>
        <v>5.0580222642726227E-2</v>
      </c>
      <c r="Q60" s="25">
        <f t="shared" si="5"/>
        <v>0.28646001842099428</v>
      </c>
      <c r="R60" s="14">
        <v>1</v>
      </c>
      <c r="S60" s="21">
        <f t="shared" si="3"/>
        <v>0.22393805570325553</v>
      </c>
      <c r="T60" s="21">
        <f t="shared" si="4"/>
        <v>0.47393805570325553</v>
      </c>
    </row>
    <row r="61" spans="1:20" x14ac:dyDescent="0.25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6"/>
        <v>-0.55432413379259227</v>
      </c>
      <c r="M61" s="25">
        <f t="shared" si="5"/>
        <v>-0.48952050623675442</v>
      </c>
      <c r="N61" s="25">
        <f t="shared" si="5"/>
        <v>0.95655778515484502</v>
      </c>
      <c r="O61" s="25">
        <f t="shared" si="5"/>
        <v>-0.64318669130843198</v>
      </c>
      <c r="P61" s="25">
        <f t="shared" si="5"/>
        <v>0.59202763950453563</v>
      </c>
      <c r="Q61" s="25">
        <f t="shared" si="5"/>
        <v>0.60990850125360019</v>
      </c>
      <c r="R61" s="14">
        <v>0</v>
      </c>
      <c r="S61" s="21">
        <f t="shared" si="3"/>
        <v>-1.0530328657647615E-2</v>
      </c>
      <c r="T61" s="21">
        <f t="shared" si="4"/>
        <v>0.23946967134235239</v>
      </c>
    </row>
    <row r="62" spans="1:20" x14ac:dyDescent="0.25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6"/>
        <v>0.58258896416457384</v>
      </c>
      <c r="M62" s="25">
        <f t="shared" si="5"/>
        <v>0.10376937871222522</v>
      </c>
      <c r="N62" s="25">
        <f t="shared" si="5"/>
        <v>-0.99938958900705877</v>
      </c>
      <c r="O62" s="25">
        <f t="shared" si="5"/>
        <v>-0.23995095800487579</v>
      </c>
      <c r="P62" s="25">
        <f t="shared" si="5"/>
        <v>-0.55834115577376864</v>
      </c>
      <c r="Q62" s="25">
        <f t="shared" si="5"/>
        <v>0.21237480568798311</v>
      </c>
      <c r="R62" s="14">
        <v>0</v>
      </c>
      <c r="S62" s="21">
        <f t="shared" si="3"/>
        <v>8.8831653562812113E-2</v>
      </c>
      <c r="T62" s="21">
        <f t="shared" si="4"/>
        <v>0.33883165356281209</v>
      </c>
    </row>
    <row r="63" spans="1:20" x14ac:dyDescent="0.25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6"/>
        <v>-1.6922745972653104</v>
      </c>
      <c r="M63" s="25">
        <f t="shared" si="5"/>
        <v>-0.84225168715430676</v>
      </c>
      <c r="N63" s="25">
        <f t="shared" si="5"/>
        <v>0.64637432777839532</v>
      </c>
      <c r="O63" s="25">
        <f t="shared" si="5"/>
        <v>-0.64442988801815382</v>
      </c>
      <c r="P63" s="25">
        <f t="shared" si="5"/>
        <v>0.55006606303423844</v>
      </c>
      <c r="Q63" s="25">
        <f t="shared" si="5"/>
        <v>0.78099388675818637</v>
      </c>
      <c r="R63" s="14">
        <v>1</v>
      </c>
      <c r="S63" s="21">
        <f t="shared" si="3"/>
        <v>5.0645913513992447E-2</v>
      </c>
      <c r="T63" s="21">
        <f t="shared" si="4"/>
        <v>0.30064591351399245</v>
      </c>
    </row>
    <row r="64" spans="1:20" x14ac:dyDescent="0.25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6"/>
        <v>9.7449751051409336E-2</v>
      </c>
      <c r="M64" s="25">
        <f t="shared" si="5"/>
        <v>-0.92018072388655603</v>
      </c>
      <c r="N64" s="25">
        <f t="shared" si="5"/>
        <v>0.52085914537703182</v>
      </c>
      <c r="O64" s="25">
        <f t="shared" si="5"/>
        <v>-0.45100263052170469</v>
      </c>
      <c r="P64" s="25">
        <f t="shared" si="5"/>
        <v>0.55842220293560607</v>
      </c>
      <c r="Q64" s="25">
        <f t="shared" si="5"/>
        <v>9.2074324531156618E-2</v>
      </c>
      <c r="R64" s="14">
        <v>0</v>
      </c>
      <c r="S64" s="21">
        <f t="shared" si="3"/>
        <v>9.8934592471489488E-2</v>
      </c>
      <c r="T64" s="21">
        <f t="shared" si="4"/>
        <v>0.3489345924714895</v>
      </c>
    </row>
    <row r="65" spans="1:20" x14ac:dyDescent="0.25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6"/>
        <v>-0.29613884079783304</v>
      </c>
      <c r="M65" s="25">
        <f t="shared" si="5"/>
        <v>0.84555359517405304</v>
      </c>
      <c r="N65" s="25">
        <f t="shared" si="5"/>
        <v>-1.3779111970023858</v>
      </c>
      <c r="O65" s="25">
        <f t="shared" si="5"/>
        <v>-0.4747654608757641</v>
      </c>
      <c r="P65" s="25">
        <f t="shared" si="5"/>
        <v>0.4729470026261654</v>
      </c>
      <c r="Q65" s="25">
        <f t="shared" si="5"/>
        <v>0.57262903904085649</v>
      </c>
      <c r="R65" s="14">
        <v>0</v>
      </c>
      <c r="S65" s="21">
        <f t="shared" si="3"/>
        <v>-0.24949744515329059</v>
      </c>
      <c r="T65" s="21">
        <f t="shared" si="4"/>
        <v>5.0255484670941319E-4</v>
      </c>
    </row>
    <row r="66" spans="1:20" x14ac:dyDescent="0.25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6"/>
        <v>-0.41496594355612415</v>
      </c>
      <c r="M66" s="25">
        <f t="shared" si="5"/>
        <v>0.71752334725855815</v>
      </c>
      <c r="N66" s="25">
        <f t="shared" si="5"/>
        <v>-0.95258893828903413</v>
      </c>
      <c r="O66" s="25">
        <f t="shared" si="5"/>
        <v>0.19817337288845296</v>
      </c>
      <c r="P66" s="25">
        <f t="shared" si="5"/>
        <v>-0.56900838347135829</v>
      </c>
      <c r="Q66" s="25">
        <f t="shared" si="5"/>
        <v>-1.6699440089639914</v>
      </c>
      <c r="R66" s="14">
        <v>1</v>
      </c>
      <c r="S66" s="21">
        <f t="shared" si="3"/>
        <v>7.9834062764610553E-2</v>
      </c>
      <c r="T66" s="21">
        <f t="shared" si="4"/>
        <v>0.32983406276461058</v>
      </c>
    </row>
    <row r="67" spans="1:20" x14ac:dyDescent="0.25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6"/>
        <v>1.4779281333888041</v>
      </c>
      <c r="M67" s="25">
        <f t="shared" si="5"/>
        <v>-0.93241786527769566</v>
      </c>
      <c r="N67" s="25">
        <f t="shared" si="5"/>
        <v>2.849127960030335</v>
      </c>
      <c r="O67" s="25">
        <f t="shared" si="5"/>
        <v>-0.40111479531747346</v>
      </c>
      <c r="P67" s="25">
        <f t="shared" si="5"/>
        <v>-0.62533167753313079</v>
      </c>
      <c r="Q67" s="25">
        <f t="shared" si="5"/>
        <v>-0.27401792398658054</v>
      </c>
      <c r="R67" s="14">
        <v>0</v>
      </c>
      <c r="S67" s="21">
        <f t="shared" si="3"/>
        <v>0.34501251493297619</v>
      </c>
      <c r="T67" s="21">
        <f t="shared" si="4"/>
        <v>0.59501251493297613</v>
      </c>
    </row>
    <row r="68" spans="1:20" x14ac:dyDescent="0.25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6"/>
        <v>-0.72360539542307878</v>
      </c>
      <c r="M68" s="25">
        <f t="shared" si="5"/>
        <v>-0.61188007422623569</v>
      </c>
      <c r="N68" s="25">
        <f t="shared" si="5"/>
        <v>-0.45931787650956046</v>
      </c>
      <c r="O68" s="25">
        <f t="shared" si="5"/>
        <v>-0.25613605261358996</v>
      </c>
      <c r="P68" s="25">
        <f t="shared" si="5"/>
        <v>-0.7928763976447063</v>
      </c>
      <c r="Q68" s="25">
        <f t="shared" si="5"/>
        <v>-0.76982244118145593</v>
      </c>
      <c r="R68" s="14">
        <v>0</v>
      </c>
      <c r="S68" s="21">
        <f t="shared" si="3"/>
        <v>0.34114090996690916</v>
      </c>
      <c r="T68" s="21">
        <f t="shared" si="4"/>
        <v>0.59114090996690916</v>
      </c>
    </row>
    <row r="69" spans="1:20" x14ac:dyDescent="0.25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6"/>
        <v>-4.2828054129890436E-2</v>
      </c>
      <c r="M69" s="25">
        <f t="shared" si="5"/>
        <v>0.71974784764467581</v>
      </c>
      <c r="N69" s="25">
        <f t="shared" si="5"/>
        <v>0.24966678367425102</v>
      </c>
      <c r="O69" s="25">
        <f t="shared" si="5"/>
        <v>0.8388934161644791</v>
      </c>
      <c r="P69" s="25">
        <f t="shared" si="5"/>
        <v>-0.12408385900466799</v>
      </c>
      <c r="Q69" s="25">
        <f t="shared" si="5"/>
        <v>-0.28647809986826006</v>
      </c>
      <c r="R69" s="14">
        <v>0</v>
      </c>
      <c r="S69" s="21">
        <f t="shared" si="3"/>
        <v>-0.16025674642134119</v>
      </c>
      <c r="T69" s="21">
        <f t="shared" si="4"/>
        <v>8.974325357865881E-2</v>
      </c>
    </row>
    <row r="70" spans="1:20" x14ac:dyDescent="0.25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6"/>
        <v>0.6054240651804732</v>
      </c>
      <c r="M70" s="25">
        <f t="shared" si="5"/>
        <v>0.61832912873894041</v>
      </c>
      <c r="N70" s="25">
        <f t="shared" si="5"/>
        <v>-0.96925143615866738</v>
      </c>
      <c r="O70" s="25">
        <f t="shared" si="5"/>
        <v>1.497020999738955</v>
      </c>
      <c r="P70" s="25">
        <f t="shared" si="5"/>
        <v>-2.2584680324113853</v>
      </c>
      <c r="Q70" s="25">
        <f t="shared" si="5"/>
        <v>-2.6390662697876777</v>
      </c>
      <c r="R70" s="14">
        <v>1</v>
      </c>
      <c r="S70" s="21">
        <f t="shared" si="3"/>
        <v>0.37715221129332155</v>
      </c>
      <c r="T70" s="21">
        <f t="shared" si="4"/>
        <v>0.62715221129332155</v>
      </c>
    </row>
    <row r="71" spans="1:20" x14ac:dyDescent="0.25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7">B71</f>
        <v>266</v>
      </c>
      <c r="L71" s="25">
        <f t="shared" si="6"/>
        <v>-2.6129643931686791E-2</v>
      </c>
      <c r="M71" s="25">
        <f t="shared" si="5"/>
        <v>1.1187463364550909</v>
      </c>
      <c r="N71" s="25">
        <f t="shared" si="5"/>
        <v>1.6458699076970298</v>
      </c>
      <c r="O71" s="25">
        <f t="shared" si="5"/>
        <v>0.22266049699742649</v>
      </c>
      <c r="P71" s="25">
        <f t="shared" si="5"/>
        <v>0.32361430278316478</v>
      </c>
      <c r="Q71" s="25">
        <f t="shared" si="5"/>
        <v>0.23795174838006311</v>
      </c>
      <c r="R71" s="14">
        <v>0</v>
      </c>
      <c r="S71" s="21">
        <f t="shared" ref="S71:S134" si="8">M71*$Y$5+$W$5*O71+$V$5*P71+$U$5*Q71</f>
        <v>-0.30605830727712602</v>
      </c>
      <c r="T71" s="21">
        <f t="shared" ref="T71:T134" si="9">M71*$Y$5+$W$5*O71+$V$5*P71+$U$5*Q71+0.25</f>
        <v>-5.6058307277126018E-2</v>
      </c>
    </row>
    <row r="72" spans="1:20" x14ac:dyDescent="0.25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7"/>
        <v>267</v>
      </c>
      <c r="L72" s="25">
        <f t="shared" si="6"/>
        <v>-0.13149371540211788</v>
      </c>
      <c r="M72" s="25">
        <f t="shared" si="5"/>
        <v>0.11471661371114517</v>
      </c>
      <c r="N72" s="25">
        <f t="shared" si="5"/>
        <v>-0.94412438507630136</v>
      </c>
      <c r="O72" s="25">
        <f t="shared" si="5"/>
        <v>0.32571565073214825</v>
      </c>
      <c r="P72" s="25">
        <f t="shared" si="5"/>
        <v>-0.806172325798586</v>
      </c>
      <c r="Q72" s="25">
        <f t="shared" si="5"/>
        <v>-0.69119397496818635</v>
      </c>
      <c r="R72" s="14">
        <v>1</v>
      </c>
      <c r="S72" s="21">
        <f t="shared" si="8"/>
        <v>0.15317019575754603</v>
      </c>
      <c r="T72" s="21">
        <f t="shared" si="9"/>
        <v>0.40317019575754603</v>
      </c>
    </row>
    <row r="73" spans="1:20" x14ac:dyDescent="0.25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7"/>
        <v>268</v>
      </c>
      <c r="L73" s="25">
        <f t="shared" si="6"/>
        <v>1.8010153400363018E-2</v>
      </c>
      <c r="M73" s="25">
        <f t="shared" si="5"/>
        <v>-0.15246979192155194</v>
      </c>
      <c r="N73" s="25">
        <f t="shared" si="5"/>
        <v>0.18508436220692276</v>
      </c>
      <c r="O73" s="25">
        <f t="shared" si="5"/>
        <v>-0.54893970521047686</v>
      </c>
      <c r="P73" s="25">
        <f t="shared" si="5"/>
        <v>0.47732731126678934</v>
      </c>
      <c r="Q73" s="25">
        <f t="shared" si="5"/>
        <v>0.67458090065589882</v>
      </c>
      <c r="R73" s="14">
        <v>0</v>
      </c>
      <c r="S73" s="21">
        <f t="shared" si="8"/>
        <v>-6.4932715603651603E-2</v>
      </c>
      <c r="T73" s="21">
        <f t="shared" si="9"/>
        <v>0.1850672843963484</v>
      </c>
    </row>
    <row r="74" spans="1:20" x14ac:dyDescent="0.25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7"/>
        <v>269</v>
      </c>
      <c r="L74" s="25">
        <f t="shared" si="6"/>
        <v>-0.30687676814263876</v>
      </c>
      <c r="M74" s="25">
        <f t="shared" si="5"/>
        <v>-1.0401423733976061</v>
      </c>
      <c r="N74" s="25">
        <f t="shared" si="5"/>
        <v>-1.1675036780904524</v>
      </c>
      <c r="O74" s="25">
        <f t="shared" si="5"/>
        <v>-0.23306471324794684</v>
      </c>
      <c r="P74" s="25">
        <f t="shared" si="5"/>
        <v>0.41499552091733671</v>
      </c>
      <c r="Q74" s="25">
        <f t="shared" si="5"/>
        <v>0.62818485084516062</v>
      </c>
      <c r="R74" s="14">
        <v>0</v>
      </c>
      <c r="S74" s="21">
        <f t="shared" si="8"/>
        <v>8.9912322518007071E-2</v>
      </c>
      <c r="T74" s="21">
        <f t="shared" si="9"/>
        <v>0.33991232251800707</v>
      </c>
    </row>
    <row r="75" spans="1:20" x14ac:dyDescent="0.25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7"/>
        <v>270</v>
      </c>
      <c r="L75" s="25">
        <f t="shared" si="6"/>
        <v>1.2964413215222281</v>
      </c>
      <c r="M75" s="25">
        <f t="shared" si="5"/>
        <v>1.1577452044346912</v>
      </c>
      <c r="N75" s="25">
        <f t="shared" si="5"/>
        <v>-0.88462450493965628</v>
      </c>
      <c r="O75" s="25">
        <f t="shared" si="5"/>
        <v>0.83990049124392241</v>
      </c>
      <c r="P75" s="25">
        <f t="shared" si="5"/>
        <v>-1.4327876972441997</v>
      </c>
      <c r="Q75" s="25">
        <f t="shared" si="5"/>
        <v>-0.64253725734388667</v>
      </c>
      <c r="R75" s="14">
        <v>0</v>
      </c>
      <c r="S75" s="21">
        <f t="shared" si="8"/>
        <v>2.8174404851495805E-2</v>
      </c>
      <c r="T75" s="21">
        <f t="shared" si="9"/>
        <v>0.2781744048514958</v>
      </c>
    </row>
    <row r="76" spans="1:20" x14ac:dyDescent="0.25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7"/>
        <v>271</v>
      </c>
      <c r="L76" s="25">
        <f t="shared" si="6"/>
        <v>-1.3641011028645282</v>
      </c>
      <c r="M76" s="25">
        <f t="shared" si="5"/>
        <v>-0.75344401408996531</v>
      </c>
      <c r="N76" s="25">
        <f t="shared" si="5"/>
        <v>-5.3307583395447736E-2</v>
      </c>
      <c r="O76" s="25">
        <f t="shared" si="5"/>
        <v>-0.73756954571218114</v>
      </c>
      <c r="P76" s="25">
        <f t="shared" si="5"/>
        <v>0.54473702123753098</v>
      </c>
      <c r="Q76" s="25">
        <f t="shared" si="5"/>
        <v>0.32860720828507972</v>
      </c>
      <c r="R76" s="14">
        <v>1</v>
      </c>
      <c r="S76" s="21">
        <f t="shared" si="8"/>
        <v>7.6555532805590618E-2</v>
      </c>
      <c r="T76" s="21">
        <f t="shared" si="9"/>
        <v>0.32655553280559063</v>
      </c>
    </row>
    <row r="77" spans="1:20" x14ac:dyDescent="0.25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7"/>
        <v>272</v>
      </c>
      <c r="L77" s="25">
        <f t="shared" si="6"/>
        <v>-0.7453602309368218</v>
      </c>
      <c r="M77" s="25">
        <f t="shared" si="5"/>
        <v>-0.18073092343415806</v>
      </c>
      <c r="N77" s="25">
        <f t="shared" si="5"/>
        <v>-0.6036520642233435</v>
      </c>
      <c r="O77" s="25">
        <f t="shared" si="5"/>
        <v>-0.59967584856185407</v>
      </c>
      <c r="P77" s="25">
        <f t="shared" si="5"/>
        <v>0.46503660927183671</v>
      </c>
      <c r="Q77" s="25">
        <f t="shared" si="5"/>
        <v>0.3437890874417926</v>
      </c>
      <c r="R77" s="14">
        <v>0</v>
      </c>
      <c r="S77" s="21">
        <f t="shared" si="8"/>
        <v>-2.8429505617539482E-2</v>
      </c>
      <c r="T77" s="21">
        <f t="shared" si="9"/>
        <v>0.22157049438246051</v>
      </c>
    </row>
    <row r="78" spans="1:20" x14ac:dyDescent="0.25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7"/>
        <v>273</v>
      </c>
      <c r="L78" s="25">
        <f t="shared" si="6"/>
        <v>-1.143163524245024</v>
      </c>
      <c r="M78" s="25">
        <f t="shared" si="5"/>
        <v>-0.83796900111858752</v>
      </c>
      <c r="N78" s="25">
        <f t="shared" si="5"/>
        <v>-0.96630815410311333</v>
      </c>
      <c r="O78" s="25">
        <f t="shared" si="5"/>
        <v>-0.82062679549678674</v>
      </c>
      <c r="P78" s="25">
        <f t="shared" si="5"/>
        <v>9.4116099485788959E-2</v>
      </c>
      <c r="Q78" s="25">
        <f t="shared" si="5"/>
        <v>-6.556586630320746E-2</v>
      </c>
      <c r="R78" s="14">
        <v>1</v>
      </c>
      <c r="S78" s="21">
        <f t="shared" si="8"/>
        <v>0.21271608587253776</v>
      </c>
      <c r="T78" s="21">
        <f t="shared" si="9"/>
        <v>0.46271608587253776</v>
      </c>
    </row>
    <row r="79" spans="1:20" x14ac:dyDescent="0.25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7"/>
        <v>274</v>
      </c>
      <c r="L79" s="25">
        <f t="shared" si="6"/>
        <v>-0.60954835894255077</v>
      </c>
      <c r="M79" s="25">
        <f t="shared" si="5"/>
        <v>-0.93178703980825672</v>
      </c>
      <c r="N79" s="25">
        <f t="shared" si="5"/>
        <v>0.12757885466778324</v>
      </c>
      <c r="O79" s="25">
        <f t="shared" si="5"/>
        <v>-0.82116792179019171</v>
      </c>
      <c r="P79" s="25">
        <f t="shared" si="5"/>
        <v>0.64362337992058061</v>
      </c>
      <c r="Q79" s="25">
        <f t="shared" si="5"/>
        <v>1.0079596110185443</v>
      </c>
      <c r="R79" s="14">
        <v>0</v>
      </c>
      <c r="S79" s="21">
        <f t="shared" si="8"/>
        <v>4.7786708119896854E-2</v>
      </c>
      <c r="T79" s="21">
        <f t="shared" si="9"/>
        <v>0.29778670811989683</v>
      </c>
    </row>
    <row r="80" spans="1:20" x14ac:dyDescent="0.25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7"/>
        <v>275</v>
      </c>
      <c r="L80" s="25">
        <f t="shared" si="6"/>
        <v>-1.359154353544741</v>
      </c>
      <c r="M80" s="25">
        <f t="shared" si="5"/>
        <v>-0.80342460217679978</v>
      </c>
      <c r="N80" s="25">
        <f t="shared" si="5"/>
        <v>-0.40251137898184419</v>
      </c>
      <c r="O80" s="25">
        <f t="shared" si="5"/>
        <v>-0.30663598117599422</v>
      </c>
      <c r="P80" s="25">
        <f t="shared" si="5"/>
        <v>0.62732777000278894</v>
      </c>
      <c r="Q80" s="25">
        <f t="shared" si="5"/>
        <v>0.45948979633190734</v>
      </c>
      <c r="R80" s="14">
        <v>0</v>
      </c>
      <c r="S80" s="21">
        <f t="shared" si="8"/>
        <v>2.4764376972463004E-2</v>
      </c>
      <c r="T80" s="21">
        <f t="shared" si="9"/>
        <v>0.27476437697246303</v>
      </c>
    </row>
    <row r="81" spans="1:20" x14ac:dyDescent="0.25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7"/>
        <v>276</v>
      </c>
      <c r="L81" s="25">
        <f t="shared" si="6"/>
        <v>-0.83594963471222117</v>
      </c>
      <c r="M81" s="25">
        <f t="shared" si="5"/>
        <v>-0.24867557997485012</v>
      </c>
      <c r="N81" s="25">
        <f t="shared" si="5"/>
        <v>-0.46089377236412693</v>
      </c>
      <c r="O81" s="25">
        <f t="shared" si="5"/>
        <v>-0.68812080763462002</v>
      </c>
      <c r="P81" s="25">
        <f t="shared" si="5"/>
        <v>0.37642782544704884</v>
      </c>
      <c r="Q81" s="25">
        <f t="shared" si="5"/>
        <v>0.42422197833371056</v>
      </c>
      <c r="R81" s="14">
        <v>0</v>
      </c>
      <c r="S81" s="21">
        <f t="shared" si="8"/>
        <v>2.1856632640959509E-3</v>
      </c>
      <c r="T81" s="21">
        <f t="shared" si="9"/>
        <v>0.25218566326409597</v>
      </c>
    </row>
    <row r="82" spans="1:20" x14ac:dyDescent="0.25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7"/>
        <v>277</v>
      </c>
      <c r="L82" s="25">
        <f t="shared" si="6"/>
        <v>0.84098398514965622</v>
      </c>
      <c r="M82" s="25">
        <f t="shared" si="5"/>
        <v>-0.20164810158012123</v>
      </c>
      <c r="N82" s="25">
        <f t="shared" si="5"/>
        <v>-0.46105907808356467</v>
      </c>
      <c r="O82" s="25">
        <f t="shared" si="5"/>
        <v>-8.0062407902727478E-2</v>
      </c>
      <c r="P82" s="25">
        <f t="shared" si="5"/>
        <v>0.39588399751003306</v>
      </c>
      <c r="Q82" s="25">
        <f t="shared" si="5"/>
        <v>0.69922449018992039</v>
      </c>
      <c r="R82" s="14">
        <v>0</v>
      </c>
      <c r="S82" s="21">
        <f t="shared" si="8"/>
        <v>-8.1540796276527022E-2</v>
      </c>
      <c r="T82" s="21">
        <f t="shared" si="9"/>
        <v>0.16845920372347298</v>
      </c>
    </row>
    <row r="83" spans="1:20" x14ac:dyDescent="0.25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7"/>
        <v>278</v>
      </c>
      <c r="L83" s="25">
        <f t="shared" si="6"/>
        <v>1.7614923138431753</v>
      </c>
      <c r="M83" s="25">
        <f t="shared" si="5"/>
        <v>-2.7149086969510947E-2</v>
      </c>
      <c r="N83" s="25">
        <f t="shared" si="5"/>
        <v>-0.93226416798540901</v>
      </c>
      <c r="O83" s="25">
        <f t="shared" si="5"/>
        <v>0.58194169881667934</v>
      </c>
      <c r="P83" s="25">
        <f t="shared" si="5"/>
        <v>9.5816207004281423E-2</v>
      </c>
      <c r="Q83" s="25">
        <f t="shared" si="5"/>
        <v>-0.67075380458115164</v>
      </c>
      <c r="R83" s="14">
        <v>1</v>
      </c>
      <c r="S83" s="21">
        <f t="shared" si="8"/>
        <v>-1.1314984543785357E-2</v>
      </c>
      <c r="T83" s="21">
        <f t="shared" si="9"/>
        <v>0.23868501545621465</v>
      </c>
    </row>
    <row r="84" spans="1:20" x14ac:dyDescent="0.25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7"/>
        <v>279</v>
      </c>
      <c r="L84" s="25">
        <f t="shared" si="6"/>
        <v>-0.32992208147160001</v>
      </c>
      <c r="M84" s="25">
        <f t="shared" si="5"/>
        <v>-0.78398251146665676</v>
      </c>
      <c r="N84" s="25">
        <f t="shared" si="5"/>
        <v>1.2409881410138035</v>
      </c>
      <c r="O84" s="25">
        <f t="shared" si="5"/>
        <v>0.19992878537688238</v>
      </c>
      <c r="P84" s="25">
        <f t="shared" si="5"/>
        <v>0.61315975639363418</v>
      </c>
      <c r="Q84" s="25">
        <f t="shared" si="5"/>
        <v>0.63845791337453162</v>
      </c>
      <c r="R84" s="14">
        <v>1</v>
      </c>
      <c r="S84" s="21">
        <f t="shared" si="8"/>
        <v>-3.1890069109905314E-2</v>
      </c>
      <c r="T84" s="21">
        <f t="shared" si="9"/>
        <v>0.21810993089009467</v>
      </c>
    </row>
    <row r="85" spans="1:20" x14ac:dyDescent="0.25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7"/>
        <v>280</v>
      </c>
      <c r="L85" s="25">
        <f t="shared" si="6"/>
        <v>0.18060854667609647</v>
      </c>
      <c r="M85" s="25">
        <f t="shared" si="5"/>
        <v>-1.1568253688287904</v>
      </c>
      <c r="N85" s="25">
        <f t="shared" si="5"/>
        <v>-0.21157096263232811</v>
      </c>
      <c r="O85" s="25">
        <f t="shared" si="5"/>
        <v>-0.60458064662736433</v>
      </c>
      <c r="P85" s="25">
        <f t="shared" si="5"/>
        <v>0.53123504831393842</v>
      </c>
      <c r="Q85" s="25">
        <f t="shared" si="5"/>
        <v>0.50279725407862985</v>
      </c>
      <c r="R85" s="14">
        <v>0</v>
      </c>
      <c r="S85" s="21">
        <f t="shared" si="8"/>
        <v>0.13046670143976691</v>
      </c>
      <c r="T85" s="21">
        <f t="shared" si="9"/>
        <v>0.38046670143976691</v>
      </c>
    </row>
    <row r="86" spans="1:20" x14ac:dyDescent="0.25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7"/>
        <v>281</v>
      </c>
      <c r="L86" s="25">
        <f t="shared" si="6"/>
        <v>1.2424830448939825</v>
      </c>
      <c r="M86" s="25">
        <f t="shared" si="5"/>
        <v>-6.7128170066854009E-2</v>
      </c>
      <c r="N86" s="25">
        <f t="shared" si="5"/>
        <v>-0.95347341186227585</v>
      </c>
      <c r="O86" s="25">
        <f t="shared" si="5"/>
        <v>0.62012226426934047</v>
      </c>
      <c r="P86" s="25">
        <f t="shared" si="5"/>
        <v>0.336025759751996</v>
      </c>
      <c r="Q86" s="25">
        <f t="shared" si="5"/>
        <v>-0.15716405375035919</v>
      </c>
      <c r="R86" s="14">
        <v>0</v>
      </c>
      <c r="S86" s="21">
        <f t="shared" si="8"/>
        <v>-9.0119737730853203E-2</v>
      </c>
      <c r="T86" s="21">
        <f t="shared" si="9"/>
        <v>0.15988026226914681</v>
      </c>
    </row>
    <row r="87" spans="1:20" x14ac:dyDescent="0.25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7"/>
        <v>282</v>
      </c>
      <c r="L87" s="25">
        <f t="shared" si="6"/>
        <v>-1.2868682625049472E-2</v>
      </c>
      <c r="M87" s="25">
        <f t="shared" si="5"/>
        <v>1.3103677574718495</v>
      </c>
      <c r="N87" s="25">
        <f t="shared" si="5"/>
        <v>-1.1622918620523901</v>
      </c>
      <c r="O87" s="25">
        <f t="shared" si="5"/>
        <v>0.16472729040026746</v>
      </c>
      <c r="P87" s="25">
        <f t="shared" si="5"/>
        <v>0.295692856808773</v>
      </c>
      <c r="Q87" s="25">
        <f t="shared" si="5"/>
        <v>-0.53571263779624745</v>
      </c>
      <c r="R87" s="14">
        <v>0</v>
      </c>
      <c r="S87" s="21">
        <f t="shared" si="8"/>
        <v>-0.27414470444260941</v>
      </c>
      <c r="T87" s="21">
        <f t="shared" si="9"/>
        <v>-2.414470444260941E-2</v>
      </c>
    </row>
    <row r="88" spans="1:20" x14ac:dyDescent="0.25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7"/>
        <v>283</v>
      </c>
      <c r="L88" s="25">
        <f t="shared" si="6"/>
        <v>1.216408311422837</v>
      </c>
      <c r="M88" s="25">
        <f t="shared" si="5"/>
        <v>1.1784128973709582</v>
      </c>
      <c r="N88" s="25">
        <f t="shared" si="5"/>
        <v>0.90133364681618111</v>
      </c>
      <c r="O88" s="25">
        <f t="shared" si="5"/>
        <v>-0.45268189158853261</v>
      </c>
      <c r="P88" s="25">
        <f t="shared" si="5"/>
        <v>-0.32969770610078664</v>
      </c>
      <c r="Q88" s="25">
        <f t="shared" si="5"/>
        <v>-0.4692784232930145</v>
      </c>
      <c r="R88" s="14">
        <v>0</v>
      </c>
      <c r="S88" s="21">
        <f t="shared" si="8"/>
        <v>-8.6286085253272943E-2</v>
      </c>
      <c r="T88" s="21">
        <f t="shared" si="9"/>
        <v>0.16371391474672706</v>
      </c>
    </row>
    <row r="89" spans="1:20" x14ac:dyDescent="0.25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7"/>
        <v>284</v>
      </c>
      <c r="L89" s="25">
        <f t="shared" si="6"/>
        <v>-0.38134464803464668</v>
      </c>
      <c r="M89" s="25">
        <f t="shared" si="5"/>
        <v>0.8348243102096784</v>
      </c>
      <c r="N89" s="25">
        <f t="shared" si="5"/>
        <v>0.59925103053105666</v>
      </c>
      <c r="O89" s="25">
        <f t="shared" si="5"/>
        <v>-0.51867402894467218</v>
      </c>
      <c r="P89" s="25">
        <f t="shared" si="5"/>
        <v>0.61487130545022062</v>
      </c>
      <c r="Q89" s="25">
        <f t="shared" si="5"/>
        <v>0.70727102908792916</v>
      </c>
      <c r="R89" s="14">
        <v>0</v>
      </c>
      <c r="S89" s="21">
        <f t="shared" si="8"/>
        <v>-0.2803231809756615</v>
      </c>
      <c r="T89" s="21">
        <f t="shared" si="9"/>
        <v>-3.0323180975661501E-2</v>
      </c>
    </row>
    <row r="90" spans="1:20" x14ac:dyDescent="0.25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7"/>
        <v>285</v>
      </c>
      <c r="L90" s="25">
        <f t="shared" si="6"/>
        <v>-2.7263238492914975E-2</v>
      </c>
      <c r="M90" s="25">
        <f t="shared" si="5"/>
        <v>-0.48735230936505747</v>
      </c>
      <c r="N90" s="25">
        <f t="shared" si="5"/>
        <v>-0.37425777515502889</v>
      </c>
      <c r="O90" s="25">
        <f t="shared" si="5"/>
        <v>-0.47375900256622361</v>
      </c>
      <c r="P90" s="25">
        <f t="shared" si="5"/>
        <v>0.15193543665786591</v>
      </c>
      <c r="Q90" s="25">
        <f t="shared" si="5"/>
        <v>0.15746637483291367</v>
      </c>
      <c r="R90" s="14">
        <v>0</v>
      </c>
      <c r="S90" s="21">
        <f t="shared" si="8"/>
        <v>9.0706791179716612E-2</v>
      </c>
      <c r="T90" s="21">
        <f t="shared" si="9"/>
        <v>0.34070679117971658</v>
      </c>
    </row>
    <row r="91" spans="1:20" x14ac:dyDescent="0.25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7"/>
        <v>286</v>
      </c>
      <c r="L91" s="25">
        <f t="shared" si="6"/>
        <v>-0.77807399634149876</v>
      </c>
      <c r="M91" s="25">
        <f t="shared" si="5"/>
        <v>3.9594574414130293E-2</v>
      </c>
      <c r="N91" s="25">
        <f t="shared" si="5"/>
        <v>0.34357083473056693</v>
      </c>
      <c r="O91" s="25">
        <f t="shared" si="5"/>
        <v>-0.40063808649597304</v>
      </c>
      <c r="P91" s="25">
        <f t="shared" si="5"/>
        <v>0.25522536713268662</v>
      </c>
      <c r="Q91" s="25">
        <f t="shared" si="5"/>
        <v>0.53228190168567358</v>
      </c>
      <c r="R91" s="14">
        <v>0</v>
      </c>
      <c r="S91" s="21">
        <f t="shared" si="8"/>
        <v>-6.1248683797959627E-2</v>
      </c>
      <c r="T91" s="21">
        <f t="shared" si="9"/>
        <v>0.18875131620204039</v>
      </c>
    </row>
    <row r="92" spans="1:20" x14ac:dyDescent="0.25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7"/>
        <v>287</v>
      </c>
      <c r="L92" s="25">
        <f t="shared" si="6"/>
        <v>-1.1246370090655107</v>
      </c>
      <c r="M92" s="25">
        <f t="shared" si="5"/>
        <v>-0.88286923093759795</v>
      </c>
      <c r="N92" s="25">
        <f t="shared" si="5"/>
        <v>-1.223101972143831</v>
      </c>
      <c r="O92" s="25">
        <f t="shared" si="5"/>
        <v>-0.21535404880429657</v>
      </c>
      <c r="P92" s="25">
        <f t="shared" si="5"/>
        <v>0.31472464195894811</v>
      </c>
      <c r="Q92" s="25">
        <f t="shared" si="5"/>
        <v>0.48712743589919183</v>
      </c>
      <c r="R92" s="14">
        <v>0</v>
      </c>
      <c r="S92" s="21">
        <f t="shared" si="8"/>
        <v>8.8212949168672283E-2</v>
      </c>
      <c r="T92" s="21">
        <f t="shared" si="9"/>
        <v>0.33821294916867228</v>
      </c>
    </row>
    <row r="93" spans="1:20" x14ac:dyDescent="0.25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7"/>
        <v>288</v>
      </c>
      <c r="L93" s="25">
        <f t="shared" si="6"/>
        <v>-7.1462723718781526E-2</v>
      </c>
      <c r="M93" s="25">
        <f t="shared" si="5"/>
        <v>5.5823133010391365E-2</v>
      </c>
      <c r="N93" s="25">
        <f t="shared" si="5"/>
        <v>1.7064221762395131</v>
      </c>
      <c r="O93" s="25">
        <f t="shared" si="5"/>
        <v>-0.36900033637449431</v>
      </c>
      <c r="P93" s="25">
        <f t="shared" si="5"/>
        <v>0.68019555108868468</v>
      </c>
      <c r="Q93" s="25">
        <f t="shared" si="5"/>
        <v>0.646760837663373</v>
      </c>
      <c r="R93" s="14">
        <v>0</v>
      </c>
      <c r="S93" s="21">
        <f t="shared" si="8"/>
        <v>-0.15467893463125201</v>
      </c>
      <c r="T93" s="21">
        <f t="shared" si="9"/>
        <v>9.5321065368747987E-2</v>
      </c>
    </row>
    <row r="94" spans="1:20" x14ac:dyDescent="0.25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7"/>
        <v>289</v>
      </c>
      <c r="L94" s="25">
        <f t="shared" si="6"/>
        <v>0.34856997329898332</v>
      </c>
      <c r="M94" s="25">
        <f t="shared" si="5"/>
        <v>-1.261495745816178</v>
      </c>
      <c r="N94" s="25">
        <f t="shared" si="5"/>
        <v>0.65644447376485549</v>
      </c>
      <c r="O94" s="25">
        <f t="shared" si="5"/>
        <v>-0.56077616444139078</v>
      </c>
      <c r="P94" s="25">
        <f t="shared" si="5"/>
        <v>0.59453788316948586</v>
      </c>
      <c r="Q94" s="25">
        <f t="shared" si="5"/>
        <v>0.37048255334558489</v>
      </c>
      <c r="R94" s="14">
        <v>0</v>
      </c>
      <c r="S94" s="21">
        <f t="shared" si="8"/>
        <v>0.14447525091075583</v>
      </c>
      <c r="T94" s="21">
        <f t="shared" si="9"/>
        <v>0.39447525091075586</v>
      </c>
    </row>
    <row r="95" spans="1:20" x14ac:dyDescent="0.25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7"/>
        <v>290</v>
      </c>
      <c r="L95" s="25">
        <f t="shared" si="6"/>
        <v>-0.85481076094896802</v>
      </c>
      <c r="M95" s="25">
        <f t="shared" si="5"/>
        <v>-0.45695532636440817</v>
      </c>
      <c r="N95" s="25">
        <f t="shared" si="5"/>
        <v>-0.56119890036750508</v>
      </c>
      <c r="O95" s="25">
        <f t="shared" si="5"/>
        <v>0.34891192610412636</v>
      </c>
      <c r="P95" s="25">
        <f t="shared" si="5"/>
        <v>-0.25891375253489141</v>
      </c>
      <c r="Q95" s="25">
        <f t="shared" si="5"/>
        <v>-1.6175881236415992</v>
      </c>
      <c r="R95" s="14">
        <v>0</v>
      </c>
      <c r="S95" s="21">
        <f t="shared" si="8"/>
        <v>0.22536498598880589</v>
      </c>
      <c r="T95" s="21">
        <f t="shared" si="9"/>
        <v>0.47536498598880589</v>
      </c>
    </row>
    <row r="96" spans="1:20" x14ac:dyDescent="0.25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7"/>
        <v>291</v>
      </c>
      <c r="L96" s="25">
        <f t="shared" si="6"/>
        <v>-2.1657331454218669</v>
      </c>
      <c r="M96" s="25">
        <f t="shared" si="5"/>
        <v>-1.1852663074987642</v>
      </c>
      <c r="N96" s="25">
        <f t="shared" si="5"/>
        <v>-0.16335415819128168</v>
      </c>
      <c r="O96" s="25">
        <f t="shared" si="5"/>
        <v>-0.77489195818743262</v>
      </c>
      <c r="P96" s="25">
        <f t="shared" si="5"/>
        <v>0.46844820416706201</v>
      </c>
      <c r="Q96" s="25">
        <f t="shared" si="5"/>
        <v>0.56145350595665933</v>
      </c>
      <c r="R96" s="14">
        <v>1</v>
      </c>
      <c r="S96" s="21">
        <f t="shared" si="8"/>
        <v>0.15733665575341405</v>
      </c>
      <c r="T96" s="21">
        <f t="shared" si="9"/>
        <v>0.40733665575341405</v>
      </c>
    </row>
    <row r="97" spans="1:20" x14ac:dyDescent="0.25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7"/>
        <v>292</v>
      </c>
      <c r="L97" s="25">
        <f t="shared" si="6"/>
        <v>0.57639537396338636</v>
      </c>
      <c r="M97" s="25">
        <f t="shared" si="5"/>
        <v>1.727867206036162</v>
      </c>
      <c r="N97" s="25">
        <f t="shared" si="5"/>
        <v>0.80556382403859328</v>
      </c>
      <c r="O97" s="25">
        <f t="shared" si="5"/>
        <v>0.77673459649982135</v>
      </c>
      <c r="P97" s="25">
        <f t="shared" si="5"/>
        <v>-2.6213221713144055</v>
      </c>
      <c r="Q97" s="25">
        <f t="shared" si="5"/>
        <v>-1.5458310136501032</v>
      </c>
      <c r="R97" s="14">
        <v>0</v>
      </c>
      <c r="S97" s="21">
        <f t="shared" si="8"/>
        <v>0.21567627247906804</v>
      </c>
      <c r="T97" s="21">
        <f t="shared" si="9"/>
        <v>0.46567627247906807</v>
      </c>
    </row>
    <row r="98" spans="1:20" x14ac:dyDescent="0.25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7"/>
        <v>293</v>
      </c>
      <c r="L98" s="25">
        <f t="shared" si="6"/>
        <v>-1.9922824332962337E-2</v>
      </c>
      <c r="M98" s="25">
        <f t="shared" si="5"/>
        <v>-2.9568673830181601E-2</v>
      </c>
      <c r="N98" s="25">
        <f t="shared" si="5"/>
        <v>1.6049760625767038</v>
      </c>
      <c r="O98" s="25">
        <f t="shared" si="5"/>
        <v>-2.6592278686333824E-2</v>
      </c>
      <c r="P98" s="25">
        <f t="shared" si="5"/>
        <v>0.14384558504563624</v>
      </c>
      <c r="Q98" s="25">
        <f t="shared" si="5"/>
        <v>0.16899922819406935</v>
      </c>
      <c r="R98" s="14">
        <v>0</v>
      </c>
      <c r="S98" s="21">
        <f t="shared" si="8"/>
        <v>-3.1667728541200466E-2</v>
      </c>
      <c r="T98" s="21">
        <f t="shared" si="9"/>
        <v>0.21833227145879952</v>
      </c>
    </row>
    <row r="99" spans="1:20" x14ac:dyDescent="0.25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7"/>
        <v>294</v>
      </c>
      <c r="L99" s="25">
        <f t="shared" si="6"/>
        <v>-1.0684736175524792</v>
      </c>
      <c r="M99" s="25">
        <f t="shared" si="5"/>
        <v>-0.9388907367828101</v>
      </c>
      <c r="N99" s="25">
        <f t="shared" si="5"/>
        <v>0.21736288504721704</v>
      </c>
      <c r="O99" s="25">
        <f t="shared" si="5"/>
        <v>-0.65208657636619116</v>
      </c>
      <c r="P99" s="25">
        <f t="shared" si="5"/>
        <v>0.33996725936394018</v>
      </c>
      <c r="Q99" s="25">
        <f t="shared" si="5"/>
        <v>0.90315926742967501</v>
      </c>
      <c r="R99" s="14">
        <v>0</v>
      </c>
      <c r="S99" s="21">
        <f t="shared" si="8"/>
        <v>9.9414926610489701E-2</v>
      </c>
      <c r="T99" s="21">
        <f t="shared" si="9"/>
        <v>0.34941492661048967</v>
      </c>
    </row>
    <row r="100" spans="1:20" x14ac:dyDescent="0.25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7"/>
        <v>295</v>
      </c>
      <c r="L100" s="25">
        <f t="shared" si="6"/>
        <v>0.86151182325072106</v>
      </c>
      <c r="M100" s="25">
        <f t="shared" si="5"/>
        <v>-0.19662425635524619</v>
      </c>
      <c r="N100" s="25">
        <f t="shared" si="5"/>
        <v>-0.62106670016035825</v>
      </c>
      <c r="O100" s="25">
        <f t="shared" si="5"/>
        <v>-0.66916013048884404</v>
      </c>
      <c r="P100" s="25">
        <f t="shared" si="5"/>
        <v>0.61147912824937756</v>
      </c>
      <c r="Q100" s="25">
        <f t="shared" si="5"/>
        <v>0.61373875433598968</v>
      </c>
      <c r="R100" s="14">
        <v>0</v>
      </c>
      <c r="S100" s="21">
        <f t="shared" si="8"/>
        <v>-6.7092851854647528E-2</v>
      </c>
      <c r="T100" s="21">
        <f t="shared" si="9"/>
        <v>0.18290714814535247</v>
      </c>
    </row>
    <row r="101" spans="1:20" x14ac:dyDescent="0.25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7"/>
        <v>296</v>
      </c>
      <c r="L101" s="25">
        <f t="shared" si="6"/>
        <v>0.23489073465053972</v>
      </c>
      <c r="M101" s="25">
        <f t="shared" si="5"/>
        <v>0.88228430270879177</v>
      </c>
      <c r="N101" s="25">
        <f t="shared" si="5"/>
        <v>-0.20079602290777815</v>
      </c>
      <c r="O101" s="25">
        <f t="shared" si="5"/>
        <v>-0.17560264273110085</v>
      </c>
      <c r="P101" s="25">
        <f t="shared" si="5"/>
        <v>-0.65354193270663008</v>
      </c>
      <c r="Q101" s="25">
        <f t="shared" si="5"/>
        <v>-0.37732920297022299</v>
      </c>
      <c r="R101" s="14">
        <v>0</v>
      </c>
      <c r="S101" s="21">
        <f t="shared" si="8"/>
        <v>-5.0082579343939046E-4</v>
      </c>
      <c r="T101" s="21">
        <f t="shared" si="9"/>
        <v>0.24949917420656062</v>
      </c>
    </row>
    <row r="102" spans="1:20" x14ac:dyDescent="0.25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7"/>
        <v>297</v>
      </c>
      <c r="L102" s="25">
        <f t="shared" si="6"/>
        <v>0.33019346772930969</v>
      </c>
      <c r="M102" s="25">
        <f t="shared" si="5"/>
        <v>0.88191647955926555</v>
      </c>
      <c r="N102" s="25">
        <f t="shared" si="5"/>
        <v>-0.32395573340649159</v>
      </c>
      <c r="O102" s="25">
        <f t="shared" si="5"/>
        <v>-0.29563318071550992</v>
      </c>
      <c r="P102" s="25">
        <f t="shared" si="5"/>
        <v>0.49269795462264537</v>
      </c>
      <c r="Q102" s="25">
        <f t="shared" si="5"/>
        <v>0.41668031794407323</v>
      </c>
      <c r="R102" s="14">
        <v>0</v>
      </c>
      <c r="S102" s="21">
        <f t="shared" si="8"/>
        <v>-0.26330479040892818</v>
      </c>
      <c r="T102" s="21">
        <f t="shared" si="9"/>
        <v>-1.330479040892818E-2</v>
      </c>
    </row>
    <row r="103" spans="1:20" x14ac:dyDescent="0.25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7"/>
        <v>298</v>
      </c>
      <c r="L103" s="25">
        <f t="shared" si="6"/>
        <v>-0.27061029648203649</v>
      </c>
      <c r="M103" s="25">
        <f t="shared" si="5"/>
        <v>0.49317309860317815</v>
      </c>
      <c r="N103" s="25">
        <f t="shared" si="5"/>
        <v>-0.94858923689852837</v>
      </c>
      <c r="O103" s="25">
        <f t="shared" si="5"/>
        <v>-0.19173124921504162</v>
      </c>
      <c r="P103" s="25">
        <f t="shared" si="5"/>
        <v>0.62717476671632988</v>
      </c>
      <c r="Q103" s="25">
        <f t="shared" si="5"/>
        <v>0.59675652840837612</v>
      </c>
      <c r="R103" s="14">
        <v>0</v>
      </c>
      <c r="S103" s="21">
        <f t="shared" si="8"/>
        <v>-0.23772461273558321</v>
      </c>
      <c r="T103" s="21">
        <f t="shared" si="9"/>
        <v>1.2275387264416793E-2</v>
      </c>
    </row>
    <row r="104" spans="1:20" x14ac:dyDescent="0.25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7"/>
        <v>299</v>
      </c>
      <c r="L104" s="25">
        <f t="shared" si="6"/>
        <v>0.29183548630035644</v>
      </c>
      <c r="M104" s="25">
        <f t="shared" si="5"/>
        <v>2.0368602088283834</v>
      </c>
      <c r="N104" s="25">
        <f t="shared" si="5"/>
        <v>-0.20666453481860828</v>
      </c>
      <c r="O104" s="25">
        <f t="shared" si="5"/>
        <v>1.2914953089804477</v>
      </c>
      <c r="P104" s="25">
        <f t="shared" si="5"/>
        <v>0.42424720091440427</v>
      </c>
      <c r="Q104" s="25">
        <f t="shared" si="5"/>
        <v>-2.5127860391695953</v>
      </c>
      <c r="R104" s="14">
        <v>0</v>
      </c>
      <c r="S104" s="21">
        <f t="shared" si="8"/>
        <v>-0.38062504450290802</v>
      </c>
      <c r="T104" s="21">
        <f t="shared" si="9"/>
        <v>-0.13062504450290802</v>
      </c>
    </row>
    <row r="105" spans="1:20" x14ac:dyDescent="0.25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7"/>
        <v>300</v>
      </c>
      <c r="L105" s="25">
        <f t="shared" si="6"/>
        <v>-0.33132095920824001</v>
      </c>
      <c r="M105" s="25">
        <f t="shared" si="5"/>
        <v>-0.49646415420598677</v>
      </c>
      <c r="N105" s="25">
        <f t="shared" si="5"/>
        <v>1.9862478788132558</v>
      </c>
      <c r="O105" s="25">
        <f t="shared" si="5"/>
        <v>0.25090400183989381</v>
      </c>
      <c r="P105" s="25">
        <f t="shared" si="5"/>
        <v>0.4964104969203873</v>
      </c>
      <c r="Q105" s="25">
        <f t="shared" si="5"/>
        <v>0.51477981959782726</v>
      </c>
      <c r="R105" s="14">
        <v>0</v>
      </c>
      <c r="S105" s="21">
        <f t="shared" si="8"/>
        <v>-5.8970276936188809E-2</v>
      </c>
      <c r="T105" s="21">
        <f t="shared" si="9"/>
        <v>0.19102972306381119</v>
      </c>
    </row>
    <row r="106" spans="1:20" x14ac:dyDescent="0.25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7"/>
        <v>301</v>
      </c>
      <c r="L106" s="25">
        <f t="shared" si="6"/>
        <v>1.5209588282403055</v>
      </c>
      <c r="M106" s="25">
        <f t="shared" si="5"/>
        <v>-1.0568259344671924</v>
      </c>
      <c r="N106" s="25">
        <f t="shared" si="5"/>
        <v>-1.1115621081071561</v>
      </c>
      <c r="O106" s="25">
        <f t="shared" si="5"/>
        <v>-0.40000396469821492</v>
      </c>
      <c r="P106" s="25">
        <f t="shared" si="5"/>
        <v>0.48213123086644294</v>
      </c>
      <c r="Q106" s="25">
        <f t="shared" si="5"/>
        <v>0.7187353854626326</v>
      </c>
      <c r="R106" s="14">
        <v>0</v>
      </c>
      <c r="S106" s="21">
        <f t="shared" si="8"/>
        <v>8.770443734674499E-2</v>
      </c>
      <c r="T106" s="21">
        <f t="shared" si="9"/>
        <v>0.33770443734674499</v>
      </c>
    </row>
    <row r="107" spans="1:20" x14ac:dyDescent="0.25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7"/>
        <v>302</v>
      </c>
      <c r="L107" s="25">
        <f t="shared" si="6"/>
        <v>-1.0014897893887529</v>
      </c>
      <c r="M107" s="25">
        <f t="shared" si="5"/>
        <v>-0.90470104284823372</v>
      </c>
      <c r="N107" s="25">
        <f t="shared" si="5"/>
        <v>2.4766578414443696</v>
      </c>
      <c r="O107" s="25">
        <f t="shared" si="5"/>
        <v>-0.61167591198706517</v>
      </c>
      <c r="P107" s="25">
        <f t="shared" si="5"/>
        <v>0.52652514579469833</v>
      </c>
      <c r="Q107" s="25">
        <f t="shared" si="5"/>
        <v>0.68067116831013508</v>
      </c>
      <c r="R107" s="14">
        <v>0</v>
      </c>
      <c r="S107" s="21">
        <f t="shared" si="8"/>
        <v>7.1473698105545602E-2</v>
      </c>
      <c r="T107" s="21">
        <f t="shared" si="9"/>
        <v>0.3214736981055456</v>
      </c>
    </row>
    <row r="108" spans="1:20" x14ac:dyDescent="0.25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7"/>
        <v>303</v>
      </c>
      <c r="L108" s="25">
        <f t="shared" si="6"/>
        <v>-1.3986287071965391</v>
      </c>
      <c r="M108" s="25">
        <f t="shared" si="5"/>
        <v>-1.0661922363693503</v>
      </c>
      <c r="N108" s="25">
        <f t="shared" si="5"/>
        <v>-0.52061892886535666</v>
      </c>
      <c r="O108" s="25">
        <f t="shared" si="5"/>
        <v>-2.5362001196900571E-2</v>
      </c>
      <c r="P108" s="25">
        <f t="shared" si="5"/>
        <v>0.25513702319365611</v>
      </c>
      <c r="Q108" s="25">
        <f t="shared" si="5"/>
        <v>0.63720034228796707</v>
      </c>
      <c r="R108" s="14">
        <v>0</v>
      </c>
      <c r="S108" s="21">
        <f t="shared" si="8"/>
        <v>0.10656618063934881</v>
      </c>
      <c r="T108" s="21">
        <f t="shared" si="9"/>
        <v>0.35656618063934881</v>
      </c>
    </row>
    <row r="109" spans="1:20" x14ac:dyDescent="0.25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7"/>
        <v>304</v>
      </c>
      <c r="L109" s="25">
        <f t="shared" si="6"/>
        <v>1.0897284801897078</v>
      </c>
      <c r="M109" s="25">
        <f t="shared" si="5"/>
        <v>-0.27636062296743341</v>
      </c>
      <c r="N109" s="25">
        <f t="shared" si="5"/>
        <v>-0.6257869621925759</v>
      </c>
      <c r="O109" s="25">
        <f t="shared" si="5"/>
        <v>-0.48035026203653625</v>
      </c>
      <c r="P109" s="25">
        <f t="shared" si="5"/>
        <v>0.21442965492261151</v>
      </c>
      <c r="Q109" s="25">
        <f t="shared" si="5"/>
        <v>-0.11106850975700666</v>
      </c>
      <c r="R109" s="14">
        <v>0</v>
      </c>
      <c r="S109" s="21">
        <f t="shared" si="8"/>
        <v>6.0159001613089305E-2</v>
      </c>
      <c r="T109" s="21">
        <f t="shared" si="9"/>
        <v>0.31015900161308929</v>
      </c>
    </row>
    <row r="110" spans="1:20" x14ac:dyDescent="0.25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7"/>
        <v>305</v>
      </c>
      <c r="L110" s="25">
        <f t="shared" si="6"/>
        <v>-0.15781876078755994</v>
      </c>
      <c r="M110" s="25">
        <f t="shared" si="5"/>
        <v>0.39684529184431294</v>
      </c>
      <c r="N110" s="25">
        <f t="shared" si="5"/>
        <v>-0.22201915901664934</v>
      </c>
      <c r="O110" s="25">
        <f t="shared" ref="M110:Q161" si="10">(F110-F$207)/F$209</f>
        <v>-0.14864427289288701</v>
      </c>
      <c r="P110" s="25">
        <f t="shared" si="10"/>
        <v>-3.1906437993120776E-2</v>
      </c>
      <c r="Q110" s="25">
        <f t="shared" si="10"/>
        <v>0.11061227721931191</v>
      </c>
      <c r="R110" s="14">
        <v>0</v>
      </c>
      <c r="S110" s="21">
        <f t="shared" si="8"/>
        <v>-6.4171289668189399E-2</v>
      </c>
      <c r="T110" s="21">
        <f t="shared" si="9"/>
        <v>0.18582871033181059</v>
      </c>
    </row>
    <row r="111" spans="1:20" x14ac:dyDescent="0.25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7"/>
        <v>306</v>
      </c>
      <c r="L111" s="25">
        <f t="shared" si="6"/>
        <v>2.1006964222680256</v>
      </c>
      <c r="M111" s="25">
        <f t="shared" si="10"/>
        <v>-1.0975690943081637</v>
      </c>
      <c r="N111" s="25">
        <f t="shared" si="10"/>
        <v>-0.98859014827729141</v>
      </c>
      <c r="O111" s="25">
        <f t="shared" si="10"/>
        <v>-0.68942210235689971</v>
      </c>
      <c r="P111" s="25">
        <f t="shared" si="10"/>
        <v>0.69259655958398292</v>
      </c>
      <c r="Q111" s="25">
        <f t="shared" si="10"/>
        <v>0.66571632740431652</v>
      </c>
      <c r="R111" s="14">
        <v>0</v>
      </c>
      <c r="S111" s="21">
        <f t="shared" si="8"/>
        <v>8.4227100034973301E-2</v>
      </c>
      <c r="T111" s="21">
        <f t="shared" si="9"/>
        <v>0.3342271000349733</v>
      </c>
    </row>
    <row r="112" spans="1:20" x14ac:dyDescent="0.25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7"/>
        <v>307</v>
      </c>
      <c r="L112" s="25">
        <f t="shared" si="6"/>
        <v>1.0838734521251083</v>
      </c>
      <c r="M112" s="25">
        <f t="shared" si="10"/>
        <v>1.1752503936501384</v>
      </c>
      <c r="N112" s="25">
        <f t="shared" si="10"/>
        <v>0.55152589374816141</v>
      </c>
      <c r="O112" s="25">
        <f t="shared" si="10"/>
        <v>0.84212703165645553</v>
      </c>
      <c r="P112" s="25">
        <f t="shared" si="10"/>
        <v>0.2760759831461721</v>
      </c>
      <c r="Q112" s="25">
        <f t="shared" si="10"/>
        <v>1.319666983969772E-2</v>
      </c>
      <c r="R112" s="14">
        <v>0</v>
      </c>
      <c r="S112" s="21">
        <f t="shared" si="8"/>
        <v>-0.34272863180698288</v>
      </c>
      <c r="T112" s="21">
        <f t="shared" si="9"/>
        <v>-9.2728631806982875E-2</v>
      </c>
    </row>
    <row r="113" spans="1:20" x14ac:dyDescent="0.25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7"/>
        <v>308</v>
      </c>
      <c r="L113" s="25">
        <f t="shared" si="6"/>
        <v>0.40921383384217408</v>
      </c>
      <c r="M113" s="25">
        <f t="shared" si="10"/>
        <v>1.1138397333409518</v>
      </c>
      <c r="N113" s="25">
        <f t="shared" si="10"/>
        <v>-0.70575887615113075</v>
      </c>
      <c r="O113" s="25">
        <f t="shared" si="10"/>
        <v>1.2057152105571212</v>
      </c>
      <c r="P113" s="25">
        <f t="shared" si="10"/>
        <v>0.62920373045765776</v>
      </c>
      <c r="Q113" s="25">
        <f t="shared" si="10"/>
        <v>0.92566278306736205</v>
      </c>
      <c r="R113" s="14">
        <v>0</v>
      </c>
      <c r="S113" s="21">
        <f t="shared" si="8"/>
        <v>-0.4955083840474645</v>
      </c>
      <c r="T113" s="21">
        <f t="shared" si="9"/>
        <v>-0.2455083840474645</v>
      </c>
    </row>
    <row r="114" spans="1:20" x14ac:dyDescent="0.25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7"/>
        <v>309</v>
      </c>
      <c r="L114" s="25">
        <f t="shared" si="6"/>
        <v>0.12799213826792319</v>
      </c>
      <c r="M114" s="25">
        <f t="shared" si="10"/>
        <v>0.13697995427238252</v>
      </c>
      <c r="N114" s="25">
        <f t="shared" si="10"/>
        <v>-0.63129539887033692</v>
      </c>
      <c r="O114" s="25">
        <f t="shared" si="10"/>
        <v>-0.44497606119899047</v>
      </c>
      <c r="P114" s="25">
        <f t="shared" si="10"/>
        <v>0.69925323810499718</v>
      </c>
      <c r="Q114" s="25">
        <f t="shared" si="10"/>
        <v>0.63668633436064159</v>
      </c>
      <c r="R114" s="14">
        <v>0</v>
      </c>
      <c r="S114" s="21">
        <f t="shared" si="8"/>
        <v>-0.16632462725737185</v>
      </c>
      <c r="T114" s="21">
        <f t="shared" si="9"/>
        <v>8.3675372742628151E-2</v>
      </c>
    </row>
    <row r="115" spans="1:20" x14ac:dyDescent="0.25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7"/>
        <v>310</v>
      </c>
      <c r="L115" s="25">
        <f t="shared" si="6"/>
        <v>-0.75019139888898523</v>
      </c>
      <c r="M115" s="25">
        <f t="shared" si="10"/>
        <v>0.24720355699954427</v>
      </c>
      <c r="N115" s="25">
        <f t="shared" si="10"/>
        <v>0.328384101899029</v>
      </c>
      <c r="O115" s="25">
        <f t="shared" si="10"/>
        <v>-0.53380294296949293</v>
      </c>
      <c r="P115" s="25">
        <f t="shared" si="10"/>
        <v>0.71134499915662952</v>
      </c>
      <c r="Q115" s="25">
        <f t="shared" si="10"/>
        <v>0.86998765041761639</v>
      </c>
      <c r="R115" s="14">
        <v>0</v>
      </c>
      <c r="S115" s="21">
        <f t="shared" si="8"/>
        <v>-0.19920173499907895</v>
      </c>
      <c r="T115" s="21">
        <f t="shared" si="9"/>
        <v>5.079826500092105E-2</v>
      </c>
    </row>
    <row r="116" spans="1:20" x14ac:dyDescent="0.25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7"/>
        <v>311</v>
      </c>
      <c r="L116" s="25">
        <f t="shared" si="6"/>
        <v>1.2589382130297466</v>
      </c>
      <c r="M116" s="25">
        <f t="shared" si="10"/>
        <v>-1.0677807489214048</v>
      </c>
      <c r="N116" s="25">
        <f t="shared" si="10"/>
        <v>0.6320008560032534</v>
      </c>
      <c r="O116" s="25">
        <f t="shared" si="10"/>
        <v>-0.75217251867156865</v>
      </c>
      <c r="P116" s="25">
        <f t="shared" si="10"/>
        <v>1.0270970344666553E-2</v>
      </c>
      <c r="Q116" s="25">
        <f t="shared" si="10"/>
        <v>0.49835052603418972</v>
      </c>
      <c r="R116" s="14">
        <v>1</v>
      </c>
      <c r="S116" s="21">
        <f t="shared" si="8"/>
        <v>0.22355635560628068</v>
      </c>
      <c r="T116" s="21">
        <f t="shared" si="9"/>
        <v>0.47355635560628068</v>
      </c>
    </row>
    <row r="117" spans="1:20" x14ac:dyDescent="0.25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7"/>
        <v>312</v>
      </c>
      <c r="L117" s="25">
        <f t="shared" si="6"/>
        <v>-1.105162653386998</v>
      </c>
      <c r="M117" s="25">
        <f t="shared" si="10"/>
        <v>-1.1056592571085673</v>
      </c>
      <c r="N117" s="25">
        <f t="shared" si="10"/>
        <v>1.994811316013789</v>
      </c>
      <c r="O117" s="25">
        <f t="shared" si="10"/>
        <v>-0.7432187400835164</v>
      </c>
      <c r="P117" s="25">
        <f t="shared" si="10"/>
        <v>0.64316602768219955</v>
      </c>
      <c r="Q117" s="25">
        <f t="shared" si="10"/>
        <v>0.92235456025006057</v>
      </c>
      <c r="R117" s="14">
        <v>0</v>
      </c>
      <c r="S117" s="21">
        <f t="shared" si="8"/>
        <v>8.0294287417366245E-2</v>
      </c>
      <c r="T117" s="21">
        <f t="shared" si="9"/>
        <v>0.33029428741736622</v>
      </c>
    </row>
    <row r="118" spans="1:20" x14ac:dyDescent="0.25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7"/>
        <v>313</v>
      </c>
      <c r="L118" s="25">
        <f t="shared" si="6"/>
        <v>0.62826177384218718</v>
      </c>
      <c r="M118" s="25">
        <f t="shared" si="10"/>
        <v>-0.23730085022015163</v>
      </c>
      <c r="N118" s="25">
        <f t="shared" si="10"/>
        <v>-0.51640422506555217</v>
      </c>
      <c r="O118" s="25">
        <f t="shared" si="10"/>
        <v>0.39152897676377002</v>
      </c>
      <c r="P118" s="25">
        <f t="shared" si="10"/>
        <v>-1.2172249660463799</v>
      </c>
      <c r="Q118" s="25">
        <f t="shared" si="10"/>
        <v>-1.5385440380025497</v>
      </c>
      <c r="R118" s="14">
        <v>1</v>
      </c>
      <c r="S118" s="21">
        <f t="shared" si="8"/>
        <v>0.3534095000321899</v>
      </c>
      <c r="T118" s="21">
        <f t="shared" si="9"/>
        <v>0.60340950003218996</v>
      </c>
    </row>
    <row r="119" spans="1:20" x14ac:dyDescent="0.25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7"/>
        <v>314</v>
      </c>
      <c r="L119" s="25">
        <f t="shared" si="6"/>
        <v>-1.5373352662838926</v>
      </c>
      <c r="M119" s="25">
        <f t="shared" si="10"/>
        <v>-0.25788171887292927</v>
      </c>
      <c r="N119" s="25">
        <f t="shared" si="10"/>
        <v>-1.2450511255195276</v>
      </c>
      <c r="O119" s="25">
        <f t="shared" si="10"/>
        <v>-0.39503621846648013</v>
      </c>
      <c r="P119" s="25">
        <f t="shared" si="10"/>
        <v>0.45394893112695361</v>
      </c>
      <c r="Q119" s="25">
        <f t="shared" si="10"/>
        <v>0.51942223290122669</v>
      </c>
      <c r="R119" s="14">
        <v>1</v>
      </c>
      <c r="S119" s="21">
        <f t="shared" si="8"/>
        <v>-4.2118315795900925E-2</v>
      </c>
      <c r="T119" s="21">
        <f t="shared" si="9"/>
        <v>0.20788168420409908</v>
      </c>
    </row>
    <row r="120" spans="1:20" x14ac:dyDescent="0.25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7"/>
        <v>315</v>
      </c>
      <c r="L120" s="25">
        <f t="shared" si="6"/>
        <v>-0.54340858674975911</v>
      </c>
      <c r="M120" s="25">
        <f t="shared" si="10"/>
        <v>-0.93543418045407523</v>
      </c>
      <c r="N120" s="25">
        <f t="shared" si="10"/>
        <v>-1.1519508465474169</v>
      </c>
      <c r="O120" s="25">
        <f t="shared" si="10"/>
        <v>-0.63965193177602508</v>
      </c>
      <c r="P120" s="25">
        <f t="shared" si="10"/>
        <v>0.51009303736509715</v>
      </c>
      <c r="Q120" s="25">
        <f t="shared" si="10"/>
        <v>0.41536768528074802</v>
      </c>
      <c r="R120" s="14">
        <v>0</v>
      </c>
      <c r="S120" s="21">
        <f t="shared" si="8"/>
        <v>0.10242366711876769</v>
      </c>
      <c r="T120" s="21">
        <f t="shared" si="9"/>
        <v>0.35242366711876771</v>
      </c>
    </row>
    <row r="121" spans="1:20" x14ac:dyDescent="0.25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7"/>
        <v>316</v>
      </c>
      <c r="L121" s="25">
        <f t="shared" si="6"/>
        <v>-1.1385845577776352</v>
      </c>
      <c r="M121" s="25">
        <f t="shared" si="10"/>
        <v>-0.35400452127543142</v>
      </c>
      <c r="N121" s="25">
        <f t="shared" si="10"/>
        <v>0.38496664088285037</v>
      </c>
      <c r="O121" s="25">
        <f t="shared" si="10"/>
        <v>-0.57101006316579994</v>
      </c>
      <c r="P121" s="25">
        <f t="shared" si="10"/>
        <v>0.54856371012495608</v>
      </c>
      <c r="Q121" s="25">
        <f t="shared" si="10"/>
        <v>0.54187272789330365</v>
      </c>
      <c r="R121" s="14">
        <v>0</v>
      </c>
      <c r="S121" s="21">
        <f t="shared" si="8"/>
        <v>-2.8742985922848525E-2</v>
      </c>
      <c r="T121" s="21">
        <f t="shared" si="9"/>
        <v>0.22125701407715148</v>
      </c>
    </row>
    <row r="122" spans="1:20" x14ac:dyDescent="0.25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7"/>
        <v>317</v>
      </c>
      <c r="L122" s="25">
        <f t="shared" si="6"/>
        <v>0.15297437411369832</v>
      </c>
      <c r="M122" s="25">
        <f t="shared" si="10"/>
        <v>-0.51185731816390156</v>
      </c>
      <c r="N122" s="25">
        <f t="shared" si="10"/>
        <v>1.6882818079414796</v>
      </c>
      <c r="O122" s="25">
        <f t="shared" si="10"/>
        <v>-0.44780642938881776</v>
      </c>
      <c r="P122" s="25">
        <f t="shared" si="10"/>
        <v>-0.17278508027792858</v>
      </c>
      <c r="Q122" s="25">
        <f t="shared" si="10"/>
        <v>-1.6599007761853204E-2</v>
      </c>
      <c r="R122" s="14">
        <v>0</v>
      </c>
      <c r="S122" s="21">
        <f t="shared" si="8"/>
        <v>0.16663894261483589</v>
      </c>
      <c r="T122" s="21">
        <f t="shared" si="9"/>
        <v>0.41663894261483592</v>
      </c>
    </row>
    <row r="123" spans="1:20" x14ac:dyDescent="0.25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7"/>
        <v>318</v>
      </c>
      <c r="L123" s="25">
        <f t="shared" si="6"/>
        <v>1.2706506504992576</v>
      </c>
      <c r="M123" s="25">
        <f t="shared" si="10"/>
        <v>2.0477298757172</v>
      </c>
      <c r="N123" s="25">
        <f t="shared" si="10"/>
        <v>-0.26804943020366973</v>
      </c>
      <c r="O123" s="25">
        <f t="shared" si="10"/>
        <v>1.6185772218056451</v>
      </c>
      <c r="P123" s="25">
        <f t="shared" si="10"/>
        <v>-1.0603606534437036</v>
      </c>
      <c r="Q123" s="25">
        <f t="shared" si="10"/>
        <v>-0.53780219367883553</v>
      </c>
      <c r="R123" s="14">
        <v>0</v>
      </c>
      <c r="S123" s="21">
        <f t="shared" si="8"/>
        <v>-0.28065350440374065</v>
      </c>
      <c r="T123" s="21">
        <f t="shared" si="9"/>
        <v>-3.065350440374065E-2</v>
      </c>
    </row>
    <row r="124" spans="1:20" x14ac:dyDescent="0.25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7"/>
        <v>319</v>
      </c>
      <c r="L124" s="25">
        <f t="shared" ref="L124:L187" si="11">(C124-C$207)/C$209</f>
        <v>-2.2907753418546926E-2</v>
      </c>
      <c r="M124" s="25">
        <f t="shared" si="10"/>
        <v>0.68651439152402916</v>
      </c>
      <c r="N124" s="25">
        <f t="shared" si="10"/>
        <v>-0.86481619096636619</v>
      </c>
      <c r="O124" s="25">
        <f t="shared" si="10"/>
        <v>0.23955523985139046</v>
      </c>
      <c r="P124" s="25">
        <f t="shared" si="10"/>
        <v>0.51886872103699155</v>
      </c>
      <c r="Q124" s="25">
        <f t="shared" si="10"/>
        <v>0.80387238725126298</v>
      </c>
      <c r="R124" s="14">
        <v>0</v>
      </c>
      <c r="S124" s="21">
        <f t="shared" si="8"/>
        <v>-0.30519574905991714</v>
      </c>
      <c r="T124" s="21">
        <f t="shared" si="9"/>
        <v>-5.5195749059917143E-2</v>
      </c>
    </row>
    <row r="125" spans="1:20" x14ac:dyDescent="0.25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7"/>
        <v>320</v>
      </c>
      <c r="L125" s="25">
        <f t="shared" si="11"/>
        <v>-1.4681898072936148</v>
      </c>
      <c r="M125" s="25">
        <f t="shared" si="10"/>
        <v>-1.2567607692526961</v>
      </c>
      <c r="N125" s="25">
        <f t="shared" si="10"/>
        <v>1.0001593651614753</v>
      </c>
      <c r="O125" s="25">
        <f t="shared" si="10"/>
        <v>-0.6167975651645019</v>
      </c>
      <c r="P125" s="25">
        <f t="shared" si="10"/>
        <v>0.53198005106806101</v>
      </c>
      <c r="Q125" s="25">
        <f t="shared" si="10"/>
        <v>0.5725813399370685</v>
      </c>
      <c r="R125" s="14">
        <v>0</v>
      </c>
      <c r="S125" s="21">
        <f t="shared" si="8"/>
        <v>0.14484466055565082</v>
      </c>
      <c r="T125" s="21">
        <f t="shared" si="9"/>
        <v>0.39484466055565082</v>
      </c>
    </row>
    <row r="126" spans="1:20" x14ac:dyDescent="0.25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7"/>
        <v>321</v>
      </c>
      <c r="L126" s="25">
        <f t="shared" si="11"/>
        <v>-0.45529269647579956</v>
      </c>
      <c r="M126" s="25">
        <f t="shared" si="10"/>
        <v>0.31632727929787907</v>
      </c>
      <c r="N126" s="25">
        <f t="shared" si="10"/>
        <v>-1.3185753994434253</v>
      </c>
      <c r="O126" s="25">
        <f t="shared" si="10"/>
        <v>2.2352556515573208E-2</v>
      </c>
      <c r="P126" s="25">
        <f t="shared" si="10"/>
        <v>-0.67108940554142515</v>
      </c>
      <c r="Q126" s="25">
        <f t="shared" si="10"/>
        <v>3.8204673139634181E-2</v>
      </c>
      <c r="R126" s="14">
        <v>0</v>
      </c>
      <c r="S126" s="21">
        <f t="shared" si="8"/>
        <v>6.1157056421214231E-2</v>
      </c>
      <c r="T126" s="21">
        <f t="shared" si="9"/>
        <v>0.31115705642121422</v>
      </c>
    </row>
    <row r="127" spans="1:20" x14ac:dyDescent="0.25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7"/>
        <v>322</v>
      </c>
      <c r="L127" s="25">
        <f t="shared" si="11"/>
        <v>0.85720473614570958</v>
      </c>
      <c r="M127" s="25">
        <f t="shared" si="10"/>
        <v>3.4218724794820843</v>
      </c>
      <c r="N127" s="25">
        <f t="shared" si="10"/>
        <v>-0.33986570676620992</v>
      </c>
      <c r="O127" s="25">
        <f t="shared" si="10"/>
        <v>2.4244468877616083</v>
      </c>
      <c r="P127" s="25">
        <f t="shared" si="10"/>
        <v>-6.0630254494458491</v>
      </c>
      <c r="Q127" s="25">
        <f t="shared" si="10"/>
        <v>-3.7217947070925121</v>
      </c>
      <c r="R127" s="14">
        <v>1</v>
      </c>
      <c r="S127" s="21">
        <f t="shared" si="8"/>
        <v>0.56489131813062199</v>
      </c>
      <c r="T127" s="21">
        <f t="shared" si="9"/>
        <v>0.81489131813062199</v>
      </c>
    </row>
    <row r="128" spans="1:20" x14ac:dyDescent="0.25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7"/>
        <v>323</v>
      </c>
      <c r="L128" s="25">
        <f t="shared" si="11"/>
        <v>0.43385841491502047</v>
      </c>
      <c r="M128" s="25">
        <f t="shared" si="10"/>
        <v>0.77161102762409361</v>
      </c>
      <c r="N128" s="25">
        <f t="shared" si="10"/>
        <v>-0.97768337812265627</v>
      </c>
      <c r="O128" s="25">
        <f t="shared" si="10"/>
        <v>-0.50315386438614629</v>
      </c>
      <c r="P128" s="25">
        <f t="shared" si="10"/>
        <v>0.4303825585756953</v>
      </c>
      <c r="Q128" s="25">
        <f t="shared" si="10"/>
        <v>0.37160468029170002</v>
      </c>
      <c r="R128" s="14">
        <v>0</v>
      </c>
      <c r="S128" s="21">
        <f t="shared" si="8"/>
        <v>-0.21035207128829048</v>
      </c>
      <c r="T128" s="21">
        <f t="shared" si="9"/>
        <v>3.9647928711709524E-2</v>
      </c>
    </row>
    <row r="129" spans="1:20" x14ac:dyDescent="0.25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7"/>
        <v>324</v>
      </c>
      <c r="L129" s="25">
        <f t="shared" si="11"/>
        <v>1.6833243909947486</v>
      </c>
      <c r="M129" s="25">
        <f t="shared" si="10"/>
        <v>1.3683670876480103</v>
      </c>
      <c r="N129" s="25">
        <f t="shared" si="10"/>
        <v>-0.70932960888478658</v>
      </c>
      <c r="O129" s="25">
        <f t="shared" si="10"/>
        <v>3.0703831667281265</v>
      </c>
      <c r="P129" s="25">
        <f t="shared" si="10"/>
        <v>0.23048462049189419</v>
      </c>
      <c r="Q129" s="25">
        <f t="shared" si="10"/>
        <v>-0.21034414816057082</v>
      </c>
      <c r="R129" s="14">
        <v>0</v>
      </c>
      <c r="S129" s="21">
        <f t="shared" si="8"/>
        <v>-0.53976228786924541</v>
      </c>
      <c r="T129" s="21">
        <f t="shared" si="9"/>
        <v>-0.28976228786924541</v>
      </c>
    </row>
    <row r="130" spans="1:20" x14ac:dyDescent="0.25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7"/>
        <v>325</v>
      </c>
      <c r="L130" s="25">
        <f t="shared" si="11"/>
        <v>1.4926172325451799</v>
      </c>
      <c r="M130" s="25">
        <f t="shared" si="10"/>
        <v>1.9997525784355996</v>
      </c>
      <c r="N130" s="25">
        <f t="shared" si="10"/>
        <v>-0.12955820378696153</v>
      </c>
      <c r="O130" s="25">
        <f t="shared" si="10"/>
        <v>0.87389656373709157</v>
      </c>
      <c r="P130" s="25">
        <f t="shared" si="10"/>
        <v>-3.4488827668397379E-2</v>
      </c>
      <c r="Q130" s="25">
        <f t="shared" si="10"/>
        <v>-1.8526964769246743E-2</v>
      </c>
      <c r="R130" s="14">
        <v>0</v>
      </c>
      <c r="S130" s="21">
        <f t="shared" si="8"/>
        <v>-0.43944825774846191</v>
      </c>
      <c r="T130" s="21">
        <f t="shared" si="9"/>
        <v>-0.18944825774846191</v>
      </c>
    </row>
    <row r="131" spans="1:20" x14ac:dyDescent="0.25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7"/>
        <v>326</v>
      </c>
      <c r="L131" s="25">
        <f t="shared" si="11"/>
        <v>1.3834223623176893</v>
      </c>
      <c r="M131" s="25">
        <f t="shared" si="10"/>
        <v>0.33791544731224382</v>
      </c>
      <c r="N131" s="25">
        <f t="shared" si="10"/>
        <v>1.1979235989055452</v>
      </c>
      <c r="O131" s="25">
        <f t="shared" si="10"/>
        <v>0.18450841157926912</v>
      </c>
      <c r="P131" s="25">
        <f t="shared" si="10"/>
        <v>0.39296225237917259</v>
      </c>
      <c r="Q131" s="25">
        <f t="shared" si="10"/>
        <v>-1.0266899996234402</v>
      </c>
      <c r="R131" s="14">
        <v>0</v>
      </c>
      <c r="S131" s="21">
        <f t="shared" si="8"/>
        <v>-7.5275771984240611E-2</v>
      </c>
      <c r="T131" s="21">
        <f t="shared" si="9"/>
        <v>0.17472422801575938</v>
      </c>
    </row>
    <row r="132" spans="1:20" x14ac:dyDescent="0.25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7"/>
        <v>327</v>
      </c>
      <c r="L132" s="25">
        <f t="shared" si="11"/>
        <v>-1.8052954581792646</v>
      </c>
      <c r="M132" s="25">
        <f t="shared" si="10"/>
        <v>-0.44291622423152466</v>
      </c>
      <c r="N132" s="25">
        <f t="shared" si="10"/>
        <v>-8.3837265287044813E-2</v>
      </c>
      <c r="O132" s="25">
        <f t="shared" si="10"/>
        <v>-0.41777886943140413</v>
      </c>
      <c r="P132" s="25">
        <f t="shared" si="10"/>
        <v>0.40744598203059412</v>
      </c>
      <c r="Q132" s="25">
        <f t="shared" si="10"/>
        <v>0.4521856828663473</v>
      </c>
      <c r="R132" s="14">
        <v>0</v>
      </c>
      <c r="S132" s="21">
        <f t="shared" si="8"/>
        <v>8.0980118943856927E-3</v>
      </c>
      <c r="T132" s="21">
        <f t="shared" si="9"/>
        <v>0.25809801189438569</v>
      </c>
    </row>
    <row r="133" spans="1:20" x14ac:dyDescent="0.25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7"/>
        <v>328</v>
      </c>
      <c r="L133" s="25">
        <f t="shared" si="11"/>
        <v>0.11646899343443086</v>
      </c>
      <c r="M133" s="25">
        <f t="shared" si="10"/>
        <v>0.78163864024570684</v>
      </c>
      <c r="N133" s="25">
        <f t="shared" si="10"/>
        <v>0.80289479549339193</v>
      </c>
      <c r="O133" s="25">
        <f t="shared" si="10"/>
        <v>-0.24515070328508642</v>
      </c>
      <c r="P133" s="25">
        <f t="shared" si="10"/>
        <v>0.19189463225132855</v>
      </c>
      <c r="Q133" s="25">
        <f t="shared" si="10"/>
        <v>-0.7435672689501801</v>
      </c>
      <c r="R133" s="14">
        <v>0</v>
      </c>
      <c r="S133" s="21">
        <f t="shared" si="8"/>
        <v>-0.10610020415437077</v>
      </c>
      <c r="T133" s="21">
        <f t="shared" si="9"/>
        <v>0.14389979584562923</v>
      </c>
    </row>
    <row r="134" spans="1:20" x14ac:dyDescent="0.25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7"/>
        <v>329</v>
      </c>
      <c r="L134" s="25">
        <f t="shared" si="11"/>
        <v>0.22718680962094737</v>
      </c>
      <c r="M134" s="25">
        <f t="shared" si="10"/>
        <v>-1.0597669571490019E-2</v>
      </c>
      <c r="N134" s="25">
        <f t="shared" si="10"/>
        <v>-0.8846372425481499</v>
      </c>
      <c r="O134" s="25">
        <f t="shared" si="10"/>
        <v>-0.46906036938115403</v>
      </c>
      <c r="P134" s="25">
        <f t="shared" si="10"/>
        <v>0.37328084601326661</v>
      </c>
      <c r="Q134" s="25">
        <f t="shared" si="10"/>
        <v>0.44998197046873845</v>
      </c>
      <c r="R134" s="14">
        <v>0</v>
      </c>
      <c r="S134" s="21">
        <f t="shared" si="8"/>
        <v>-6.2002671158252705E-2</v>
      </c>
      <c r="T134" s="21">
        <f t="shared" si="9"/>
        <v>0.1879973288417473</v>
      </c>
    </row>
    <row r="135" spans="1:20" x14ac:dyDescent="0.25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12">B135</f>
        <v>330</v>
      </c>
      <c r="L135" s="25">
        <f t="shared" si="11"/>
        <v>-0.58524151269879565</v>
      </c>
      <c r="M135" s="25">
        <f t="shared" si="10"/>
        <v>0.36835433506284732</v>
      </c>
      <c r="N135" s="25">
        <f t="shared" si="10"/>
        <v>0.75736260583868031</v>
      </c>
      <c r="O135" s="25">
        <f t="shared" si="10"/>
        <v>-0.65268669899892628</v>
      </c>
      <c r="P135" s="25">
        <f t="shared" si="10"/>
        <v>0.6990435256142622</v>
      </c>
      <c r="Q135" s="25">
        <f t="shared" si="10"/>
        <v>0.79585296439351927</v>
      </c>
      <c r="R135" s="14">
        <v>0</v>
      </c>
      <c r="S135" s="21">
        <f t="shared" ref="S135:S198" si="13">M135*$Y$5+$W$5*O135+$V$5*P135+$U$5*Q135</f>
        <v>-0.20412441555737598</v>
      </c>
      <c r="T135" s="21">
        <f t="shared" ref="T135:T198" si="14">M135*$Y$5+$W$5*O135+$V$5*P135+$U$5*Q135+0.25</f>
        <v>4.5875584442624018E-2</v>
      </c>
    </row>
    <row r="136" spans="1:20" x14ac:dyDescent="0.25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12"/>
        <v>331</v>
      </c>
      <c r="L136" s="25">
        <f t="shared" si="11"/>
        <v>1.1326217897014033</v>
      </c>
      <c r="M136" s="25">
        <f t="shared" si="10"/>
        <v>1.3239366506669323</v>
      </c>
      <c r="N136" s="25">
        <f t="shared" si="10"/>
        <v>1.7785913440514221</v>
      </c>
      <c r="O136" s="25">
        <f t="shared" si="10"/>
        <v>-3.0322174314898694E-2</v>
      </c>
      <c r="P136" s="25">
        <f t="shared" si="10"/>
        <v>0.43960147375816871</v>
      </c>
      <c r="Q136" s="25">
        <f t="shared" si="10"/>
        <v>0.50531968018345008</v>
      </c>
      <c r="R136" s="14">
        <v>0</v>
      </c>
      <c r="S136" s="21">
        <f t="shared" si="13"/>
        <v>-0.36490898523792037</v>
      </c>
      <c r="T136" s="21">
        <f t="shared" si="14"/>
        <v>-0.11490898523792037</v>
      </c>
    </row>
    <row r="137" spans="1:20" x14ac:dyDescent="0.25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12"/>
        <v>332</v>
      </c>
      <c r="L137" s="25">
        <f t="shared" si="11"/>
        <v>1.1120006325567098</v>
      </c>
      <c r="M137" s="25">
        <f t="shared" si="10"/>
        <v>2.7199424380419077</v>
      </c>
      <c r="N137" s="25">
        <f t="shared" si="10"/>
        <v>-0.71573837714212851</v>
      </c>
      <c r="O137" s="25">
        <f t="shared" si="10"/>
        <v>0.7359906424502406</v>
      </c>
      <c r="P137" s="25">
        <f t="shared" si="10"/>
        <v>-1.3903521125427951</v>
      </c>
      <c r="Q137" s="25">
        <f t="shared" si="10"/>
        <v>1.0832886265755756E-2</v>
      </c>
      <c r="R137" s="14">
        <v>0</v>
      </c>
      <c r="S137" s="21">
        <f t="shared" si="13"/>
        <v>-0.31220720460699447</v>
      </c>
      <c r="T137" s="21">
        <f t="shared" si="14"/>
        <v>-6.2207204606994471E-2</v>
      </c>
    </row>
    <row r="138" spans="1:20" x14ac:dyDescent="0.25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12"/>
        <v>333</v>
      </c>
      <c r="L138" s="25">
        <f t="shared" si="11"/>
        <v>-0.8187303111225871</v>
      </c>
      <c r="M138" s="25">
        <f t="shared" si="10"/>
        <v>0.13904330697124542</v>
      </c>
      <c r="N138" s="25">
        <f t="shared" si="10"/>
        <v>-0.97946435677934629</v>
      </c>
      <c r="O138" s="25">
        <f t="shared" si="10"/>
        <v>-0.20943191956046311</v>
      </c>
      <c r="P138" s="25">
        <f t="shared" si="10"/>
        <v>-0.28035441367800124</v>
      </c>
      <c r="Q138" s="25">
        <f t="shared" si="10"/>
        <v>0.30581040566726714</v>
      </c>
      <c r="R138" s="14">
        <v>0</v>
      </c>
      <c r="S138" s="21">
        <f t="shared" si="13"/>
        <v>2.0895956596271179E-2</v>
      </c>
      <c r="T138" s="21">
        <f t="shared" si="14"/>
        <v>0.27089595659627119</v>
      </c>
    </row>
    <row r="139" spans="1:20" x14ac:dyDescent="0.25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12"/>
        <v>334</v>
      </c>
      <c r="L139" s="25">
        <f t="shared" si="11"/>
        <v>-1.9356392536363958</v>
      </c>
      <c r="M139" s="25">
        <f t="shared" si="10"/>
        <v>-1.2449526846855217</v>
      </c>
      <c r="N139" s="25">
        <f t="shared" si="10"/>
        <v>-1.2081862540388215</v>
      </c>
      <c r="O139" s="25">
        <f t="shared" si="10"/>
        <v>-0.29539501457698253</v>
      </c>
      <c r="P139" s="25">
        <f t="shared" si="10"/>
        <v>0.3390519097612853</v>
      </c>
      <c r="Q139" s="25">
        <f t="shared" si="10"/>
        <v>2.499199831509228E-2</v>
      </c>
      <c r="R139" s="14">
        <v>1</v>
      </c>
      <c r="S139" s="21">
        <f t="shared" si="13"/>
        <v>0.19262018145317761</v>
      </c>
      <c r="T139" s="21">
        <f t="shared" si="14"/>
        <v>0.44262018145317761</v>
      </c>
    </row>
    <row r="140" spans="1:20" x14ac:dyDescent="0.25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12"/>
        <v>335</v>
      </c>
      <c r="L140" s="25">
        <f t="shared" si="11"/>
        <v>0.45599699631752366</v>
      </c>
      <c r="M140" s="25">
        <f t="shared" si="10"/>
        <v>0.70993865403036571</v>
      </c>
      <c r="N140" s="25">
        <f t="shared" si="10"/>
        <v>-1.3348017934849481</v>
      </c>
      <c r="O140" s="25">
        <f t="shared" si="10"/>
        <v>-3.036816617887932E-2</v>
      </c>
      <c r="P140" s="25">
        <f t="shared" si="10"/>
        <v>-0.65694614864816214</v>
      </c>
      <c r="Q140" s="25">
        <f t="shared" si="10"/>
        <v>-3.7990158528529792E-2</v>
      </c>
      <c r="R140" s="14">
        <v>1</v>
      </c>
      <c r="S140" s="21">
        <f t="shared" si="13"/>
        <v>-5.0609154094021312E-3</v>
      </c>
      <c r="T140" s="21">
        <f t="shared" si="14"/>
        <v>0.24493908459059788</v>
      </c>
    </row>
    <row r="141" spans="1:20" x14ac:dyDescent="0.25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12"/>
        <v>336</v>
      </c>
      <c r="L141" s="25">
        <f t="shared" si="11"/>
        <v>-0.363030355179703</v>
      </c>
      <c r="M141" s="25">
        <f t="shared" si="10"/>
        <v>-1.0123228165009015</v>
      </c>
      <c r="N141" s="25">
        <f t="shared" si="10"/>
        <v>-0.38039283266207868</v>
      </c>
      <c r="O141" s="25">
        <f t="shared" si="10"/>
        <v>-0.431583006832015</v>
      </c>
      <c r="P141" s="25">
        <f t="shared" si="10"/>
        <v>3.5832440936593257E-3</v>
      </c>
      <c r="Q141" s="25">
        <f t="shared" si="10"/>
        <v>-0.46885177046500159</v>
      </c>
      <c r="R141" s="14">
        <v>0</v>
      </c>
      <c r="S141" s="21">
        <f t="shared" si="13"/>
        <v>0.25983252579622096</v>
      </c>
      <c r="T141" s="21">
        <f t="shared" si="14"/>
        <v>0.50983252579622096</v>
      </c>
    </row>
    <row r="142" spans="1:20" x14ac:dyDescent="0.25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12"/>
        <v>337</v>
      </c>
      <c r="L142" s="25">
        <f t="shared" si="11"/>
        <v>-0.3618976535284999</v>
      </c>
      <c r="M142" s="25">
        <f t="shared" si="10"/>
        <v>-0.36715779015231076</v>
      </c>
      <c r="N142" s="25">
        <f t="shared" si="10"/>
        <v>-0.21002099242646305</v>
      </c>
      <c r="O142" s="25">
        <f t="shared" si="10"/>
        <v>-0.43902358870079899</v>
      </c>
      <c r="P142" s="25">
        <f t="shared" si="10"/>
        <v>-0.49982626276698422</v>
      </c>
      <c r="Q142" s="25">
        <f t="shared" si="10"/>
        <v>0.2979539488302807</v>
      </c>
      <c r="R142" s="14">
        <v>1</v>
      </c>
      <c r="S142" s="21">
        <f t="shared" si="13"/>
        <v>0.1763036370112139</v>
      </c>
      <c r="T142" s="21">
        <f t="shared" si="14"/>
        <v>0.42630363701121388</v>
      </c>
    </row>
    <row r="143" spans="1:20" x14ac:dyDescent="0.25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12"/>
        <v>338</v>
      </c>
      <c r="L143" s="25">
        <f t="shared" si="11"/>
        <v>-0.25092008387387726</v>
      </c>
      <c r="M143" s="25">
        <f t="shared" si="10"/>
        <v>0.25113504438281015</v>
      </c>
      <c r="N143" s="25">
        <f t="shared" si="10"/>
        <v>-5.0965419821333111E-2</v>
      </c>
      <c r="O143" s="25">
        <f t="shared" si="10"/>
        <v>-0.53663380489770052</v>
      </c>
      <c r="P143" s="25">
        <f t="shared" si="10"/>
        <v>0.51968541329084461</v>
      </c>
      <c r="Q143" s="25">
        <f t="shared" si="10"/>
        <v>0.78239133829897045</v>
      </c>
      <c r="R143" s="14">
        <v>0</v>
      </c>
      <c r="S143" s="21">
        <f t="shared" si="13"/>
        <v>-0.15744179690726565</v>
      </c>
      <c r="T143" s="21">
        <f t="shared" si="14"/>
        <v>9.2558203092734354E-2</v>
      </c>
    </row>
    <row r="144" spans="1:20" x14ac:dyDescent="0.25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12"/>
        <v>339</v>
      </c>
      <c r="L144" s="25">
        <f t="shared" si="11"/>
        <v>-0.73736406878052163</v>
      </c>
      <c r="M144" s="25">
        <f t="shared" si="10"/>
        <v>-0.5097562071705054</v>
      </c>
      <c r="N144" s="25">
        <f t="shared" si="10"/>
        <v>1.0453935357539059</v>
      </c>
      <c r="O144" s="25">
        <f t="shared" si="10"/>
        <v>0.78696918995319964</v>
      </c>
      <c r="P144" s="25">
        <f t="shared" si="10"/>
        <v>-0.77992897925103899</v>
      </c>
      <c r="Q144" s="25">
        <f t="shared" si="10"/>
        <v>-2.3235670967309074</v>
      </c>
      <c r="R144" s="14">
        <v>1</v>
      </c>
      <c r="S144" s="21">
        <f t="shared" si="13"/>
        <v>0.34846236525850616</v>
      </c>
      <c r="T144" s="21">
        <f t="shared" si="14"/>
        <v>0.59846236525850616</v>
      </c>
    </row>
    <row r="145" spans="1:20" x14ac:dyDescent="0.25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12"/>
        <v>340</v>
      </c>
      <c r="L145" s="25">
        <f t="shared" si="11"/>
        <v>2.9372665162086604</v>
      </c>
      <c r="M145" s="25">
        <f t="shared" si="10"/>
        <v>1.3694157145332375</v>
      </c>
      <c r="N145" s="25">
        <f t="shared" si="10"/>
        <v>-8.7660753589008225E-2</v>
      </c>
      <c r="O145" s="25">
        <f t="shared" si="10"/>
        <v>0.85084947924555598</v>
      </c>
      <c r="P145" s="25">
        <f t="shared" si="10"/>
        <v>-1.408851163448485</v>
      </c>
      <c r="Q145" s="25">
        <f t="shared" si="10"/>
        <v>-1.3104993763728896</v>
      </c>
      <c r="R145" s="14">
        <v>0</v>
      </c>
      <c r="S145" s="21">
        <f t="shared" si="13"/>
        <v>3.3029743399788813E-2</v>
      </c>
      <c r="T145" s="21">
        <f t="shared" si="14"/>
        <v>0.28302974339978881</v>
      </c>
    </row>
    <row r="146" spans="1:20" x14ac:dyDescent="0.25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12"/>
        <v>341</v>
      </c>
      <c r="L146" s="25">
        <f t="shared" si="11"/>
        <v>-1.3749277398454696</v>
      </c>
      <c r="M146" s="25">
        <f t="shared" si="10"/>
        <v>-0.38810482159346937</v>
      </c>
      <c r="N146" s="25">
        <f t="shared" si="10"/>
        <v>-1.2557129514469676</v>
      </c>
      <c r="O146" s="25">
        <f t="shared" si="10"/>
        <v>-0.74119939776166077</v>
      </c>
      <c r="P146" s="25">
        <f t="shared" si="10"/>
        <v>0.33893191079600177</v>
      </c>
      <c r="Q146" s="25">
        <f t="shared" si="10"/>
        <v>0.56160550902181983</v>
      </c>
      <c r="R146" s="14">
        <v>0</v>
      </c>
      <c r="S146" s="21">
        <f t="shared" si="13"/>
        <v>2.9450338650719707E-2</v>
      </c>
      <c r="T146" s="21">
        <f t="shared" si="14"/>
        <v>0.27945033865071972</v>
      </c>
    </row>
    <row r="147" spans="1:20" x14ac:dyDescent="0.25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12"/>
        <v>342</v>
      </c>
      <c r="L147" s="25">
        <f t="shared" si="11"/>
        <v>-1.384878156560337</v>
      </c>
      <c r="M147" s="25">
        <f t="shared" si="10"/>
        <v>-1.2750255077988604</v>
      </c>
      <c r="N147" s="25">
        <f t="shared" si="10"/>
        <v>-2.7037231701079523E-2</v>
      </c>
      <c r="O147" s="25">
        <f t="shared" si="10"/>
        <v>-0.83340454212716786</v>
      </c>
      <c r="P147" s="25">
        <f t="shared" si="10"/>
        <v>0.61807824208394213</v>
      </c>
      <c r="Q147" s="25">
        <f t="shared" si="10"/>
        <v>0.53157499836473532</v>
      </c>
      <c r="R147" s="14">
        <v>0</v>
      </c>
      <c r="S147" s="21">
        <f t="shared" si="13"/>
        <v>0.15336366154870426</v>
      </c>
      <c r="T147" s="21">
        <f t="shared" si="14"/>
        <v>0.40336366154870429</v>
      </c>
    </row>
    <row r="148" spans="1:20" x14ac:dyDescent="0.25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12"/>
        <v>343</v>
      </c>
      <c r="L148" s="25">
        <f t="shared" si="11"/>
        <v>0.28898705916890183</v>
      </c>
      <c r="M148" s="25">
        <f t="shared" si="10"/>
        <v>-0.63486595176716976</v>
      </c>
      <c r="N148" s="25">
        <f t="shared" si="10"/>
        <v>-0.14676845797965396</v>
      </c>
      <c r="O148" s="25">
        <f t="shared" si="10"/>
        <v>-0.41893033925107825</v>
      </c>
      <c r="P148" s="25">
        <f t="shared" si="10"/>
        <v>5.7159657072341712E-2</v>
      </c>
      <c r="Q148" s="25">
        <f t="shared" si="10"/>
        <v>-0.59826506054164896</v>
      </c>
      <c r="R148" s="14">
        <v>0</v>
      </c>
      <c r="S148" s="21">
        <f t="shared" si="13"/>
        <v>0.18780103438730034</v>
      </c>
      <c r="T148" s="21">
        <f t="shared" si="14"/>
        <v>0.43780103438730034</v>
      </c>
    </row>
    <row r="149" spans="1:20" x14ac:dyDescent="0.25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12"/>
        <v>344</v>
      </c>
      <c r="L149" s="25">
        <f t="shared" si="11"/>
        <v>0.79057754998671304</v>
      </c>
      <c r="M149" s="25">
        <f t="shared" si="10"/>
        <v>0.1674482832985128</v>
      </c>
      <c r="N149" s="25">
        <f t="shared" si="10"/>
        <v>1.2257462431816415</v>
      </c>
      <c r="O149" s="25">
        <f t="shared" si="10"/>
        <v>-0.33013506480374394</v>
      </c>
      <c r="P149" s="25">
        <f t="shared" si="10"/>
        <v>0.3777275419646054</v>
      </c>
      <c r="Q149" s="25">
        <f t="shared" si="10"/>
        <v>0.23600800685666584</v>
      </c>
      <c r="R149" s="14">
        <v>0</v>
      </c>
      <c r="S149" s="21">
        <f t="shared" si="13"/>
        <v>-9.1788015877907428E-2</v>
      </c>
      <c r="T149" s="21">
        <f t="shared" si="14"/>
        <v>0.15821198412209259</v>
      </c>
    </row>
    <row r="150" spans="1:20" x14ac:dyDescent="0.25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12"/>
        <v>345</v>
      </c>
      <c r="L150" s="25">
        <f t="shared" si="11"/>
        <v>-0.65551256520635814</v>
      </c>
      <c r="M150" s="25">
        <f t="shared" si="10"/>
        <v>-1.0210768059027144</v>
      </c>
      <c r="N150" s="25">
        <f t="shared" si="10"/>
        <v>-0.52204488144186778</v>
      </c>
      <c r="O150" s="25">
        <f t="shared" si="10"/>
        <v>-0.26492752776493528</v>
      </c>
      <c r="P150" s="25">
        <f t="shared" si="10"/>
        <v>-4.2759245417192879E-2</v>
      </c>
      <c r="Q150" s="25">
        <f t="shared" si="10"/>
        <v>-0.36535611995931644</v>
      </c>
      <c r="R150" s="14">
        <v>0</v>
      </c>
      <c r="S150" s="21">
        <f t="shared" si="13"/>
        <v>0.24846840275355503</v>
      </c>
      <c r="T150" s="21">
        <f t="shared" si="14"/>
        <v>0.49846840275355503</v>
      </c>
    </row>
    <row r="151" spans="1:20" x14ac:dyDescent="0.25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12"/>
        <v>346</v>
      </c>
      <c r="L151" s="25">
        <f t="shared" si="11"/>
        <v>-0.50369165818335304</v>
      </c>
      <c r="M151" s="25">
        <f t="shared" si="10"/>
        <v>-0.51331314756147206</v>
      </c>
      <c r="N151" s="25">
        <f t="shared" si="10"/>
        <v>0.1220714100547577</v>
      </c>
      <c r="O151" s="25">
        <f t="shared" si="10"/>
        <v>-0.36705068174618732</v>
      </c>
      <c r="P151" s="25">
        <f t="shared" si="10"/>
        <v>-0.85761191376801316</v>
      </c>
      <c r="Q151" s="25">
        <f t="shared" si="10"/>
        <v>-0.2124710183399062</v>
      </c>
      <c r="R151" s="14">
        <v>1</v>
      </c>
      <c r="S151" s="21">
        <f t="shared" si="13"/>
        <v>0.30242621679318998</v>
      </c>
      <c r="T151" s="21">
        <f t="shared" si="14"/>
        <v>0.55242621679318993</v>
      </c>
    </row>
    <row r="152" spans="1:20" x14ac:dyDescent="0.25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12"/>
        <v>347</v>
      </c>
      <c r="L152" s="25">
        <f t="shared" si="11"/>
        <v>0.39106926381603757</v>
      </c>
      <c r="M152" s="25">
        <f t="shared" si="10"/>
        <v>-0.32909298450906899</v>
      </c>
      <c r="N152" s="25">
        <f t="shared" si="10"/>
        <v>1.486088625703613</v>
      </c>
      <c r="O152" s="25">
        <f t="shared" si="10"/>
        <v>0.52529342743439345</v>
      </c>
      <c r="P152" s="25">
        <f t="shared" si="10"/>
        <v>0.2468692231472317</v>
      </c>
      <c r="Q152" s="25">
        <f t="shared" si="10"/>
        <v>-1.2860971448612564</v>
      </c>
      <c r="R152" s="14">
        <v>1</v>
      </c>
      <c r="S152" s="21">
        <f t="shared" si="13"/>
        <v>6.7696699407139113E-2</v>
      </c>
      <c r="T152" s="21">
        <f t="shared" si="14"/>
        <v>0.31769669940713913</v>
      </c>
    </row>
    <row r="153" spans="1:20" x14ac:dyDescent="0.25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12"/>
        <v>348</v>
      </c>
      <c r="L153" s="25">
        <f t="shared" si="11"/>
        <v>0.29026745046618307</v>
      </c>
      <c r="M153" s="25">
        <f t="shared" si="10"/>
        <v>0.85132710233452336</v>
      </c>
      <c r="N153" s="25">
        <f t="shared" si="10"/>
        <v>-1.0315817495801101</v>
      </c>
      <c r="O153" s="25">
        <f t="shared" si="10"/>
        <v>1.189450590424622</v>
      </c>
      <c r="P153" s="25">
        <f t="shared" si="10"/>
        <v>-0.4135413741845006</v>
      </c>
      <c r="Q153" s="25">
        <f t="shared" si="10"/>
        <v>-4.9556361659307884</v>
      </c>
      <c r="R153" s="14">
        <v>1</v>
      </c>
      <c r="S153" s="21">
        <f t="shared" si="13"/>
        <v>0.18824184568571709</v>
      </c>
      <c r="T153" s="21">
        <f t="shared" si="14"/>
        <v>0.43824184568571711</v>
      </c>
    </row>
    <row r="154" spans="1:20" x14ac:dyDescent="0.25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12"/>
        <v>349</v>
      </c>
      <c r="L154" s="25">
        <f t="shared" si="11"/>
        <v>-0.50660492216467357</v>
      </c>
      <c r="M154" s="25">
        <f t="shared" si="10"/>
        <v>-0.68020352278948437</v>
      </c>
      <c r="N154" s="25">
        <f t="shared" si="10"/>
        <v>-1.239430379509491</v>
      </c>
      <c r="O154" s="25">
        <f t="shared" si="10"/>
        <v>-0.44178767811163072</v>
      </c>
      <c r="P154" s="25">
        <f t="shared" si="10"/>
        <v>-0.46527683444905565</v>
      </c>
      <c r="Q154" s="25">
        <f t="shared" si="10"/>
        <v>-0.32733082879677122</v>
      </c>
      <c r="R154" s="14">
        <v>1</v>
      </c>
      <c r="S154" s="21">
        <f t="shared" si="13"/>
        <v>0.27534996005841961</v>
      </c>
      <c r="T154" s="21">
        <f t="shared" si="14"/>
        <v>0.52534996005841961</v>
      </c>
    </row>
    <row r="155" spans="1:20" x14ac:dyDescent="0.25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12"/>
        <v>350</v>
      </c>
      <c r="L155" s="25">
        <f t="shared" si="11"/>
        <v>-1.898848927316342</v>
      </c>
      <c r="M155" s="25">
        <f t="shared" si="10"/>
        <v>-1.2140318660404092</v>
      </c>
      <c r="N155" s="25">
        <f t="shared" si="10"/>
        <v>-0.21366829544068588</v>
      </c>
      <c r="O155" s="25">
        <f t="shared" si="10"/>
        <v>-0.54254833239153244</v>
      </c>
      <c r="P155" s="25">
        <f t="shared" si="10"/>
        <v>-4.1022269300766828E-2</v>
      </c>
      <c r="Q155" s="25">
        <f t="shared" si="10"/>
        <v>0.836356244098727</v>
      </c>
      <c r="R155" s="14">
        <v>0</v>
      </c>
      <c r="S155" s="21">
        <f t="shared" si="13"/>
        <v>0.21776070679531354</v>
      </c>
      <c r="T155" s="21">
        <f t="shared" si="14"/>
        <v>0.46776070679531356</v>
      </c>
    </row>
    <row r="156" spans="1:20" x14ac:dyDescent="0.25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12"/>
        <v>351</v>
      </c>
      <c r="L156" s="25">
        <f t="shared" si="11"/>
        <v>-0.58057357323142389</v>
      </c>
      <c r="M156" s="25">
        <f t="shared" si="10"/>
        <v>0.26588787607825454</v>
      </c>
      <c r="N156" s="25">
        <f t="shared" si="10"/>
        <v>-0.26433033251759464</v>
      </c>
      <c r="O156" s="25">
        <f t="shared" si="10"/>
        <v>-0.40174025497281335</v>
      </c>
      <c r="P156" s="25">
        <f t="shared" si="10"/>
        <v>5.3300227132649459E-2</v>
      </c>
      <c r="Q156" s="25">
        <f t="shared" si="10"/>
        <v>0.66098232847058824</v>
      </c>
      <c r="R156" s="14">
        <v>1</v>
      </c>
      <c r="S156" s="21">
        <f t="shared" si="13"/>
        <v>-7.5479987616657279E-2</v>
      </c>
      <c r="T156" s="21">
        <f t="shared" si="14"/>
        <v>0.17452001238334272</v>
      </c>
    </row>
    <row r="157" spans="1:20" x14ac:dyDescent="0.25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12"/>
        <v>352</v>
      </c>
      <c r="L157" s="25">
        <f t="shared" si="11"/>
        <v>0.71557126460939069</v>
      </c>
      <c r="M157" s="25">
        <f t="shared" si="10"/>
        <v>3.3772879303245858E-2</v>
      </c>
      <c r="N157" s="25">
        <f t="shared" si="10"/>
        <v>-1.0665725289950552</v>
      </c>
      <c r="O157" s="25">
        <f t="shared" si="10"/>
        <v>-0.47065900072338246</v>
      </c>
      <c r="P157" s="25">
        <f t="shared" si="10"/>
        <v>0.62829430382804707</v>
      </c>
      <c r="Q157" s="25">
        <f t="shared" si="10"/>
        <v>0.26254404039298684</v>
      </c>
      <c r="R157" s="14">
        <v>0</v>
      </c>
      <c r="S157" s="21">
        <f t="shared" si="13"/>
        <v>-0.10371619067608207</v>
      </c>
      <c r="T157" s="21">
        <f t="shared" si="14"/>
        <v>0.14628380932391793</v>
      </c>
    </row>
    <row r="158" spans="1:20" x14ac:dyDescent="0.25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12"/>
        <v>353</v>
      </c>
      <c r="L158" s="25">
        <f t="shared" si="11"/>
        <v>-0.98705879257079887</v>
      </c>
      <c r="M158" s="25">
        <f t="shared" si="10"/>
        <v>-0.83106184043828846</v>
      </c>
      <c r="N158" s="25">
        <f t="shared" si="10"/>
        <v>-0.62471092168234066</v>
      </c>
      <c r="O158" s="25">
        <f t="shared" si="10"/>
        <v>-0.66906548226960305</v>
      </c>
      <c r="P158" s="25">
        <f t="shared" si="10"/>
        <v>0.56680492777897606</v>
      </c>
      <c r="Q158" s="25">
        <f t="shared" si="10"/>
        <v>0.91475266367001573</v>
      </c>
      <c r="R158" s="14">
        <v>0</v>
      </c>
      <c r="S158" s="21">
        <f t="shared" si="13"/>
        <v>3.7506768974394492E-2</v>
      </c>
      <c r="T158" s="21">
        <f t="shared" si="14"/>
        <v>0.28750676897439448</v>
      </c>
    </row>
    <row r="159" spans="1:20" x14ac:dyDescent="0.25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12"/>
        <v>354</v>
      </c>
      <c r="L159" s="25">
        <f t="shared" si="11"/>
        <v>1.6771874735893693</v>
      </c>
      <c r="M159" s="25">
        <f t="shared" si="10"/>
        <v>0.20227054310741269</v>
      </c>
      <c r="N159" s="25">
        <f t="shared" si="10"/>
        <v>1.7306371440055972</v>
      </c>
      <c r="O159" s="25">
        <f t="shared" si="10"/>
        <v>-0.41011005465369915</v>
      </c>
      <c r="P159" s="25">
        <f t="shared" si="10"/>
        <v>0.43928654710117976</v>
      </c>
      <c r="Q159" s="25">
        <f t="shared" si="10"/>
        <v>0.52251656773327337</v>
      </c>
      <c r="R159" s="14">
        <v>0</v>
      </c>
      <c r="S159" s="21">
        <f t="shared" si="13"/>
        <v>-0.12448238609013909</v>
      </c>
      <c r="T159" s="21">
        <f t="shared" si="14"/>
        <v>0.12551761390986091</v>
      </c>
    </row>
    <row r="160" spans="1:20" x14ac:dyDescent="0.25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12"/>
        <v>355</v>
      </c>
      <c r="L160" s="25">
        <f t="shared" si="11"/>
        <v>-0.51903027071430319</v>
      </c>
      <c r="M160" s="25">
        <f t="shared" si="10"/>
        <v>-0.33083120572814467</v>
      </c>
      <c r="N160" s="25">
        <f t="shared" si="10"/>
        <v>-0.17194015808461519</v>
      </c>
      <c r="O160" s="25">
        <f t="shared" si="10"/>
        <v>-0.82370524744006124</v>
      </c>
      <c r="P160" s="25">
        <f t="shared" si="10"/>
        <v>0.69937569361584051</v>
      </c>
      <c r="Q160" s="25">
        <f t="shared" si="10"/>
        <v>0.72502077264382914</v>
      </c>
      <c r="R160" s="14">
        <v>0</v>
      </c>
      <c r="S160" s="21">
        <f t="shared" si="13"/>
        <v>-5.3755988251577708E-2</v>
      </c>
      <c r="T160" s="21">
        <f t="shared" si="14"/>
        <v>0.19624401174842229</v>
      </c>
    </row>
    <row r="161" spans="1:20" x14ac:dyDescent="0.25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12"/>
        <v>356</v>
      </c>
      <c r="L161" s="25">
        <f t="shared" si="11"/>
        <v>0.2779915943847644</v>
      </c>
      <c r="M161" s="25">
        <f t="shared" si="10"/>
        <v>-0.87519607780848729</v>
      </c>
      <c r="N161" s="25">
        <f t="shared" si="10"/>
        <v>-0.58481920268667542</v>
      </c>
      <c r="O161" s="25">
        <f t="shared" ref="M161:Q205" si="15">(F161-F$207)/F$209</f>
        <v>-0.50527035436391365</v>
      </c>
      <c r="P161" s="25">
        <f t="shared" si="15"/>
        <v>0.57669232893605604</v>
      </c>
      <c r="Q161" s="25">
        <f t="shared" si="15"/>
        <v>0.55018616514146179</v>
      </c>
      <c r="R161" s="14">
        <v>0</v>
      </c>
      <c r="S161" s="21">
        <f t="shared" si="13"/>
        <v>5.7453507465061462E-2</v>
      </c>
      <c r="T161" s="21">
        <f t="shared" si="14"/>
        <v>0.30745350746506145</v>
      </c>
    </row>
    <row r="162" spans="1:20" x14ac:dyDescent="0.25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12"/>
        <v>357</v>
      </c>
      <c r="L162" s="25">
        <f t="shared" si="11"/>
        <v>0.15315142000838219</v>
      </c>
      <c r="M162" s="25">
        <f t="shared" si="15"/>
        <v>1.7286253636999407</v>
      </c>
      <c r="N162" s="25">
        <f t="shared" si="15"/>
        <v>-1.1107317241860186</v>
      </c>
      <c r="O162" s="25">
        <f t="shared" si="15"/>
        <v>0.23181849687731709</v>
      </c>
      <c r="P162" s="25">
        <f t="shared" si="15"/>
        <v>0.15316847829695379</v>
      </c>
      <c r="Q162" s="25">
        <f t="shared" si="15"/>
        <v>0.75010074693780782</v>
      </c>
      <c r="R162" s="14">
        <v>0</v>
      </c>
      <c r="S162" s="21">
        <f t="shared" si="13"/>
        <v>-0.42742357858446722</v>
      </c>
      <c r="T162" s="21">
        <f t="shared" si="14"/>
        <v>-0.17742357858446722</v>
      </c>
    </row>
    <row r="163" spans="1:20" x14ac:dyDescent="0.25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12"/>
        <v>358</v>
      </c>
      <c r="L163" s="25">
        <f t="shared" si="11"/>
        <v>-0.82032307599172749</v>
      </c>
      <c r="M163" s="25">
        <f t="shared" si="15"/>
        <v>-1.15535272701797</v>
      </c>
      <c r="N163" s="25">
        <f t="shared" si="15"/>
        <v>0.18445026149501839</v>
      </c>
      <c r="O163" s="25">
        <f t="shared" si="15"/>
        <v>-0.52639779085170446</v>
      </c>
      <c r="P163" s="25">
        <f t="shared" si="15"/>
        <v>-0.36893611543438493</v>
      </c>
      <c r="Q163" s="25">
        <f t="shared" si="15"/>
        <v>-0.99695363847158813</v>
      </c>
      <c r="R163" s="14">
        <v>1</v>
      </c>
      <c r="S163" s="21">
        <f t="shared" si="13"/>
        <v>0.40336291004234415</v>
      </c>
      <c r="T163" s="21">
        <f t="shared" si="14"/>
        <v>0.65336291004234415</v>
      </c>
    </row>
    <row r="164" spans="1:20" x14ac:dyDescent="0.25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12"/>
        <v>359</v>
      </c>
      <c r="L164" s="25">
        <f t="shared" si="11"/>
        <v>0.50146279357548695</v>
      </c>
      <c r="M164" s="25">
        <f t="shared" si="15"/>
        <v>-0.48589666497282619</v>
      </c>
      <c r="N164" s="25">
        <f t="shared" si="15"/>
        <v>0.94027491406426433</v>
      </c>
      <c r="O164" s="25">
        <f t="shared" si="15"/>
        <v>-0.61603116553027526</v>
      </c>
      <c r="P164" s="25">
        <f t="shared" si="15"/>
        <v>0.27146778481547396</v>
      </c>
      <c r="Q164" s="25">
        <f t="shared" si="15"/>
        <v>0.39704506375684201</v>
      </c>
      <c r="R164" s="14">
        <v>0</v>
      </c>
      <c r="S164" s="21">
        <f t="shared" si="13"/>
        <v>6.2156544101712112E-2</v>
      </c>
      <c r="T164" s="21">
        <f t="shared" si="14"/>
        <v>0.31215654410171212</v>
      </c>
    </row>
    <row r="165" spans="1:20" x14ac:dyDescent="0.25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12"/>
        <v>360</v>
      </c>
      <c r="L165" s="25">
        <f t="shared" si="11"/>
        <v>0.30759451282625855</v>
      </c>
      <c r="M165" s="25">
        <f t="shared" si="15"/>
        <v>-0.33796091508586368</v>
      </c>
      <c r="N165" s="25">
        <f t="shared" si="15"/>
        <v>-0.65251985935343915</v>
      </c>
      <c r="O165" s="25">
        <f t="shared" si="15"/>
        <v>0.34021154645994067</v>
      </c>
      <c r="P165" s="25">
        <f t="shared" si="15"/>
        <v>0.31145273452776034</v>
      </c>
      <c r="Q165" s="25">
        <f t="shared" si="15"/>
        <v>0.4797942915582421</v>
      </c>
      <c r="R165" s="14">
        <v>0</v>
      </c>
      <c r="S165" s="21">
        <f t="shared" si="13"/>
        <v>-5.9010139688980126E-2</v>
      </c>
      <c r="T165" s="21">
        <f t="shared" si="14"/>
        <v>0.19098986031101989</v>
      </c>
    </row>
    <row r="166" spans="1:20" x14ac:dyDescent="0.25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12"/>
        <v>361</v>
      </c>
      <c r="L166" s="25">
        <f t="shared" si="11"/>
        <v>0.1167307580263142</v>
      </c>
      <c r="M166" s="25">
        <f t="shared" si="15"/>
        <v>0.3101485512008762</v>
      </c>
      <c r="N166" s="25">
        <f t="shared" si="15"/>
        <v>-0.28573856478256393</v>
      </c>
      <c r="O166" s="25">
        <f t="shared" si="15"/>
        <v>1.1704078049777191</v>
      </c>
      <c r="P166" s="25">
        <f t="shared" si="15"/>
        <v>-0.60147128620458001</v>
      </c>
      <c r="Q166" s="25">
        <f t="shared" si="15"/>
        <v>-2.6121389295448401</v>
      </c>
      <c r="R166" s="14">
        <v>0</v>
      </c>
      <c r="S166" s="21">
        <f t="shared" si="13"/>
        <v>0.15125940469496943</v>
      </c>
      <c r="T166" s="21">
        <f t="shared" si="14"/>
        <v>0.40125940469496946</v>
      </c>
    </row>
    <row r="167" spans="1:20" x14ac:dyDescent="0.25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12"/>
        <v>362</v>
      </c>
      <c r="L167" s="25">
        <f t="shared" si="11"/>
        <v>-5.4853948128706358E-2</v>
      </c>
      <c r="M167" s="25">
        <f t="shared" si="15"/>
        <v>-0.88477667380700453</v>
      </c>
      <c r="N167" s="25">
        <f t="shared" si="15"/>
        <v>-0.51545175330222615</v>
      </c>
      <c r="O167" s="25">
        <f t="shared" si="15"/>
        <v>-0.22846074592696028</v>
      </c>
      <c r="P167" s="25">
        <f t="shared" si="15"/>
        <v>0.19084019825064236</v>
      </c>
      <c r="Q167" s="25">
        <f t="shared" si="15"/>
        <v>-0.24133772320582123</v>
      </c>
      <c r="R167" s="14">
        <v>0</v>
      </c>
      <c r="S167" s="21">
        <f t="shared" si="13"/>
        <v>0.16711816537516971</v>
      </c>
      <c r="T167" s="21">
        <f t="shared" si="14"/>
        <v>0.41711816537516971</v>
      </c>
    </row>
    <row r="168" spans="1:20" x14ac:dyDescent="0.25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12"/>
        <v>363</v>
      </c>
      <c r="L168" s="25">
        <f t="shared" si="11"/>
        <v>0.72777576865805138</v>
      </c>
      <c r="M168" s="25">
        <f t="shared" si="15"/>
        <v>2.3861624844987226</v>
      </c>
      <c r="N168" s="25">
        <f t="shared" si="15"/>
        <v>-0.45626928021737134</v>
      </c>
      <c r="O168" s="25">
        <f t="shared" si="15"/>
        <v>5.4522543327135686</v>
      </c>
      <c r="P168" s="25">
        <f t="shared" si="15"/>
        <v>-8.3797536867320999E-2</v>
      </c>
      <c r="Q168" s="25">
        <f t="shared" si="15"/>
        <v>-0.5784377409260526</v>
      </c>
      <c r="R168" s="14">
        <v>0</v>
      </c>
      <c r="S168" s="21">
        <f t="shared" si="13"/>
        <v>-0.84310768391530477</v>
      </c>
      <c r="T168" s="21">
        <f t="shared" si="14"/>
        <v>-0.59310768391530477</v>
      </c>
    </row>
    <row r="169" spans="1:20" x14ac:dyDescent="0.25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12"/>
        <v>364</v>
      </c>
      <c r="L169" s="25">
        <f t="shared" si="11"/>
        <v>-0.30654473131392956</v>
      </c>
      <c r="M169" s="25">
        <f t="shared" si="15"/>
        <v>9.8905841068433697E-2</v>
      </c>
      <c r="N169" s="25">
        <f t="shared" si="15"/>
        <v>-0.67801252427657399</v>
      </c>
      <c r="O169" s="25">
        <f t="shared" si="15"/>
        <v>-0.40415475868141643</v>
      </c>
      <c r="P169" s="25">
        <f t="shared" si="15"/>
        <v>5.9758935866221032E-2</v>
      </c>
      <c r="Q169" s="25">
        <f t="shared" si="15"/>
        <v>0.2067585192762969</v>
      </c>
      <c r="R169" s="14">
        <v>1</v>
      </c>
      <c r="S169" s="21">
        <f t="shared" si="13"/>
        <v>-1.1331190398278145E-2</v>
      </c>
      <c r="T169" s="21">
        <f t="shared" si="14"/>
        <v>0.23866880960172185</v>
      </c>
    </row>
    <row r="170" spans="1:20" x14ac:dyDescent="0.25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12"/>
        <v>365</v>
      </c>
      <c r="L170" s="25">
        <f t="shared" si="11"/>
        <v>1.6676438340140389</v>
      </c>
      <c r="M170" s="25">
        <f t="shared" si="15"/>
        <v>2.0806705885438772</v>
      </c>
      <c r="N170" s="25">
        <f t="shared" si="15"/>
        <v>0.27324995824735659</v>
      </c>
      <c r="O170" s="25">
        <f t="shared" si="15"/>
        <v>0.55627826156120186</v>
      </c>
      <c r="P170" s="25">
        <f t="shared" si="15"/>
        <v>-1.1831672081901119</v>
      </c>
      <c r="Q170" s="25">
        <f t="shared" si="15"/>
        <v>8.6516832137316549E-2</v>
      </c>
      <c r="R170" s="14">
        <v>0</v>
      </c>
      <c r="S170" s="21">
        <f t="shared" si="13"/>
        <v>-0.22181479153684119</v>
      </c>
      <c r="T170" s="21">
        <f t="shared" si="14"/>
        <v>2.8185208463158806E-2</v>
      </c>
    </row>
    <row r="171" spans="1:20" x14ac:dyDescent="0.25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12"/>
        <v>366</v>
      </c>
      <c r="L171" s="25">
        <f t="shared" si="11"/>
        <v>-0.52518652290668422</v>
      </c>
      <c r="M171" s="25">
        <f t="shared" si="15"/>
        <v>-0.74178869911807732</v>
      </c>
      <c r="N171" s="25">
        <f t="shared" si="15"/>
        <v>3.9035705455731567E-2</v>
      </c>
      <c r="O171" s="25">
        <f t="shared" si="15"/>
        <v>0.16268122813016758</v>
      </c>
      <c r="P171" s="25">
        <f t="shared" si="15"/>
        <v>-0.334543523345259</v>
      </c>
      <c r="Q171" s="25">
        <f t="shared" si="15"/>
        <v>0.47551111997362344</v>
      </c>
      <c r="R171" s="14">
        <v>0</v>
      </c>
      <c r="S171" s="21">
        <f t="shared" si="13"/>
        <v>0.15212008721339476</v>
      </c>
      <c r="T171" s="21">
        <f t="shared" si="14"/>
        <v>0.40212008721339476</v>
      </c>
    </row>
    <row r="172" spans="1:20" x14ac:dyDescent="0.25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12"/>
        <v>367</v>
      </c>
      <c r="L172" s="25">
        <f t="shared" si="11"/>
        <v>-0.48823249467098684</v>
      </c>
      <c r="M172" s="25">
        <f t="shared" si="15"/>
        <v>-1.2441421878795493</v>
      </c>
      <c r="N172" s="25">
        <f t="shared" si="15"/>
        <v>-1.0999508471346506</v>
      </c>
      <c r="O172" s="25">
        <f t="shared" si="15"/>
        <v>-0.66426823495350718</v>
      </c>
      <c r="P172" s="25">
        <f t="shared" si="15"/>
        <v>0.51432968831278814</v>
      </c>
      <c r="Q172" s="25">
        <f t="shared" si="15"/>
        <v>0.87258991475544712</v>
      </c>
      <c r="R172" s="14">
        <v>1</v>
      </c>
      <c r="S172" s="21">
        <f t="shared" si="13"/>
        <v>0.12734769417372807</v>
      </c>
      <c r="T172" s="21">
        <f t="shared" si="14"/>
        <v>0.37734769417372804</v>
      </c>
    </row>
    <row r="173" spans="1:20" x14ac:dyDescent="0.25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12"/>
        <v>368</v>
      </c>
      <c r="L173" s="25">
        <f t="shared" si="11"/>
        <v>1.8618321305923982</v>
      </c>
      <c r="M173" s="25">
        <f t="shared" si="15"/>
        <v>0.96203371787604397</v>
      </c>
      <c r="N173" s="25">
        <f t="shared" si="15"/>
        <v>-0.64234198697338374</v>
      </c>
      <c r="O173" s="25">
        <f t="shared" si="15"/>
        <v>0.42464966858655867</v>
      </c>
      <c r="P173" s="25">
        <f t="shared" si="15"/>
        <v>-0.16548640381634946</v>
      </c>
      <c r="Q173" s="25">
        <f t="shared" si="15"/>
        <v>2.4182501561931188E-2</v>
      </c>
      <c r="R173" s="14">
        <v>0</v>
      </c>
      <c r="S173" s="21">
        <f t="shared" si="13"/>
        <v>-0.18648037519992922</v>
      </c>
      <c r="T173" s="21">
        <f t="shared" si="14"/>
        <v>6.3519624800070784E-2</v>
      </c>
    </row>
    <row r="174" spans="1:20" x14ac:dyDescent="0.25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12"/>
        <v>369</v>
      </c>
      <c r="L174" s="25">
        <f t="shared" si="11"/>
        <v>0.84452255121284048</v>
      </c>
      <c r="M174" s="25">
        <f t="shared" si="15"/>
        <v>-0.91791188023202419</v>
      </c>
      <c r="N174" s="25">
        <f t="shared" si="15"/>
        <v>-0.42224067947246324</v>
      </c>
      <c r="O174" s="25">
        <f t="shared" si="15"/>
        <v>-0.5146298672413685</v>
      </c>
      <c r="P174" s="25">
        <f t="shared" si="15"/>
        <v>7.7281672227588784E-3</v>
      </c>
      <c r="Q174" s="25">
        <f t="shared" si="15"/>
        <v>0.62561318318429748</v>
      </c>
      <c r="R174" s="14">
        <v>0</v>
      </c>
      <c r="S174" s="21">
        <f t="shared" si="13"/>
        <v>0.16664686672970541</v>
      </c>
      <c r="T174" s="21">
        <f t="shared" si="14"/>
        <v>0.41664686672970541</v>
      </c>
    </row>
    <row r="175" spans="1:20" x14ac:dyDescent="0.25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12"/>
        <v>370</v>
      </c>
      <c r="L175" s="25">
        <f t="shared" si="11"/>
        <v>-0.7233830244341195</v>
      </c>
      <c r="M175" s="25">
        <f t="shared" si="15"/>
        <v>-1.1234994183712539</v>
      </c>
      <c r="N175" s="25">
        <f t="shared" si="15"/>
        <v>-0.13076576766316153</v>
      </c>
      <c r="O175" s="25">
        <f t="shared" si="15"/>
        <v>-0.8204944655893166</v>
      </c>
      <c r="P175" s="25">
        <f t="shared" si="15"/>
        <v>0.19760931536093987</v>
      </c>
      <c r="Q175" s="25">
        <f t="shared" si="15"/>
        <v>0.37173628797401143</v>
      </c>
      <c r="R175" s="14">
        <v>1</v>
      </c>
      <c r="S175" s="21">
        <f t="shared" si="13"/>
        <v>0.21422220372939399</v>
      </c>
      <c r="T175" s="21">
        <f t="shared" si="14"/>
        <v>0.46422220372939399</v>
      </c>
    </row>
    <row r="176" spans="1:20" x14ac:dyDescent="0.25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12"/>
        <v>371</v>
      </c>
      <c r="L176" s="25">
        <f t="shared" si="11"/>
        <v>-0.67324934818901583</v>
      </c>
      <c r="M176" s="25">
        <f t="shared" si="15"/>
        <v>0.75045188852248756</v>
      </c>
      <c r="N176" s="25">
        <f t="shared" si="15"/>
        <v>-1.2083938118563327</v>
      </c>
      <c r="O176" s="25">
        <f t="shared" si="15"/>
        <v>-0.11410689626882363</v>
      </c>
      <c r="P176" s="25">
        <f t="shared" si="15"/>
        <v>1.5569611023522667E-2</v>
      </c>
      <c r="Q176" s="25">
        <f t="shared" si="15"/>
        <v>0.45872877136572243</v>
      </c>
      <c r="R176" s="14">
        <v>1</v>
      </c>
      <c r="S176" s="21">
        <f t="shared" si="13"/>
        <v>-0.16806622526738418</v>
      </c>
      <c r="T176" s="21">
        <f t="shared" si="14"/>
        <v>8.1933774732615816E-2</v>
      </c>
    </row>
    <row r="177" spans="1:20" x14ac:dyDescent="0.25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12"/>
        <v>372</v>
      </c>
      <c r="L177" s="25">
        <f t="shared" si="11"/>
        <v>-0.69438331522498342</v>
      </c>
      <c r="M177" s="25">
        <f t="shared" si="15"/>
        <v>-0.97303860044039281</v>
      </c>
      <c r="N177" s="25">
        <f t="shared" si="15"/>
        <v>1.8880809368490328</v>
      </c>
      <c r="O177" s="25">
        <f t="shared" si="15"/>
        <v>-0.11156666487240578</v>
      </c>
      <c r="P177" s="25">
        <f t="shared" si="15"/>
        <v>0.48125539783221538</v>
      </c>
      <c r="Q177" s="25">
        <f t="shared" si="15"/>
        <v>0.95642928446208342</v>
      </c>
      <c r="R177" s="14">
        <v>1</v>
      </c>
      <c r="S177" s="21">
        <f t="shared" si="13"/>
        <v>3.0361304038725515E-2</v>
      </c>
      <c r="T177" s="21">
        <f t="shared" si="14"/>
        <v>0.2803613040387255</v>
      </c>
    </row>
    <row r="178" spans="1:20" x14ac:dyDescent="0.25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12"/>
        <v>373</v>
      </c>
      <c r="L178" s="25">
        <f t="shared" si="11"/>
        <v>-1.0536189476959641</v>
      </c>
      <c r="M178" s="25">
        <f t="shared" si="15"/>
        <v>-1.1773111621643746</v>
      </c>
      <c r="N178" s="25">
        <f t="shared" si="15"/>
        <v>2.3704738342741027</v>
      </c>
      <c r="O178" s="25">
        <f t="shared" si="15"/>
        <v>-0.78859530958182378</v>
      </c>
      <c r="P178" s="25">
        <f t="shared" si="15"/>
        <v>0.5512230048486757</v>
      </c>
      <c r="Q178" s="25">
        <f t="shared" si="15"/>
        <v>0.33529522191705941</v>
      </c>
      <c r="R178" s="14">
        <v>1</v>
      </c>
      <c r="S178" s="21">
        <f t="shared" si="13"/>
        <v>0.15844178345439125</v>
      </c>
      <c r="T178" s="21">
        <f t="shared" si="14"/>
        <v>0.40844178345439125</v>
      </c>
    </row>
    <row r="179" spans="1:20" x14ac:dyDescent="0.25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12"/>
        <v>374</v>
      </c>
      <c r="L179" s="25">
        <f t="shared" si="11"/>
        <v>-0.89123042608289949</v>
      </c>
      <c r="M179" s="25">
        <f t="shared" si="15"/>
        <v>0.45660341875210009</v>
      </c>
      <c r="N179" s="25">
        <f t="shared" si="15"/>
        <v>1.8782533588252941</v>
      </c>
      <c r="O179" s="25">
        <f t="shared" si="15"/>
        <v>-0.51237103463597278</v>
      </c>
      <c r="P179" s="25">
        <f t="shared" si="15"/>
        <v>0.67818167763980319</v>
      </c>
      <c r="Q179" s="25">
        <f t="shared" si="15"/>
        <v>0.85485755148761744</v>
      </c>
      <c r="R179" s="14">
        <v>0</v>
      </c>
      <c r="S179" s="21">
        <f t="shared" si="13"/>
        <v>-0.23287361876551313</v>
      </c>
      <c r="T179" s="21">
        <f t="shared" si="14"/>
        <v>1.712638123448687E-2</v>
      </c>
    </row>
    <row r="180" spans="1:20" x14ac:dyDescent="0.25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12"/>
        <v>375</v>
      </c>
      <c r="L180" s="25">
        <f t="shared" si="11"/>
        <v>0.9848557984169487</v>
      </c>
      <c r="M180" s="25">
        <f t="shared" si="15"/>
        <v>-0.60547214836803909</v>
      </c>
      <c r="N180" s="25">
        <f t="shared" si="15"/>
        <v>5.7766035580515407E-2</v>
      </c>
      <c r="O180" s="25">
        <f t="shared" si="15"/>
        <v>-0.46551215441676447</v>
      </c>
      <c r="P180" s="25">
        <f t="shared" si="15"/>
        <v>0.67505139284202409</v>
      </c>
      <c r="Q180" s="25">
        <f t="shared" si="15"/>
        <v>0.59850366447929082</v>
      </c>
      <c r="R180" s="14">
        <v>0</v>
      </c>
      <c r="S180" s="21">
        <f t="shared" si="13"/>
        <v>-1.8287907597749911E-2</v>
      </c>
      <c r="T180" s="21">
        <f t="shared" si="14"/>
        <v>0.2317120924022501</v>
      </c>
    </row>
    <row r="181" spans="1:20" x14ac:dyDescent="0.25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12"/>
        <v>376</v>
      </c>
      <c r="L181" s="25">
        <f t="shared" si="11"/>
        <v>-1.3831257673267041</v>
      </c>
      <c r="M181" s="25">
        <f t="shared" si="15"/>
        <v>-0.64803915363616027</v>
      </c>
      <c r="N181" s="25">
        <f t="shared" si="15"/>
        <v>1.1155585456060568</v>
      </c>
      <c r="O181" s="25">
        <f t="shared" si="15"/>
        <v>-0.64703929313959108</v>
      </c>
      <c r="P181" s="25">
        <f t="shared" si="15"/>
        <v>0.51848851226859349</v>
      </c>
      <c r="Q181" s="25">
        <f t="shared" si="15"/>
        <v>0.65232514964684596</v>
      </c>
      <c r="R181" s="14">
        <v>0</v>
      </c>
      <c r="S181" s="21">
        <f t="shared" si="13"/>
        <v>3.0001689412458829E-2</v>
      </c>
      <c r="T181" s="21">
        <f t="shared" si="14"/>
        <v>0.28000168941245884</v>
      </c>
    </row>
    <row r="182" spans="1:20" x14ac:dyDescent="0.25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12"/>
        <v>377</v>
      </c>
      <c r="L182" s="25">
        <f t="shared" si="11"/>
        <v>2.252309565075429</v>
      </c>
      <c r="M182" s="25">
        <f t="shared" si="15"/>
        <v>0.74084976114854151</v>
      </c>
      <c r="N182" s="25">
        <f t="shared" si="15"/>
        <v>0.10552426098492042</v>
      </c>
      <c r="O182" s="25">
        <f t="shared" si="15"/>
        <v>0.11590833587735823</v>
      </c>
      <c r="P182" s="25">
        <f t="shared" si="15"/>
        <v>0.49947226612183077</v>
      </c>
      <c r="Q182" s="25">
        <f t="shared" si="15"/>
        <v>0.7661057362102921</v>
      </c>
      <c r="R182" s="14">
        <v>0</v>
      </c>
      <c r="S182" s="21">
        <f t="shared" si="13"/>
        <v>-0.29860680707889165</v>
      </c>
      <c r="T182" s="21">
        <f t="shared" si="14"/>
        <v>-4.8606807078891645E-2</v>
      </c>
    </row>
    <row r="183" spans="1:20" x14ac:dyDescent="0.25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12"/>
        <v>378</v>
      </c>
      <c r="L183" s="25">
        <f t="shared" si="11"/>
        <v>-1.4156890801349493</v>
      </c>
      <c r="M183" s="25">
        <f t="shared" si="15"/>
        <v>-1.1350188163040258</v>
      </c>
      <c r="N183" s="25">
        <f t="shared" si="15"/>
        <v>-1.1250891682837969</v>
      </c>
      <c r="O183" s="25">
        <f t="shared" si="15"/>
        <v>-0.85931712373195601</v>
      </c>
      <c r="P183" s="25">
        <f t="shared" si="15"/>
        <v>0.66493550243805011</v>
      </c>
      <c r="Q183" s="25">
        <f t="shared" si="15"/>
        <v>0.77769653936151051</v>
      </c>
      <c r="R183" s="14">
        <v>0</v>
      </c>
      <c r="S183" s="21">
        <f t="shared" si="13"/>
        <v>0.10222209934545567</v>
      </c>
      <c r="T183" s="21">
        <f t="shared" si="14"/>
        <v>0.35222209934545567</v>
      </c>
    </row>
    <row r="184" spans="1:20" x14ac:dyDescent="0.25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12"/>
        <v>379</v>
      </c>
      <c r="L184" s="25">
        <f t="shared" si="11"/>
        <v>1.1843118973811462</v>
      </c>
      <c r="M184" s="25">
        <f t="shared" si="15"/>
        <v>2.006504592682457</v>
      </c>
      <c r="N184" s="25">
        <f t="shared" si="15"/>
        <v>0.58815831944976016</v>
      </c>
      <c r="O184" s="25">
        <f t="shared" si="15"/>
        <v>1.1153265002638606</v>
      </c>
      <c r="P184" s="25">
        <f t="shared" si="15"/>
        <v>9.4355414416924618E-2</v>
      </c>
      <c r="Q184" s="25">
        <f t="shared" si="15"/>
        <v>-1.5886616516405301</v>
      </c>
      <c r="R184" s="14">
        <v>0</v>
      </c>
      <c r="S184" s="21">
        <f t="shared" si="13"/>
        <v>-0.36771139903000605</v>
      </c>
      <c r="T184" s="21">
        <f t="shared" si="14"/>
        <v>-0.11771139903000605</v>
      </c>
    </row>
    <row r="185" spans="1:20" x14ac:dyDescent="0.25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12"/>
        <v>380</v>
      </c>
      <c r="L185" s="25">
        <f t="shared" si="11"/>
        <v>0.60935533976002554</v>
      </c>
      <c r="M185" s="25">
        <f t="shared" si="15"/>
        <v>0.43014528524881007</v>
      </c>
      <c r="N185" s="25">
        <f t="shared" si="15"/>
        <v>-1.2127778889351453</v>
      </c>
      <c r="O185" s="25">
        <f t="shared" si="15"/>
        <v>1.0742103260136318</v>
      </c>
      <c r="P185" s="25">
        <f t="shared" si="15"/>
        <v>-1.6793220423391759</v>
      </c>
      <c r="Q185" s="25">
        <f t="shared" si="15"/>
        <v>-4.0698434958504865</v>
      </c>
      <c r="R185" s="14">
        <v>1</v>
      </c>
      <c r="S185" s="21">
        <f t="shared" si="13"/>
        <v>0.44651226816889256</v>
      </c>
      <c r="T185" s="21">
        <f t="shared" si="14"/>
        <v>0.69651226816889256</v>
      </c>
    </row>
    <row r="186" spans="1:20" x14ac:dyDescent="0.25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12"/>
        <v>381</v>
      </c>
      <c r="L186" s="25">
        <f t="shared" si="11"/>
        <v>-0.94180421709152673</v>
      </c>
      <c r="M186" s="25">
        <f t="shared" si="15"/>
        <v>-1.2360296171457794</v>
      </c>
      <c r="N186" s="25">
        <f t="shared" si="15"/>
        <v>1.8264017274798205</v>
      </c>
      <c r="O186" s="25">
        <f t="shared" si="15"/>
        <v>-0.84773514376003589</v>
      </c>
      <c r="P186" s="25">
        <f t="shared" si="15"/>
        <v>0.43509485960685351</v>
      </c>
      <c r="Q186" s="25">
        <f t="shared" si="15"/>
        <v>9.6391960768689292E-2</v>
      </c>
      <c r="R186" s="14">
        <v>1</v>
      </c>
      <c r="S186" s="21">
        <f t="shared" si="13"/>
        <v>0.21384350973984856</v>
      </c>
      <c r="T186" s="21">
        <f t="shared" si="14"/>
        <v>0.46384350973984856</v>
      </c>
    </row>
    <row r="187" spans="1:20" x14ac:dyDescent="0.25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12"/>
        <v>382</v>
      </c>
      <c r="L187" s="25">
        <f t="shared" si="11"/>
        <v>1.3224919072364245</v>
      </c>
      <c r="M187" s="25">
        <f t="shared" si="15"/>
        <v>-0.91286514353124282</v>
      </c>
      <c r="N187" s="25">
        <f t="shared" si="15"/>
        <v>-0.96770010800659545</v>
      </c>
      <c r="O187" s="25">
        <f t="shared" si="15"/>
        <v>-0.10071464266813367</v>
      </c>
      <c r="P187" s="25">
        <f t="shared" si="15"/>
        <v>0.52678027418528273</v>
      </c>
      <c r="Q187" s="25">
        <f t="shared" si="15"/>
        <v>0.5043351547422108</v>
      </c>
      <c r="R187" s="14">
        <v>0</v>
      </c>
      <c r="S187" s="21">
        <f t="shared" si="13"/>
        <v>4.3446338532391375E-2</v>
      </c>
      <c r="T187" s="21">
        <f t="shared" si="14"/>
        <v>0.29344633853239138</v>
      </c>
    </row>
    <row r="188" spans="1:20" x14ac:dyDescent="0.25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12"/>
        <v>383</v>
      </c>
      <c r="L188" s="25">
        <f t="shared" ref="L188:L205" si="16">(C188-C$207)/C$209</f>
        <v>-0.54907890843713125</v>
      </c>
      <c r="M188" s="25">
        <f t="shared" si="15"/>
        <v>-0.16665770931896709</v>
      </c>
      <c r="N188" s="25">
        <f t="shared" si="15"/>
        <v>0.67593765294740138</v>
      </c>
      <c r="O188" s="25">
        <f t="shared" si="15"/>
        <v>-0.34190547943503158</v>
      </c>
      <c r="P188" s="25">
        <f t="shared" si="15"/>
        <v>0.56613163157200352</v>
      </c>
      <c r="Q188" s="25">
        <f t="shared" si="15"/>
        <v>-0.13960160629582399</v>
      </c>
      <c r="R188" s="14">
        <v>0</v>
      </c>
      <c r="S188" s="21">
        <f t="shared" si="13"/>
        <v>-3.535659462596507E-2</v>
      </c>
      <c r="T188" s="21">
        <f t="shared" si="14"/>
        <v>0.21464340537403492</v>
      </c>
    </row>
    <row r="189" spans="1:20" x14ac:dyDescent="0.25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12"/>
        <v>384</v>
      </c>
      <c r="L189" s="25">
        <f t="shared" si="16"/>
        <v>0.46632722291750844</v>
      </c>
      <c r="M189" s="25">
        <f t="shared" si="15"/>
        <v>1.9316944026236493</v>
      </c>
      <c r="N189" s="25">
        <f t="shared" si="15"/>
        <v>0.74802143080776029</v>
      </c>
      <c r="O189" s="25">
        <f t="shared" si="15"/>
        <v>0.22776290648820355</v>
      </c>
      <c r="P189" s="25">
        <f t="shared" si="15"/>
        <v>0.43524518506962101</v>
      </c>
      <c r="Q189" s="25">
        <f t="shared" si="15"/>
        <v>0.81461316714361409</v>
      </c>
      <c r="R189" s="14">
        <v>0</v>
      </c>
      <c r="S189" s="21">
        <f t="shared" si="13"/>
        <v>-0.52248146928968509</v>
      </c>
      <c r="T189" s="21">
        <f t="shared" si="14"/>
        <v>-0.27248146928968509</v>
      </c>
    </row>
    <row r="190" spans="1:20" x14ac:dyDescent="0.25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12"/>
        <v>385</v>
      </c>
      <c r="L190" s="25">
        <f t="shared" si="16"/>
        <v>0.11877934965354196</v>
      </c>
      <c r="M190" s="25">
        <f t="shared" si="15"/>
        <v>1.4318557029561285</v>
      </c>
      <c r="N190" s="25">
        <f t="shared" si="15"/>
        <v>-0.71577434311452792</v>
      </c>
      <c r="O190" s="25">
        <f t="shared" si="15"/>
        <v>0.35851535421527303</v>
      </c>
      <c r="P190" s="25">
        <f t="shared" si="15"/>
        <v>0.19766325635729787</v>
      </c>
      <c r="Q190" s="25">
        <f t="shared" si="15"/>
        <v>0.16360582315262168</v>
      </c>
      <c r="R190" s="14">
        <v>0</v>
      </c>
      <c r="S190" s="21">
        <f t="shared" si="13"/>
        <v>-0.34698255702024716</v>
      </c>
      <c r="T190" s="21">
        <f t="shared" si="14"/>
        <v>-9.6982557020247162E-2</v>
      </c>
    </row>
    <row r="191" spans="1:20" x14ac:dyDescent="0.25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12"/>
        <v>386</v>
      </c>
      <c r="L191" s="25">
        <f t="shared" si="16"/>
        <v>-0.26208864232659967</v>
      </c>
      <c r="M191" s="25">
        <f>(D191-D$207)/D$209</f>
        <v>-1.1927336248576399</v>
      </c>
      <c r="N191" s="25">
        <f t="shared" si="15"/>
        <v>0.2181436652974767</v>
      </c>
      <c r="O191" s="25">
        <f t="shared" si="15"/>
        <v>-0.56434578036433714</v>
      </c>
      <c r="P191" s="25">
        <f t="shared" si="15"/>
        <v>0.6360846620016386</v>
      </c>
      <c r="Q191" s="25">
        <f t="shared" si="15"/>
        <v>0.47733971356252669</v>
      </c>
      <c r="R191" s="14">
        <v>0</v>
      </c>
      <c r="S191" s="21">
        <f t="shared" si="13"/>
        <v>0.11618526301458548</v>
      </c>
      <c r="T191" s="21">
        <f t="shared" si="14"/>
        <v>0.36618526301458548</v>
      </c>
    </row>
    <row r="192" spans="1:20" x14ac:dyDescent="0.25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12"/>
        <v>387</v>
      </c>
      <c r="L192" s="25">
        <f t="shared" si="16"/>
        <v>0.28370606943216847</v>
      </c>
      <c r="M192" s="25">
        <f t="shared" si="15"/>
        <v>0.26357586922686332</v>
      </c>
      <c r="N192" s="25">
        <f t="shared" si="15"/>
        <v>1.254194224690854</v>
      </c>
      <c r="O192" s="25">
        <f t="shared" si="15"/>
        <v>-0.41001818559475489</v>
      </c>
      <c r="P192" s="25">
        <f t="shared" si="15"/>
        <v>0.15857459735439847</v>
      </c>
      <c r="Q192" s="25">
        <f t="shared" si="15"/>
        <v>-1.8970111363106967</v>
      </c>
      <c r="R192" s="14">
        <v>0</v>
      </c>
      <c r="S192" s="21">
        <f t="shared" si="13"/>
        <v>9.6919651151355618E-2</v>
      </c>
      <c r="T192" s="21">
        <f t="shared" si="14"/>
        <v>0.34691965115135559</v>
      </c>
    </row>
    <row r="193" spans="1:20" x14ac:dyDescent="0.25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12"/>
        <v>388</v>
      </c>
      <c r="L193" s="25">
        <f t="shared" si="16"/>
        <v>1.0647889722832082</v>
      </c>
      <c r="M193" s="25">
        <f t="shared" si="15"/>
        <v>0.67960910561357424</v>
      </c>
      <c r="N193" s="25">
        <f t="shared" si="15"/>
        <v>1.7980404649927029</v>
      </c>
      <c r="O193" s="25">
        <f t="shared" si="15"/>
        <v>3.7803973350577196</v>
      </c>
      <c r="P193" s="25">
        <f t="shared" si="15"/>
        <v>-0.40619623017277967</v>
      </c>
      <c r="Q193" s="25">
        <f t="shared" si="15"/>
        <v>-0.28658444916644399</v>
      </c>
      <c r="R193" s="14">
        <v>0</v>
      </c>
      <c r="S193" s="21">
        <f t="shared" si="13"/>
        <v>-0.34578282014964579</v>
      </c>
      <c r="T193" s="21">
        <f t="shared" si="14"/>
        <v>-9.5782820149645787E-2</v>
      </c>
    </row>
    <row r="194" spans="1:20" x14ac:dyDescent="0.25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12"/>
        <v>389</v>
      </c>
      <c r="L194" s="25">
        <f t="shared" si="16"/>
        <v>2.5758028343097288</v>
      </c>
      <c r="M194" s="25">
        <f t="shared" si="15"/>
        <v>0.51863452558999912</v>
      </c>
      <c r="N194" s="25">
        <f t="shared" si="15"/>
        <v>-0.61782121074422713</v>
      </c>
      <c r="O194" s="25">
        <f t="shared" si="15"/>
        <v>5.0877463118747466</v>
      </c>
      <c r="P194" s="25">
        <f t="shared" si="15"/>
        <v>-2.7737247636667215</v>
      </c>
      <c r="Q194" s="25">
        <f t="shared" si="15"/>
        <v>-1.9168480277332465</v>
      </c>
      <c r="R194" s="14">
        <v>0</v>
      </c>
      <c r="S194" s="21">
        <f t="shared" si="13"/>
        <v>0.13810922469913786</v>
      </c>
      <c r="T194" s="21">
        <f t="shared" si="14"/>
        <v>0.38810922469913789</v>
      </c>
    </row>
    <row r="195" spans="1:20" x14ac:dyDescent="0.25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12"/>
        <v>390</v>
      </c>
      <c r="L195" s="25">
        <f t="shared" si="16"/>
        <v>1.2627468120681142</v>
      </c>
      <c r="M195" s="25">
        <f t="shared" si="15"/>
        <v>1.1149381220982555</v>
      </c>
      <c r="N195" s="25">
        <f t="shared" si="15"/>
        <v>0.82582850598824409</v>
      </c>
      <c r="O195" s="25">
        <f t="shared" si="15"/>
        <v>0.35058805372427165</v>
      </c>
      <c r="P195" s="25">
        <f t="shared" si="15"/>
        <v>-0.44772987659092228</v>
      </c>
      <c r="Q195" s="25">
        <f t="shared" si="15"/>
        <v>-1.0103071057284025</v>
      </c>
      <c r="R195" s="14">
        <v>0</v>
      </c>
      <c r="S195" s="21">
        <f t="shared" si="13"/>
        <v>-7.9107149495328266E-2</v>
      </c>
      <c r="T195" s="21">
        <f t="shared" si="14"/>
        <v>0.17089285050467173</v>
      </c>
    </row>
    <row r="196" spans="1:20" x14ac:dyDescent="0.25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12"/>
        <v>391</v>
      </c>
      <c r="L196" s="25">
        <f t="shared" si="16"/>
        <v>-0.71499455057450223</v>
      </c>
      <c r="M196" s="25">
        <f t="shared" si="15"/>
        <v>-0.19301929574858279</v>
      </c>
      <c r="N196" s="25">
        <f t="shared" si="15"/>
        <v>-1.3144749744509516</v>
      </c>
      <c r="O196" s="25">
        <f t="shared" si="15"/>
        <v>-0.24922753855862953</v>
      </c>
      <c r="P196" s="25">
        <f t="shared" si="15"/>
        <v>0.72674682284701975</v>
      </c>
      <c r="Q196" s="25">
        <f t="shared" si="15"/>
        <v>0.64101924047722958</v>
      </c>
      <c r="R196" s="14">
        <v>0</v>
      </c>
      <c r="S196" s="21">
        <f t="shared" si="13"/>
        <v>-0.12635363086503149</v>
      </c>
      <c r="T196" s="21">
        <f t="shared" si="14"/>
        <v>0.12364636913496851</v>
      </c>
    </row>
    <row r="197" spans="1:20" x14ac:dyDescent="0.25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12"/>
        <v>392</v>
      </c>
      <c r="L197" s="25">
        <f t="shared" si="16"/>
        <v>-1.1275187705478729</v>
      </c>
      <c r="M197" s="25">
        <f t="shared" si="15"/>
        <v>-0.80361203488669575</v>
      </c>
      <c r="N197" s="25">
        <f t="shared" si="15"/>
        <v>-0.59338810967381506</v>
      </c>
      <c r="O197" s="25">
        <f t="shared" si="15"/>
        <v>-0.32410893370623811</v>
      </c>
      <c r="P197" s="25">
        <f t="shared" si="15"/>
        <v>0.50735812804673919</v>
      </c>
      <c r="Q197" s="25">
        <f t="shared" si="15"/>
        <v>0.11685962704695788</v>
      </c>
      <c r="R197" s="14">
        <v>0</v>
      </c>
      <c r="S197" s="21">
        <f t="shared" si="13"/>
        <v>7.4188639014454008E-2</v>
      </c>
      <c r="T197" s="21">
        <f t="shared" si="14"/>
        <v>0.32418863901445399</v>
      </c>
    </row>
    <row r="198" spans="1:20" x14ac:dyDescent="0.25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12"/>
        <v>393</v>
      </c>
      <c r="L198" s="25">
        <f t="shared" si="16"/>
        <v>-4.9166667854672594E-2</v>
      </c>
      <c r="M198" s="25">
        <f t="shared" si="15"/>
        <v>-1.0333031729651618</v>
      </c>
      <c r="N198" s="25">
        <f t="shared" si="15"/>
        <v>1.5857757055285029</v>
      </c>
      <c r="O198" s="25">
        <f t="shared" si="15"/>
        <v>-0.45812565703621821</v>
      </c>
      <c r="P198" s="25">
        <f t="shared" si="15"/>
        <v>-0.60361368077607691</v>
      </c>
      <c r="Q198" s="25">
        <f t="shared" si="15"/>
        <v>0.10168916752868366</v>
      </c>
      <c r="R198" s="14">
        <v>1</v>
      </c>
      <c r="S198" s="21">
        <f t="shared" si="13"/>
        <v>0.33656938944525555</v>
      </c>
      <c r="T198" s="21">
        <f t="shared" si="14"/>
        <v>0.5865693894452555</v>
      </c>
    </row>
    <row r="199" spans="1:20" x14ac:dyDescent="0.25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7">B199</f>
        <v>394</v>
      </c>
      <c r="L199" s="25">
        <f t="shared" si="16"/>
        <v>1.1738711722945481</v>
      </c>
      <c r="M199" s="25">
        <f t="shared" si="15"/>
        <v>1.9981601271764646</v>
      </c>
      <c r="N199" s="25">
        <f t="shared" si="15"/>
        <v>0.465630079921934</v>
      </c>
      <c r="O199" s="25">
        <f t="shared" si="15"/>
        <v>0.10832323019381722</v>
      </c>
      <c r="P199" s="25">
        <f t="shared" si="15"/>
        <v>0.47376723427643697</v>
      </c>
      <c r="Q199" s="25">
        <f t="shared" si="15"/>
        <v>0.52405664815450337</v>
      </c>
      <c r="R199" s="14">
        <v>0</v>
      </c>
      <c r="S199" s="21">
        <f t="shared" ref="S199:S205" si="18">M199*$Y$5+$W$5*O199+$V$5*P199+$U$5*Q199</f>
        <v>-0.51044419430178589</v>
      </c>
      <c r="T199" s="21">
        <f t="shared" ref="T199:T205" si="19">M199*$Y$5+$W$5*O199+$V$5*P199+$U$5*Q199+0.25</f>
        <v>-0.26044419430178589</v>
      </c>
    </row>
    <row r="200" spans="1:20" x14ac:dyDescent="0.25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7"/>
        <v>395</v>
      </c>
      <c r="L200" s="25">
        <f t="shared" si="16"/>
        <v>0.47420555276332599</v>
      </c>
      <c r="M200" s="25">
        <f t="shared" si="15"/>
        <v>0.90081411862481231</v>
      </c>
      <c r="N200" s="25">
        <f t="shared" si="15"/>
        <v>0.33556762174089955</v>
      </c>
      <c r="O200" s="25">
        <f t="shared" si="15"/>
        <v>0.71429200151925254</v>
      </c>
      <c r="P200" s="25">
        <f t="shared" si="15"/>
        <v>0.17805323469172663</v>
      </c>
      <c r="Q200" s="25">
        <f t="shared" si="15"/>
        <v>0.90318847419369153</v>
      </c>
      <c r="R200" s="14">
        <v>0</v>
      </c>
      <c r="S200" s="21">
        <f t="shared" si="18"/>
        <v>-0.32883697843413728</v>
      </c>
      <c r="T200" s="21">
        <f t="shared" si="19"/>
        <v>-7.8836978434137284E-2</v>
      </c>
    </row>
    <row r="201" spans="1:20" x14ac:dyDescent="0.25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7"/>
        <v>396</v>
      </c>
      <c r="L201" s="25">
        <f t="shared" si="16"/>
        <v>1.7828889836927337</v>
      </c>
      <c r="M201" s="25">
        <f t="shared" si="15"/>
        <v>1.0262275858628449</v>
      </c>
      <c r="N201" s="25">
        <f t="shared" si="15"/>
        <v>-0.981404914392219</v>
      </c>
      <c r="O201" s="25">
        <f t="shared" si="15"/>
        <v>0.64946934166159009</v>
      </c>
      <c r="P201" s="25">
        <f t="shared" si="15"/>
        <v>-3.134140682746972E-2</v>
      </c>
      <c r="Q201" s="25">
        <f t="shared" si="15"/>
        <v>-1.0079144960017241</v>
      </c>
      <c r="R201" s="14">
        <v>0</v>
      </c>
      <c r="S201" s="21">
        <f t="shared" si="18"/>
        <v>-0.16524811580229004</v>
      </c>
      <c r="T201" s="21">
        <f t="shared" si="19"/>
        <v>8.4751884197709959E-2</v>
      </c>
    </row>
    <row r="202" spans="1:20" x14ac:dyDescent="0.25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7"/>
        <v>397</v>
      </c>
      <c r="L202" s="25">
        <f t="shared" si="16"/>
        <v>-1.3470220204632446</v>
      </c>
      <c r="M202" s="25">
        <f t="shared" si="15"/>
        <v>-0.85320353891073164</v>
      </c>
      <c r="N202" s="25">
        <f t="shared" si="15"/>
        <v>-0.20824536035448038</v>
      </c>
      <c r="O202" s="25">
        <f t="shared" si="15"/>
        <v>-0.79878278472465281</v>
      </c>
      <c r="P202" s="25">
        <f t="shared" si="15"/>
        <v>0.67780665675613139</v>
      </c>
      <c r="Q202" s="25">
        <f t="shared" si="15"/>
        <v>0.86800813979196845</v>
      </c>
      <c r="R202" s="14">
        <v>0</v>
      </c>
      <c r="S202" s="21">
        <f t="shared" si="18"/>
        <v>3.5282360272214555E-2</v>
      </c>
      <c r="T202" s="21">
        <f t="shared" si="19"/>
        <v>0.28528236027221454</v>
      </c>
    </row>
    <row r="203" spans="1:20" x14ac:dyDescent="0.25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7"/>
        <v>398</v>
      </c>
      <c r="L203" s="25">
        <f t="shared" si="16"/>
        <v>-0.25175833370895639</v>
      </c>
      <c r="M203" s="25">
        <f t="shared" si="15"/>
        <v>-0.70923177546595051</v>
      </c>
      <c r="N203" s="25">
        <f t="shared" si="15"/>
        <v>-0.12266431759151557</v>
      </c>
      <c r="O203" s="25">
        <f t="shared" si="15"/>
        <v>-0.46984379967758555</v>
      </c>
      <c r="P203" s="25">
        <f t="shared" si="15"/>
        <v>0.60174932009711768</v>
      </c>
      <c r="Q203" s="25">
        <f t="shared" si="15"/>
        <v>0.31896043239986999</v>
      </c>
      <c r="R203" s="14">
        <v>0</v>
      </c>
      <c r="S203" s="21">
        <f t="shared" si="18"/>
        <v>3.6018040397860392E-2</v>
      </c>
      <c r="T203" s="21">
        <f t="shared" si="19"/>
        <v>0.28601804039786038</v>
      </c>
    </row>
    <row r="204" spans="1:20" x14ac:dyDescent="0.25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7"/>
        <v>399</v>
      </c>
      <c r="L204" s="25">
        <f t="shared" si="16"/>
        <v>1.0855645278178907</v>
      </c>
      <c r="M204" s="25">
        <f t="shared" si="15"/>
        <v>0.73093430314649932</v>
      </c>
      <c r="N204" s="25">
        <f t="shared" si="15"/>
        <v>-1.2364322671800339</v>
      </c>
      <c r="O204" s="25">
        <f t="shared" si="15"/>
        <v>-7.9897105745745295E-2</v>
      </c>
      <c r="P204" s="25">
        <f t="shared" si="15"/>
        <v>0.6489103514644714</v>
      </c>
      <c r="Q204" s="25">
        <f t="shared" si="15"/>
        <v>0.50689793957487483</v>
      </c>
      <c r="R204" s="14">
        <v>0</v>
      </c>
      <c r="S204" s="21">
        <f t="shared" si="18"/>
        <v>-0.28890919305960006</v>
      </c>
      <c r="T204" s="21">
        <f t="shared" si="19"/>
        <v>-3.8909193059600056E-2</v>
      </c>
    </row>
    <row r="205" spans="1:20" x14ac:dyDescent="0.25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7"/>
        <v>400</v>
      </c>
      <c r="L205" s="26">
        <f t="shared" si="16"/>
        <v>0.77607807855607314</v>
      </c>
      <c r="M205" s="26">
        <f t="shared" si="15"/>
        <v>-0.33587884685811026</v>
      </c>
      <c r="N205" s="26">
        <f t="shared" si="15"/>
        <v>0.97937105561655347</v>
      </c>
      <c r="O205" s="26">
        <f t="shared" si="15"/>
        <v>0.19056360399317174</v>
      </c>
      <c r="P205" s="26">
        <f t="shared" si="15"/>
        <v>0.41459835483039148</v>
      </c>
      <c r="Q205" s="26">
        <f t="shared" si="15"/>
        <v>-0.61733207884106145</v>
      </c>
      <c r="R205" s="18">
        <v>0</v>
      </c>
      <c r="S205" s="21">
        <f t="shared" si="18"/>
        <v>1.574770217020792E-2</v>
      </c>
      <c r="T205" s="21">
        <f t="shared" si="19"/>
        <v>0.26574770217020793</v>
      </c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19" t="s">
        <v>5</v>
      </c>
      <c r="C207" s="20">
        <f>AVERAGE(C6:C205)</f>
        <v>34.917528485124755</v>
      </c>
      <c r="D207" s="20">
        <f t="shared" ref="D207:G207" si="20">AVERAGE(D6:D205)</f>
        <v>8.8951900066962057</v>
      </c>
      <c r="E207" s="20">
        <f t="shared" si="20"/>
        <v>0.8223929036365607</v>
      </c>
      <c r="F207" s="20">
        <f>AVERAGE(F6:F205)</f>
        <v>46664.945355697215</v>
      </c>
      <c r="G207" s="20">
        <f t="shared" si="20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2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19" t="s">
        <v>6</v>
      </c>
      <c r="C209" s="20">
        <f>STDEVP(C6:C205)</f>
        <v>8.2669691429078807</v>
      </c>
      <c r="D209" s="20">
        <f t="shared" ref="D209:H209" si="21">STDEVP(D6:D205)</f>
        <v>6.9390267581513188</v>
      </c>
      <c r="E209" s="20">
        <f t="shared" si="21"/>
        <v>0.59683982042195405</v>
      </c>
      <c r="F209" s="20">
        <f t="shared" si="21"/>
        <v>36739.989672512165</v>
      </c>
      <c r="G209" s="20">
        <f t="shared" si="21"/>
        <v>4198.4599884831041</v>
      </c>
      <c r="H209" s="20">
        <f t="shared" si="21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90" workbookViewId="0">
      <selection activeCell="F5" sqref="F5"/>
    </sheetView>
  </sheetViews>
  <sheetFormatPr defaultColWidth="11" defaultRowHeight="15.75" x14ac:dyDescent="0.25"/>
  <cols>
    <col min="2" max="2" width="24.875" customWidth="1"/>
    <col min="3" max="3" width="23.375" customWidth="1"/>
    <col min="4" max="5" width="25.875" customWidth="1"/>
    <col min="7" max="7" width="26" customWidth="1"/>
    <col min="8" max="8" width="21" customWidth="1"/>
    <col min="9" max="10" width="24.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1" x14ac:dyDescent="0.35">
      <c r="A4" s="3"/>
      <c r="B4" s="4" t="s">
        <v>15</v>
      </c>
      <c r="C4" s="5"/>
      <c r="D4" s="6"/>
      <c r="E4" s="52"/>
      <c r="F4" s="3"/>
      <c r="G4" s="4" t="s">
        <v>14</v>
      </c>
      <c r="H4" s="5"/>
      <c r="I4" s="6"/>
      <c r="J4" s="52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1" x14ac:dyDescent="0.35">
      <c r="A6" s="3"/>
      <c r="B6" s="7" t="s">
        <v>0</v>
      </c>
      <c r="C6" s="10" t="s">
        <v>12</v>
      </c>
      <c r="D6" s="7" t="s">
        <v>13</v>
      </c>
      <c r="E6" s="48" t="s">
        <v>17</v>
      </c>
      <c r="F6" s="3"/>
      <c r="G6" s="4" t="s">
        <v>0</v>
      </c>
      <c r="H6" s="10" t="s">
        <v>12</v>
      </c>
      <c r="I6" s="7" t="s">
        <v>13</v>
      </c>
      <c r="J6" s="48" t="s">
        <v>17</v>
      </c>
      <c r="K6" s="3"/>
    </row>
    <row r="7" spans="1:11" x14ac:dyDescent="0.25">
      <c r="A7" s="3"/>
      <c r="B7" s="11">
        <v>1</v>
      </c>
      <c r="C7" s="27">
        <v>215.22739407272948</v>
      </c>
      <c r="D7" s="14">
        <v>0</v>
      </c>
      <c r="E7" s="12">
        <f>STANDARDIZE(C7:C206,$C$208,$C$209)</f>
        <v>-0.77161146198561181</v>
      </c>
      <c r="F7" s="3"/>
      <c r="G7" s="22">
        <v>201</v>
      </c>
      <c r="H7" s="27">
        <v>3032.9014214027129</v>
      </c>
      <c r="I7" s="14">
        <v>1</v>
      </c>
      <c r="J7" s="12">
        <f>STANDARDIZE(H7:H206,$H$208,$H$209)</f>
        <v>1.6595104126229716</v>
      </c>
      <c r="K7" s="3"/>
    </row>
    <row r="8" spans="1:11" x14ac:dyDescent="0.25">
      <c r="A8" s="3"/>
      <c r="B8" s="11">
        <v>2</v>
      </c>
      <c r="C8" s="27">
        <v>4387.3953165744542</v>
      </c>
      <c r="D8" s="14">
        <v>1</v>
      </c>
      <c r="E8" s="12">
        <f t="shared" ref="E8:E71" si="0">STANDARDIZE(C8:C207,$C$208,$C$209)</f>
        <v>2.7696220408321288</v>
      </c>
      <c r="F8" s="3"/>
      <c r="G8" s="11">
        <v>202</v>
      </c>
      <c r="H8" s="27">
        <v>2825.8004399949791</v>
      </c>
      <c r="I8" s="14">
        <v>1</v>
      </c>
      <c r="J8" s="12">
        <f t="shared" ref="J8:J71" si="1">STANDARDIZE(H8:H207,$H$208,$H$209)</f>
        <v>1.4787774774829603</v>
      </c>
      <c r="K8" s="3"/>
    </row>
    <row r="9" spans="1:11" x14ac:dyDescent="0.25">
      <c r="A9" s="3"/>
      <c r="B9" s="11">
        <v>3</v>
      </c>
      <c r="C9" s="27">
        <v>3653.9769738883801</v>
      </c>
      <c r="D9" s="14">
        <v>1</v>
      </c>
      <c r="E9" s="12">
        <f t="shared" si="0"/>
        <v>2.147114592679455</v>
      </c>
      <c r="F9" s="3"/>
      <c r="G9" s="11">
        <v>203</v>
      </c>
      <c r="H9" s="27">
        <v>322.31576096131266</v>
      </c>
      <c r="I9" s="14">
        <v>0</v>
      </c>
      <c r="J9" s="12">
        <f t="shared" si="1"/>
        <v>-0.70596414490950365</v>
      </c>
      <c r="K9" s="3"/>
    </row>
    <row r="10" spans="1:11" x14ac:dyDescent="0.25">
      <c r="A10" s="3"/>
      <c r="B10" s="11">
        <v>4</v>
      </c>
      <c r="C10" s="27">
        <v>3005.8093488474497</v>
      </c>
      <c r="D10" s="14">
        <v>0</v>
      </c>
      <c r="E10" s="12">
        <f t="shared" si="0"/>
        <v>1.5969658566093048</v>
      </c>
      <c r="F10" s="3"/>
      <c r="G10" s="11">
        <v>204</v>
      </c>
      <c r="H10" s="27">
        <v>249.83243806169463</v>
      </c>
      <c r="I10" s="14">
        <v>0</v>
      </c>
      <c r="J10" s="12">
        <f t="shared" si="1"/>
        <v>-0.76921890887683653</v>
      </c>
      <c r="K10" s="3"/>
    </row>
    <row r="11" spans="1:11" x14ac:dyDescent="0.25">
      <c r="A11" s="3"/>
      <c r="B11" s="11">
        <v>5</v>
      </c>
      <c r="C11" s="27">
        <v>176.38359223524995</v>
      </c>
      <c r="D11" s="14">
        <v>0</v>
      </c>
      <c r="E11" s="12">
        <f t="shared" si="0"/>
        <v>-0.80458112547921701</v>
      </c>
      <c r="F11" s="3"/>
      <c r="G11" s="11">
        <v>205</v>
      </c>
      <c r="H11" s="27">
        <v>1066.5812974671308</v>
      </c>
      <c r="I11" s="14">
        <v>0</v>
      </c>
      <c r="J11" s="12">
        <f t="shared" si="1"/>
        <v>-5.6458314362876211E-2</v>
      </c>
      <c r="K11" s="3"/>
    </row>
    <row r="12" spans="1:11" x14ac:dyDescent="0.25">
      <c r="A12" s="3"/>
      <c r="B12" s="11">
        <v>6</v>
      </c>
      <c r="C12" s="27">
        <v>4281.3836154016826</v>
      </c>
      <c r="D12" s="14">
        <v>1</v>
      </c>
      <c r="E12" s="12">
        <f t="shared" si="0"/>
        <v>2.6796419166240368</v>
      </c>
      <c r="F12" s="3"/>
      <c r="G12" s="11">
        <v>206</v>
      </c>
      <c r="H12" s="27">
        <v>778.96598841451646</v>
      </c>
      <c r="I12" s="14">
        <v>0</v>
      </c>
      <c r="J12" s="12">
        <f t="shared" si="1"/>
        <v>-0.30745451265679369</v>
      </c>
      <c r="K12" s="3"/>
    </row>
    <row r="13" spans="1:11" x14ac:dyDescent="0.25">
      <c r="A13" s="3"/>
      <c r="B13" s="11">
        <v>7</v>
      </c>
      <c r="C13" s="27">
        <v>166.0373284839221</v>
      </c>
      <c r="D13" s="14">
        <v>0</v>
      </c>
      <c r="E13" s="12">
        <f t="shared" si="0"/>
        <v>-0.81336277964696713</v>
      </c>
      <c r="F13" s="3"/>
      <c r="G13" s="11">
        <v>207</v>
      </c>
      <c r="H13" s="27">
        <v>240.27692438157425</v>
      </c>
      <c r="I13" s="14">
        <v>1</v>
      </c>
      <c r="J13" s="12">
        <f t="shared" si="1"/>
        <v>-0.77755781689378423</v>
      </c>
      <c r="K13" s="3"/>
    </row>
    <row r="14" spans="1:11" x14ac:dyDescent="0.25">
      <c r="A14" s="3"/>
      <c r="B14" s="11">
        <v>8</v>
      </c>
      <c r="C14" s="27">
        <v>-210.14865530639071</v>
      </c>
      <c r="D14" s="14">
        <v>0</v>
      </c>
      <c r="E14" s="12">
        <f t="shared" si="0"/>
        <v>-1.1326601890115244</v>
      </c>
      <c r="F14" s="3"/>
      <c r="G14" s="11">
        <v>208</v>
      </c>
      <c r="H14" s="27">
        <v>1045.7026980765031</v>
      </c>
      <c r="I14" s="14">
        <v>1</v>
      </c>
      <c r="J14" s="12">
        <f t="shared" si="1"/>
        <v>-7.467865558883853E-2</v>
      </c>
      <c r="K14" s="3"/>
    </row>
    <row r="15" spans="1:11" x14ac:dyDescent="0.25">
      <c r="A15" s="3"/>
      <c r="B15" s="11">
        <v>9</v>
      </c>
      <c r="C15" s="27">
        <v>977.71689712355771</v>
      </c>
      <c r="D15" s="14">
        <v>0</v>
      </c>
      <c r="E15" s="12">
        <f t="shared" si="0"/>
        <v>-0.12442912802735381</v>
      </c>
      <c r="F15" s="3"/>
      <c r="G15" s="11">
        <v>209</v>
      </c>
      <c r="H15" s="27">
        <v>397.37961732305678</v>
      </c>
      <c r="I15" s="14">
        <v>0</v>
      </c>
      <c r="J15" s="12">
        <f t="shared" si="1"/>
        <v>-0.64045740036889276</v>
      </c>
      <c r="K15" s="3"/>
    </row>
    <row r="16" spans="1:11" x14ac:dyDescent="0.25">
      <c r="A16" s="3"/>
      <c r="B16" s="11">
        <v>10</v>
      </c>
      <c r="C16" s="27">
        <v>-15.5431155708694</v>
      </c>
      <c r="D16" s="14">
        <v>0</v>
      </c>
      <c r="E16" s="12">
        <f t="shared" si="0"/>
        <v>-0.96748379392239003</v>
      </c>
      <c r="F16" s="3"/>
      <c r="G16" s="11">
        <v>210</v>
      </c>
      <c r="H16" s="27">
        <v>-52.408451756445174</v>
      </c>
      <c r="I16" s="14">
        <v>0</v>
      </c>
      <c r="J16" s="12">
        <f t="shared" si="1"/>
        <v>-1.032978562572622</v>
      </c>
      <c r="K16" s="3"/>
    </row>
    <row r="17" spans="1:11" x14ac:dyDescent="0.25">
      <c r="A17" s="3"/>
      <c r="B17" s="11">
        <v>11</v>
      </c>
      <c r="C17" s="27">
        <v>2518.784324734921</v>
      </c>
      <c r="D17" s="14">
        <v>1</v>
      </c>
      <c r="E17" s="12">
        <f t="shared" si="0"/>
        <v>1.1835909963127533</v>
      </c>
      <c r="F17" s="3"/>
      <c r="G17" s="11">
        <v>211</v>
      </c>
      <c r="H17" s="27">
        <v>361.03663399568586</v>
      </c>
      <c r="I17" s="14">
        <v>0</v>
      </c>
      <c r="J17" s="12">
        <f t="shared" si="1"/>
        <v>-0.67217320395346702</v>
      </c>
      <c r="K17" s="3"/>
    </row>
    <row r="18" spans="1:11" x14ac:dyDescent="0.25">
      <c r="A18" s="3"/>
      <c r="B18" s="11">
        <v>12</v>
      </c>
      <c r="C18" s="27">
        <v>522.59290956540588</v>
      </c>
      <c r="D18" s="14">
        <v>0</v>
      </c>
      <c r="E18" s="12">
        <f t="shared" si="0"/>
        <v>-0.51072717321977268</v>
      </c>
      <c r="F18" s="3"/>
      <c r="G18" s="11">
        <v>212</v>
      </c>
      <c r="H18" s="27">
        <v>1918.0605667675395</v>
      </c>
      <c r="I18" s="14">
        <v>0</v>
      </c>
      <c r="J18" s="12">
        <f t="shared" si="1"/>
        <v>0.68661082275801777</v>
      </c>
      <c r="K18" s="3"/>
    </row>
    <row r="19" spans="1:11" x14ac:dyDescent="0.25">
      <c r="A19" s="3"/>
      <c r="B19" s="11">
        <v>13</v>
      </c>
      <c r="C19" s="27">
        <v>923.41962390824062</v>
      </c>
      <c r="D19" s="14">
        <v>1</v>
      </c>
      <c r="E19" s="12">
        <f t="shared" si="0"/>
        <v>-0.17051531789155139</v>
      </c>
      <c r="F19" s="3"/>
      <c r="G19" s="11">
        <v>213</v>
      </c>
      <c r="H19" s="27">
        <v>49.521666866499388</v>
      </c>
      <c r="I19" s="14">
        <v>0</v>
      </c>
      <c r="J19" s="12">
        <f t="shared" si="1"/>
        <v>-0.94402616170675935</v>
      </c>
      <c r="K19" s="3"/>
    </row>
    <row r="20" spans="1:11" x14ac:dyDescent="0.25">
      <c r="A20" s="3"/>
      <c r="B20" s="11">
        <v>14</v>
      </c>
      <c r="C20" s="27">
        <v>-215.30842185393433</v>
      </c>
      <c r="D20" s="14">
        <v>0</v>
      </c>
      <c r="E20" s="12">
        <f t="shared" si="0"/>
        <v>-1.1370396719336602</v>
      </c>
      <c r="F20" s="3"/>
      <c r="G20" s="11">
        <v>214</v>
      </c>
      <c r="H20" s="27">
        <v>2020.7035285598051</v>
      </c>
      <c r="I20" s="14">
        <v>0</v>
      </c>
      <c r="J20" s="12">
        <f t="shared" si="1"/>
        <v>0.77618530777534211</v>
      </c>
      <c r="K20" s="3"/>
    </row>
    <row r="21" spans="1:11" x14ac:dyDescent="0.25">
      <c r="A21" s="3"/>
      <c r="B21" s="11">
        <v>15</v>
      </c>
      <c r="C21" s="27">
        <v>-437.46285126452392</v>
      </c>
      <c r="D21" s="14">
        <v>0</v>
      </c>
      <c r="E21" s="12">
        <f t="shared" si="0"/>
        <v>-1.3255988869128155</v>
      </c>
      <c r="F21" s="3"/>
      <c r="G21" s="11">
        <v>215</v>
      </c>
      <c r="H21" s="27">
        <v>1706.0995723483993</v>
      </c>
      <c r="I21" s="14">
        <v>1</v>
      </c>
      <c r="J21" s="12">
        <f t="shared" si="1"/>
        <v>0.50163665027379112</v>
      </c>
      <c r="K21" s="3"/>
    </row>
    <row r="22" spans="1:11" x14ac:dyDescent="0.25">
      <c r="A22" s="3"/>
      <c r="B22" s="11">
        <v>16</v>
      </c>
      <c r="C22" s="27">
        <v>670.2113820466692</v>
      </c>
      <c r="D22" s="14">
        <v>0</v>
      </c>
      <c r="E22" s="12">
        <f t="shared" si="0"/>
        <v>-0.38543224499646789</v>
      </c>
      <c r="F22" s="3"/>
      <c r="G22" s="11">
        <v>216</v>
      </c>
      <c r="H22" s="27">
        <v>-543.84511860760335</v>
      </c>
      <c r="I22" s="14">
        <v>0</v>
      </c>
      <c r="J22" s="12">
        <f t="shared" si="1"/>
        <v>-1.4618456332726404</v>
      </c>
      <c r="K22" s="3"/>
    </row>
    <row r="23" spans="1:11" x14ac:dyDescent="0.25">
      <c r="A23" s="3"/>
      <c r="B23" s="11">
        <v>17</v>
      </c>
      <c r="C23" s="27">
        <v>841.07861064661108</v>
      </c>
      <c r="D23" s="14">
        <v>0</v>
      </c>
      <c r="E23" s="12">
        <f t="shared" si="0"/>
        <v>-0.24040434446821882</v>
      </c>
      <c r="F23" s="3"/>
      <c r="G23" s="11">
        <v>217</v>
      </c>
      <c r="H23" s="27">
        <v>358.74485425581491</v>
      </c>
      <c r="I23" s="14">
        <v>0</v>
      </c>
      <c r="J23" s="12">
        <f t="shared" si="1"/>
        <v>-0.67417319485773908</v>
      </c>
      <c r="K23" s="3"/>
    </row>
    <row r="24" spans="1:11" x14ac:dyDescent="0.25">
      <c r="A24" s="3"/>
      <c r="B24" s="11">
        <v>18</v>
      </c>
      <c r="C24" s="27">
        <v>2856.8775955334067</v>
      </c>
      <c r="D24" s="14">
        <v>1</v>
      </c>
      <c r="E24" s="12">
        <f t="shared" si="0"/>
        <v>1.4705562479201049</v>
      </c>
      <c r="F24" s="3"/>
      <c r="G24" s="11">
        <v>218</v>
      </c>
      <c r="H24" s="27">
        <v>946.32649351985992</v>
      </c>
      <c r="I24" s="14">
        <v>0</v>
      </c>
      <c r="J24" s="12">
        <f t="shared" si="1"/>
        <v>-0.16140230610228604</v>
      </c>
      <c r="K24" s="3"/>
    </row>
    <row r="25" spans="1:11" x14ac:dyDescent="0.25">
      <c r="A25" s="3"/>
      <c r="B25" s="11">
        <v>19</v>
      </c>
      <c r="C25" s="27">
        <v>762.75725548010189</v>
      </c>
      <c r="D25" s="14">
        <v>0</v>
      </c>
      <c r="E25" s="12">
        <f t="shared" si="0"/>
        <v>-0.30688158413201017</v>
      </c>
      <c r="F25" s="3"/>
      <c r="G25" s="11">
        <v>219</v>
      </c>
      <c r="H25" s="27">
        <v>1672.7580674992571</v>
      </c>
      <c r="I25" s="14">
        <v>0</v>
      </c>
      <c r="J25" s="12">
        <f t="shared" si="1"/>
        <v>0.47254017766216794</v>
      </c>
      <c r="K25" s="3"/>
    </row>
    <row r="26" spans="1:11" x14ac:dyDescent="0.25">
      <c r="A26" s="3"/>
      <c r="B26" s="11">
        <v>20</v>
      </c>
      <c r="C26" s="27">
        <v>544.40561256415333</v>
      </c>
      <c r="D26" s="14">
        <v>0</v>
      </c>
      <c r="E26" s="12">
        <f t="shared" si="0"/>
        <v>-0.49221308747802234</v>
      </c>
      <c r="F26" s="3"/>
      <c r="G26" s="11">
        <v>220</v>
      </c>
      <c r="H26" s="27">
        <v>4211.6961122990688</v>
      </c>
      <c r="I26" s="14">
        <v>1</v>
      </c>
      <c r="J26" s="12">
        <f t="shared" si="1"/>
        <v>2.6882212519681539</v>
      </c>
      <c r="K26" s="3"/>
    </row>
    <row r="27" spans="1:11" x14ac:dyDescent="0.25">
      <c r="A27" s="3"/>
      <c r="B27" s="11">
        <v>21</v>
      </c>
      <c r="C27" s="27">
        <v>600.30814711737821</v>
      </c>
      <c r="D27" s="14">
        <v>0</v>
      </c>
      <c r="E27" s="12">
        <f t="shared" si="0"/>
        <v>-0.44476439127751016</v>
      </c>
      <c r="F27" s="3"/>
      <c r="G27" s="11">
        <v>221</v>
      </c>
      <c r="H27" s="27">
        <v>-104.51410063530363</v>
      </c>
      <c r="I27" s="14">
        <v>0</v>
      </c>
      <c r="J27" s="12">
        <f t="shared" si="1"/>
        <v>-1.0784501329883633</v>
      </c>
      <c r="K27" s="3"/>
    </row>
    <row r="28" spans="1:11" x14ac:dyDescent="0.25">
      <c r="A28" s="3"/>
      <c r="B28" s="11">
        <v>22</v>
      </c>
      <c r="C28" s="27">
        <v>773.37538370682046</v>
      </c>
      <c r="D28" s="14">
        <v>0</v>
      </c>
      <c r="E28" s="12">
        <f t="shared" si="0"/>
        <v>-0.29786917808505414</v>
      </c>
      <c r="F28" s="3"/>
      <c r="G28" s="11">
        <v>222</v>
      </c>
      <c r="H28" s="27">
        <v>3224.1909799111609</v>
      </c>
      <c r="I28" s="14">
        <v>1</v>
      </c>
      <c r="J28" s="12">
        <f t="shared" si="1"/>
        <v>1.8264450313576064</v>
      </c>
      <c r="K28" s="3"/>
    </row>
    <row r="29" spans="1:11" x14ac:dyDescent="0.25">
      <c r="A29" s="3"/>
      <c r="B29" s="11">
        <v>23</v>
      </c>
      <c r="C29" s="27">
        <v>287.08223468087363</v>
      </c>
      <c r="D29" s="14">
        <v>0</v>
      </c>
      <c r="E29" s="12">
        <f t="shared" si="0"/>
        <v>-0.71062284081127225</v>
      </c>
      <c r="F29" s="3"/>
      <c r="G29" s="11">
        <v>223</v>
      </c>
      <c r="H29" s="27">
        <v>1029.166361689159</v>
      </c>
      <c r="I29" s="14">
        <v>1</v>
      </c>
      <c r="J29" s="12">
        <f t="shared" si="1"/>
        <v>-8.9109589674386383E-2</v>
      </c>
      <c r="K29" s="3"/>
    </row>
    <row r="30" spans="1:11" x14ac:dyDescent="0.25">
      <c r="A30" s="3"/>
      <c r="B30" s="11">
        <v>24</v>
      </c>
      <c r="C30" s="27">
        <v>71.988058757006002</v>
      </c>
      <c r="D30" s="14">
        <v>0</v>
      </c>
      <c r="E30" s="12">
        <f t="shared" si="0"/>
        <v>-0.89318948630377715</v>
      </c>
      <c r="F30" s="3"/>
      <c r="G30" s="11">
        <v>224</v>
      </c>
      <c r="H30" s="27">
        <v>47.395368879557843</v>
      </c>
      <c r="I30" s="14">
        <v>0</v>
      </c>
      <c r="J30" s="12">
        <f t="shared" si="1"/>
        <v>-0.94588173995438574</v>
      </c>
      <c r="K30" s="3"/>
    </row>
    <row r="31" spans="1:11" x14ac:dyDescent="0.25">
      <c r="A31" s="3"/>
      <c r="B31" s="11">
        <v>25</v>
      </c>
      <c r="C31" s="27">
        <v>423.53390486158287</v>
      </c>
      <c r="D31" s="14">
        <v>1</v>
      </c>
      <c r="E31" s="12">
        <f t="shared" si="0"/>
        <v>-0.59480601969213998</v>
      </c>
      <c r="F31" s="3"/>
      <c r="G31" s="11">
        <v>225</v>
      </c>
      <c r="H31" s="27">
        <v>2281.4846496602199</v>
      </c>
      <c r="I31" s="14">
        <v>0</v>
      </c>
      <c r="J31" s="12">
        <f t="shared" si="1"/>
        <v>1.0037638403598366</v>
      </c>
      <c r="K31" s="3"/>
    </row>
    <row r="32" spans="1:11" x14ac:dyDescent="0.25">
      <c r="A32" s="3"/>
      <c r="B32" s="11">
        <v>26</v>
      </c>
      <c r="C32" s="27">
        <v>450.83239398820365</v>
      </c>
      <c r="D32" s="14">
        <v>0</v>
      </c>
      <c r="E32" s="12">
        <f t="shared" si="0"/>
        <v>-0.57163573362811948</v>
      </c>
      <c r="F32" s="3"/>
      <c r="G32" s="11">
        <v>226</v>
      </c>
      <c r="H32" s="27">
        <v>648.11433080210088</v>
      </c>
      <c r="I32" s="14">
        <v>0</v>
      </c>
      <c r="J32" s="12">
        <f t="shared" si="1"/>
        <v>-0.4216461692461359</v>
      </c>
      <c r="K32" s="3"/>
    </row>
    <row r="33" spans="1:11" x14ac:dyDescent="0.25">
      <c r="A33" s="3"/>
      <c r="B33" s="11">
        <v>27</v>
      </c>
      <c r="C33" s="27">
        <v>356.04012100295807</v>
      </c>
      <c r="D33" s="14">
        <v>0</v>
      </c>
      <c r="E33" s="12">
        <f t="shared" si="0"/>
        <v>-0.65209308317370396</v>
      </c>
      <c r="F33" s="3"/>
      <c r="G33" s="11">
        <v>227</v>
      </c>
      <c r="H33" s="27">
        <v>-96.115442873452466</v>
      </c>
      <c r="I33" s="14">
        <v>0</v>
      </c>
      <c r="J33" s="12">
        <f t="shared" si="1"/>
        <v>-1.0711207902772955</v>
      </c>
      <c r="K33" s="3"/>
    </row>
    <row r="34" spans="1:11" x14ac:dyDescent="0.25">
      <c r="A34" s="3"/>
      <c r="B34" s="11">
        <v>28</v>
      </c>
      <c r="C34" s="27">
        <v>745.01593612104318</v>
      </c>
      <c r="D34" s="14">
        <v>0</v>
      </c>
      <c r="E34" s="12">
        <f t="shared" si="0"/>
        <v>-0.32193997959103465</v>
      </c>
      <c r="F34" s="3"/>
      <c r="G34" s="11">
        <v>228</v>
      </c>
      <c r="H34" s="27">
        <v>140.84936185299904</v>
      </c>
      <c r="I34" s="14">
        <v>0</v>
      </c>
      <c r="J34" s="12">
        <f t="shared" si="1"/>
        <v>-0.86432628649474652</v>
      </c>
      <c r="K34" s="3"/>
    </row>
    <row r="35" spans="1:11" x14ac:dyDescent="0.25">
      <c r="A35" s="3"/>
      <c r="B35" s="11">
        <v>29</v>
      </c>
      <c r="C35" s="27">
        <v>787.64706219132677</v>
      </c>
      <c r="D35" s="14">
        <v>0</v>
      </c>
      <c r="E35" s="12">
        <f t="shared" si="0"/>
        <v>-0.28575572845178238</v>
      </c>
      <c r="F35" s="3"/>
      <c r="G35" s="11">
        <v>229</v>
      </c>
      <c r="H35" s="27">
        <v>3735.8029879288779</v>
      </c>
      <c r="I35" s="14">
        <v>1</v>
      </c>
      <c r="J35" s="12">
        <f t="shared" si="1"/>
        <v>2.2729187237244939</v>
      </c>
      <c r="K35" s="3"/>
    </row>
    <row r="36" spans="1:11" x14ac:dyDescent="0.25">
      <c r="A36" s="3"/>
      <c r="B36" s="11">
        <v>30</v>
      </c>
      <c r="C36" s="27">
        <v>1353.936643673514</v>
      </c>
      <c r="D36" s="14">
        <v>0</v>
      </c>
      <c r="E36" s="12">
        <f t="shared" si="0"/>
        <v>0.19489693833706956</v>
      </c>
      <c r="F36" s="3"/>
      <c r="G36" s="11">
        <v>230</v>
      </c>
      <c r="H36" s="27">
        <v>2173.3518994606452</v>
      </c>
      <c r="I36" s="14">
        <v>1</v>
      </c>
      <c r="J36" s="12">
        <f t="shared" si="1"/>
        <v>0.90939852545167166</v>
      </c>
      <c r="K36" s="3"/>
    </row>
    <row r="37" spans="1:11" x14ac:dyDescent="0.25">
      <c r="A37" s="3"/>
      <c r="B37" s="11">
        <v>31</v>
      </c>
      <c r="C37" s="27">
        <v>4147.3234970142348</v>
      </c>
      <c r="D37" s="14">
        <v>1</v>
      </c>
      <c r="E37" s="12">
        <f t="shared" si="0"/>
        <v>2.56585498583802</v>
      </c>
      <c r="F37" s="3"/>
      <c r="G37" s="11">
        <v>231</v>
      </c>
      <c r="H37" s="27">
        <v>172.65230209994519</v>
      </c>
      <c r="I37" s="14">
        <v>0</v>
      </c>
      <c r="J37" s="12">
        <f t="shared" si="1"/>
        <v>-0.8365724888167102</v>
      </c>
      <c r="K37" s="3"/>
    </row>
    <row r="38" spans="1:11" x14ac:dyDescent="0.25">
      <c r="A38" s="3"/>
      <c r="B38" s="11">
        <v>32</v>
      </c>
      <c r="C38" s="27">
        <v>92.875257309181364</v>
      </c>
      <c r="D38" s="14">
        <v>0</v>
      </c>
      <c r="E38" s="12">
        <f t="shared" si="0"/>
        <v>-0.87546094597009438</v>
      </c>
      <c r="F38" s="3"/>
      <c r="G38" s="11">
        <v>232</v>
      </c>
      <c r="H38" s="27">
        <v>1389.2869890908853</v>
      </c>
      <c r="I38" s="14">
        <v>0</v>
      </c>
      <c r="J38" s="12">
        <f t="shared" si="1"/>
        <v>0.22516056758111136</v>
      </c>
      <c r="K38" s="3"/>
    </row>
    <row r="39" spans="1:11" x14ac:dyDescent="0.25">
      <c r="A39" s="3"/>
      <c r="B39" s="11">
        <v>33</v>
      </c>
      <c r="C39" s="27">
        <v>472.04330936952755</v>
      </c>
      <c r="D39" s="14">
        <v>0</v>
      </c>
      <c r="E39" s="12">
        <f t="shared" si="0"/>
        <v>-0.55363243041286025</v>
      </c>
      <c r="F39" s="3"/>
      <c r="G39" s="11">
        <v>233</v>
      </c>
      <c r="H39" s="27">
        <v>-155.379978530941</v>
      </c>
      <c r="I39" s="14">
        <v>0</v>
      </c>
      <c r="J39" s="12">
        <f t="shared" si="1"/>
        <v>-1.1228397797590506</v>
      </c>
      <c r="K39" s="3"/>
    </row>
    <row r="40" spans="1:11" x14ac:dyDescent="0.25">
      <c r="A40" s="3"/>
      <c r="B40" s="11">
        <v>34</v>
      </c>
      <c r="C40" s="27">
        <v>154.47256343158656</v>
      </c>
      <c r="D40" s="14">
        <v>0</v>
      </c>
      <c r="E40" s="12">
        <f t="shared" si="0"/>
        <v>-0.82317866774549553</v>
      </c>
      <c r="F40" s="3"/>
      <c r="G40" s="11">
        <v>234</v>
      </c>
      <c r="H40" s="27">
        <v>561.96715147371356</v>
      </c>
      <c r="I40" s="14">
        <v>0</v>
      </c>
      <c r="J40" s="12">
        <f t="shared" si="1"/>
        <v>-0.49682511078576752</v>
      </c>
      <c r="K40" s="3"/>
    </row>
    <row r="41" spans="1:11" x14ac:dyDescent="0.25">
      <c r="A41" s="3"/>
      <c r="B41" s="11">
        <v>35</v>
      </c>
      <c r="C41" s="27">
        <v>386.41412825368963</v>
      </c>
      <c r="D41" s="14">
        <v>0</v>
      </c>
      <c r="E41" s="12">
        <f t="shared" si="0"/>
        <v>-0.62631237297960829</v>
      </c>
      <c r="F41" s="3"/>
      <c r="G41" s="11">
        <v>235</v>
      </c>
      <c r="H41" s="27">
        <v>8.7957808413898988</v>
      </c>
      <c r="I41" s="14">
        <v>0</v>
      </c>
      <c r="J41" s="12">
        <f t="shared" si="1"/>
        <v>-0.97956683789025112</v>
      </c>
      <c r="K41" s="3"/>
    </row>
    <row r="42" spans="1:11" x14ac:dyDescent="0.25">
      <c r="A42" s="3"/>
      <c r="B42" s="11">
        <v>36</v>
      </c>
      <c r="C42" s="27">
        <v>1270.182933944365</v>
      </c>
      <c r="D42" s="14">
        <v>0</v>
      </c>
      <c r="E42" s="12">
        <f t="shared" si="0"/>
        <v>0.12380884974923252</v>
      </c>
      <c r="F42" s="3"/>
      <c r="G42" s="11">
        <v>236</v>
      </c>
      <c r="H42" s="27">
        <v>1411.6099790917738</v>
      </c>
      <c r="I42" s="14">
        <v>0</v>
      </c>
      <c r="J42" s="12">
        <f t="shared" si="1"/>
        <v>0.24464139995833076</v>
      </c>
      <c r="K42" s="3"/>
    </row>
    <row r="43" spans="1:11" x14ac:dyDescent="0.25">
      <c r="A43" s="3"/>
      <c r="B43" s="11">
        <v>37</v>
      </c>
      <c r="C43" s="27">
        <v>873.19773718495549</v>
      </c>
      <c r="D43" s="14">
        <v>0</v>
      </c>
      <c r="E43" s="12">
        <f t="shared" si="0"/>
        <v>-0.21314241995041902</v>
      </c>
      <c r="F43" s="3"/>
      <c r="G43" s="11">
        <v>237</v>
      </c>
      <c r="H43" s="27">
        <v>2895.6502679858168</v>
      </c>
      <c r="I43" s="14">
        <v>0</v>
      </c>
      <c r="J43" s="12">
        <f t="shared" si="1"/>
        <v>1.5397340424687871</v>
      </c>
      <c r="K43" s="3"/>
    </row>
    <row r="44" spans="1:11" x14ac:dyDescent="0.25">
      <c r="A44" s="3"/>
      <c r="B44" s="11">
        <v>38</v>
      </c>
      <c r="C44" s="27">
        <v>-143.43291319071491</v>
      </c>
      <c r="D44" s="14">
        <v>0</v>
      </c>
      <c r="E44" s="12">
        <f t="shared" si="0"/>
        <v>-1.0760335082225796</v>
      </c>
      <c r="F44" s="3"/>
      <c r="G44" s="11">
        <v>238</v>
      </c>
      <c r="H44" s="27">
        <v>402.19979586974648</v>
      </c>
      <c r="I44" s="14">
        <v>0</v>
      </c>
      <c r="J44" s="12">
        <f t="shared" si="1"/>
        <v>-0.63625092577509534</v>
      </c>
      <c r="K44" s="3"/>
    </row>
    <row r="45" spans="1:11" x14ac:dyDescent="0.25">
      <c r="A45" s="3"/>
      <c r="B45" s="11">
        <v>39</v>
      </c>
      <c r="C45" s="27">
        <v>4597.4797884738955</v>
      </c>
      <c r="D45" s="14">
        <v>1</v>
      </c>
      <c r="E45" s="12">
        <f t="shared" si="0"/>
        <v>2.9479365727807805</v>
      </c>
      <c r="F45" s="3"/>
      <c r="G45" s="11">
        <v>239</v>
      </c>
      <c r="H45" s="27">
        <v>1782.4004555160652</v>
      </c>
      <c r="I45" s="14">
        <v>1</v>
      </c>
      <c r="J45" s="12">
        <f t="shared" si="1"/>
        <v>0.56822292367013905</v>
      </c>
      <c r="K45" s="3"/>
    </row>
    <row r="46" spans="1:11" x14ac:dyDescent="0.25">
      <c r="A46" s="3"/>
      <c r="B46" s="11">
        <v>40</v>
      </c>
      <c r="C46" s="27">
        <v>131.41212565776203</v>
      </c>
      <c r="D46" s="14">
        <v>0</v>
      </c>
      <c r="E46" s="12">
        <f t="shared" si="0"/>
        <v>-0.84275180007170936</v>
      </c>
      <c r="F46" s="3"/>
      <c r="G46" s="11">
        <v>240</v>
      </c>
      <c r="H46" s="27">
        <v>-16.732592078517591</v>
      </c>
      <c r="I46" s="14">
        <v>0</v>
      </c>
      <c r="J46" s="12">
        <f t="shared" si="1"/>
        <v>-1.0018449446177133</v>
      </c>
      <c r="K46" s="3"/>
    </row>
    <row r="47" spans="1:11" x14ac:dyDescent="0.25">
      <c r="A47" s="3"/>
      <c r="B47" s="11">
        <v>41</v>
      </c>
      <c r="C47" s="27">
        <v>-204.03482914194902</v>
      </c>
      <c r="D47" s="14">
        <v>0</v>
      </c>
      <c r="E47" s="12">
        <f t="shared" si="0"/>
        <v>-1.1274709237551674</v>
      </c>
      <c r="F47" s="3"/>
      <c r="G47" s="11">
        <v>241</v>
      </c>
      <c r="H47" s="27">
        <v>160.15425188846098</v>
      </c>
      <c r="I47" s="14">
        <v>0</v>
      </c>
      <c r="J47" s="12">
        <f t="shared" si="1"/>
        <v>-0.84747929033399383</v>
      </c>
      <c r="K47" s="3"/>
    </row>
    <row r="48" spans="1:11" x14ac:dyDescent="0.25">
      <c r="A48" s="3"/>
      <c r="B48" s="11">
        <v>42</v>
      </c>
      <c r="C48" s="27">
        <v>130.69272303437435</v>
      </c>
      <c r="D48" s="14">
        <v>0</v>
      </c>
      <c r="E48" s="12">
        <f t="shared" si="0"/>
        <v>-0.84336241132208967</v>
      </c>
      <c r="F48" s="3"/>
      <c r="G48" s="11">
        <v>242</v>
      </c>
      <c r="H48" s="27">
        <v>290.88664723181671</v>
      </c>
      <c r="I48" s="14">
        <v>0</v>
      </c>
      <c r="J48" s="12">
        <f t="shared" si="1"/>
        <v>-0.73339171157080252</v>
      </c>
      <c r="K48" s="3"/>
    </row>
    <row r="49" spans="1:11" x14ac:dyDescent="0.25">
      <c r="A49" s="3"/>
      <c r="B49" s="11">
        <v>43</v>
      </c>
      <c r="C49" s="27">
        <v>1629.8417541253689</v>
      </c>
      <c r="D49" s="14">
        <v>0</v>
      </c>
      <c r="E49" s="12">
        <f t="shared" si="0"/>
        <v>0.42907840918853035</v>
      </c>
      <c r="F49" s="3"/>
      <c r="G49" s="11">
        <v>243</v>
      </c>
      <c r="H49" s="27">
        <v>178.83934029537835</v>
      </c>
      <c r="I49" s="14">
        <v>0</v>
      </c>
      <c r="J49" s="12">
        <f t="shared" si="1"/>
        <v>-0.83117318281012731</v>
      </c>
      <c r="K49" s="3"/>
    </row>
    <row r="50" spans="1:11" x14ac:dyDescent="0.25">
      <c r="A50" s="3"/>
      <c r="B50" s="11">
        <v>44</v>
      </c>
      <c r="C50" s="27">
        <v>132.31530055149449</v>
      </c>
      <c r="D50" s="14">
        <v>0</v>
      </c>
      <c r="E50" s="12">
        <f t="shared" si="0"/>
        <v>-0.84198520743881478</v>
      </c>
      <c r="F50" s="3"/>
      <c r="G50" s="11">
        <v>244</v>
      </c>
      <c r="H50" s="27">
        <v>4534.9923020429214</v>
      </c>
      <c r="I50" s="14">
        <v>1</v>
      </c>
      <c r="J50" s="12">
        <f t="shared" si="1"/>
        <v>2.9703554499561049</v>
      </c>
      <c r="K50" s="3"/>
    </row>
    <row r="51" spans="1:11" x14ac:dyDescent="0.25">
      <c r="A51" s="3"/>
      <c r="B51" s="11">
        <v>45</v>
      </c>
      <c r="C51" s="27">
        <v>265.45233896093151</v>
      </c>
      <c r="D51" s="14">
        <v>0</v>
      </c>
      <c r="E51" s="12">
        <f t="shared" si="0"/>
        <v>-0.72898176423158956</v>
      </c>
      <c r="F51" s="3"/>
      <c r="G51" s="11">
        <v>245</v>
      </c>
      <c r="H51" s="27">
        <v>643.29612190990736</v>
      </c>
      <c r="I51" s="14">
        <v>0</v>
      </c>
      <c r="J51" s="12">
        <f t="shared" si="1"/>
        <v>-0.42585092496136556</v>
      </c>
      <c r="K51" s="3"/>
    </row>
    <row r="52" spans="1:11" x14ac:dyDescent="0.25">
      <c r="A52" s="3"/>
      <c r="B52" s="11">
        <v>46</v>
      </c>
      <c r="C52" s="27">
        <v>106.09660764679474</v>
      </c>
      <c r="D52" s="14">
        <v>0</v>
      </c>
      <c r="E52" s="12">
        <f t="shared" si="0"/>
        <v>-0.86423898903122476</v>
      </c>
      <c r="F52" s="3"/>
      <c r="G52" s="11">
        <v>246</v>
      </c>
      <c r="H52" s="27">
        <v>4890.3665646909103</v>
      </c>
      <c r="I52" s="14">
        <v>1</v>
      </c>
      <c r="J52" s="12">
        <f t="shared" si="1"/>
        <v>3.2804835484567039</v>
      </c>
      <c r="K52" s="3"/>
    </row>
    <row r="53" spans="1:11" x14ac:dyDescent="0.25">
      <c r="A53" s="3"/>
      <c r="B53" s="11">
        <v>47</v>
      </c>
      <c r="C53" s="27">
        <v>3475.8840703061405</v>
      </c>
      <c r="D53" s="14">
        <v>1</v>
      </c>
      <c r="E53" s="12">
        <f t="shared" si="0"/>
        <v>1.9959537169682608</v>
      </c>
      <c r="F53" s="3"/>
      <c r="G53" s="11">
        <v>247</v>
      </c>
      <c r="H53" s="27">
        <v>222.05645251152157</v>
      </c>
      <c r="I53" s="14">
        <v>0</v>
      </c>
      <c r="J53" s="12">
        <f t="shared" si="1"/>
        <v>-0.79345846274455101</v>
      </c>
      <c r="K53" s="3"/>
    </row>
    <row r="54" spans="1:11" x14ac:dyDescent="0.25">
      <c r="A54" s="3"/>
      <c r="B54" s="11">
        <v>48</v>
      </c>
      <c r="C54" s="27">
        <v>1337.7687815267147</v>
      </c>
      <c r="D54" s="14">
        <v>1</v>
      </c>
      <c r="E54" s="12">
        <f t="shared" si="0"/>
        <v>0.18117405465484868</v>
      </c>
      <c r="F54" s="3"/>
      <c r="G54" s="11">
        <v>248</v>
      </c>
      <c r="H54" s="27">
        <v>995.38274018310972</v>
      </c>
      <c r="I54" s="14">
        <v>0</v>
      </c>
      <c r="J54" s="12">
        <f t="shared" si="1"/>
        <v>-0.11859188875836109</v>
      </c>
      <c r="K54" s="3"/>
    </row>
    <row r="55" spans="1:11" x14ac:dyDescent="0.25">
      <c r="A55" s="3"/>
      <c r="B55" s="11">
        <v>49</v>
      </c>
      <c r="C55" s="27">
        <v>782.13867878337896</v>
      </c>
      <c r="D55" s="14">
        <v>0</v>
      </c>
      <c r="E55" s="12">
        <f t="shared" si="0"/>
        <v>-0.29043110878951661</v>
      </c>
      <c r="F55" s="3"/>
      <c r="G55" s="11">
        <v>249</v>
      </c>
      <c r="H55" s="27">
        <v>2207.6090997598576</v>
      </c>
      <c r="I55" s="14">
        <v>0</v>
      </c>
      <c r="J55" s="12">
        <f t="shared" si="1"/>
        <v>0.93929410739276586</v>
      </c>
      <c r="K55" s="3"/>
    </row>
    <row r="56" spans="1:11" x14ac:dyDescent="0.25">
      <c r="A56" s="3"/>
      <c r="B56" s="11">
        <v>50</v>
      </c>
      <c r="C56" s="27">
        <v>1377.8768564266138</v>
      </c>
      <c r="D56" s="14">
        <v>1</v>
      </c>
      <c r="E56" s="12">
        <f t="shared" si="0"/>
        <v>0.21521680202439372</v>
      </c>
      <c r="F56" s="3"/>
      <c r="G56" s="11">
        <v>250</v>
      </c>
      <c r="H56" s="27">
        <v>3251.4729001207179</v>
      </c>
      <c r="I56" s="14">
        <v>1</v>
      </c>
      <c r="J56" s="12">
        <f t="shared" si="1"/>
        <v>1.8502534241629565</v>
      </c>
      <c r="K56" s="3"/>
    </row>
    <row r="57" spans="1:11" x14ac:dyDescent="0.25">
      <c r="A57" s="3"/>
      <c r="B57" s="11">
        <v>51</v>
      </c>
      <c r="C57" s="27">
        <v>4503.2028637706908</v>
      </c>
      <c r="D57" s="14">
        <v>1</v>
      </c>
      <c r="E57" s="12">
        <f t="shared" si="0"/>
        <v>2.8679166381801071</v>
      </c>
      <c r="F57" s="3"/>
      <c r="G57" s="11">
        <v>251</v>
      </c>
      <c r="H57" s="27">
        <v>1413.6026774257739</v>
      </c>
      <c r="I57" s="14">
        <v>0</v>
      </c>
      <c r="J57" s="12">
        <f t="shared" si="1"/>
        <v>0.24638038842813145</v>
      </c>
      <c r="K57" s="3"/>
    </row>
    <row r="58" spans="1:11" x14ac:dyDescent="0.25">
      <c r="A58" s="3"/>
      <c r="B58" s="11">
        <v>52</v>
      </c>
      <c r="C58" s="27">
        <v>821.00946148583239</v>
      </c>
      <c r="D58" s="14">
        <v>0</v>
      </c>
      <c r="E58" s="12">
        <f t="shared" si="0"/>
        <v>-0.25743854460141508</v>
      </c>
      <c r="F58" s="3"/>
      <c r="G58" s="11">
        <v>252</v>
      </c>
      <c r="H58" s="27">
        <v>2579.1666327350158</v>
      </c>
      <c r="I58" s="14">
        <v>1</v>
      </c>
      <c r="J58" s="12">
        <f t="shared" si="1"/>
        <v>1.2635450262031112</v>
      </c>
      <c r="K58" s="3"/>
    </row>
    <row r="59" spans="1:11" x14ac:dyDescent="0.25">
      <c r="A59" s="3"/>
      <c r="B59" s="11">
        <v>53</v>
      </c>
      <c r="C59" s="27">
        <v>2553.0491397044411</v>
      </c>
      <c r="D59" s="14">
        <v>1</v>
      </c>
      <c r="E59" s="12">
        <f t="shared" si="0"/>
        <v>1.2126741283898432</v>
      </c>
      <c r="F59" s="3"/>
      <c r="G59" s="11">
        <v>253</v>
      </c>
      <c r="H59" s="27">
        <v>1695.4922687793371</v>
      </c>
      <c r="I59" s="14">
        <v>1</v>
      </c>
      <c r="J59" s="12">
        <f t="shared" si="1"/>
        <v>0.49237986599915057</v>
      </c>
      <c r="K59" s="3"/>
    </row>
    <row r="60" spans="1:11" x14ac:dyDescent="0.25">
      <c r="A60" s="3"/>
      <c r="B60" s="11">
        <v>54</v>
      </c>
      <c r="C60" s="27">
        <v>377.71500102676191</v>
      </c>
      <c r="D60" s="14">
        <v>0</v>
      </c>
      <c r="E60" s="12">
        <f t="shared" si="0"/>
        <v>-0.63369597818282319</v>
      </c>
      <c r="F60" s="3"/>
      <c r="G60" s="11">
        <v>254</v>
      </c>
      <c r="H60" s="27">
        <v>1002.2959980256176</v>
      </c>
      <c r="I60" s="14">
        <v>1</v>
      </c>
      <c r="J60" s="12">
        <f t="shared" si="1"/>
        <v>-0.11255882521243679</v>
      </c>
      <c r="K60" s="3"/>
    </row>
    <row r="61" spans="1:11" x14ac:dyDescent="0.25">
      <c r="A61" s="3"/>
      <c r="B61" s="11">
        <v>55</v>
      </c>
      <c r="C61" s="27">
        <v>197.63401843195317</v>
      </c>
      <c r="D61" s="14">
        <v>0</v>
      </c>
      <c r="E61" s="12">
        <f t="shared" si="0"/>
        <v>-0.78654428645577756</v>
      </c>
      <c r="F61" s="3"/>
      <c r="G61" s="11">
        <v>255</v>
      </c>
      <c r="H61" s="27">
        <v>3064.4743339152851</v>
      </c>
      <c r="I61" s="14">
        <v>1</v>
      </c>
      <c r="J61" s="12">
        <f t="shared" si="1"/>
        <v>1.6870634696414784</v>
      </c>
      <c r="K61" s="3"/>
    </row>
    <row r="62" spans="1:11" x14ac:dyDescent="0.25">
      <c r="A62" s="3"/>
      <c r="B62" s="11">
        <v>56</v>
      </c>
      <c r="C62" s="27">
        <v>833.56844111871794</v>
      </c>
      <c r="D62" s="14">
        <v>0</v>
      </c>
      <c r="E62" s="12">
        <f t="shared" si="0"/>
        <v>-0.24677879162327698</v>
      </c>
      <c r="F62" s="3"/>
      <c r="G62" s="11">
        <v>256</v>
      </c>
      <c r="H62" s="27">
        <v>98.7752592612716</v>
      </c>
      <c r="I62" s="14">
        <v>0</v>
      </c>
      <c r="J62" s="12">
        <f t="shared" si="1"/>
        <v>-0.90104352464155169</v>
      </c>
      <c r="K62" s="3"/>
    </row>
    <row r="63" spans="1:11" x14ac:dyDescent="0.25">
      <c r="A63" s="3"/>
      <c r="B63" s="11">
        <v>57</v>
      </c>
      <c r="C63" s="27">
        <v>51.706536955453927</v>
      </c>
      <c r="D63" s="14">
        <v>0</v>
      </c>
      <c r="E63" s="12">
        <f t="shared" si="0"/>
        <v>-0.91040394311037642</v>
      </c>
      <c r="F63" s="3"/>
      <c r="G63" s="11">
        <v>257</v>
      </c>
      <c r="H63" s="27">
        <v>244.57375152996732</v>
      </c>
      <c r="I63" s="14">
        <v>0</v>
      </c>
      <c r="J63" s="12">
        <f t="shared" si="1"/>
        <v>-0.77380806072633523</v>
      </c>
      <c r="K63" s="3"/>
    </row>
    <row r="64" spans="1:11" x14ac:dyDescent="0.25">
      <c r="A64" s="3"/>
      <c r="B64" s="11">
        <v>58</v>
      </c>
      <c r="C64" s="27">
        <v>1985.499820879141</v>
      </c>
      <c r="D64" s="14">
        <v>0</v>
      </c>
      <c r="E64" s="12">
        <f t="shared" si="0"/>
        <v>0.73095222753202627</v>
      </c>
      <c r="F64" s="3"/>
      <c r="G64" s="11">
        <v>258</v>
      </c>
      <c r="H64" s="27">
        <v>1220.6658310209568</v>
      </c>
      <c r="I64" s="14">
        <v>1</v>
      </c>
      <c r="J64" s="12">
        <f t="shared" si="1"/>
        <v>7.8008214088942221E-2</v>
      </c>
      <c r="K64" s="3"/>
    </row>
    <row r="65" spans="1:11" x14ac:dyDescent="0.25">
      <c r="A65" s="3"/>
      <c r="B65" s="11">
        <v>59</v>
      </c>
      <c r="C65" s="27">
        <v>1050.4886306640319</v>
      </c>
      <c r="D65" s="14">
        <v>0</v>
      </c>
      <c r="E65" s="12">
        <f t="shared" si="0"/>
        <v>-6.2662270686403607E-2</v>
      </c>
      <c r="F65" s="3"/>
      <c r="G65" s="11">
        <v>259</v>
      </c>
      <c r="H65" s="27">
        <v>949.46492235763299</v>
      </c>
      <c r="I65" s="14">
        <v>0</v>
      </c>
      <c r="J65" s="12">
        <f t="shared" si="1"/>
        <v>-0.15866346125605105</v>
      </c>
      <c r="K65" s="3"/>
    </row>
    <row r="66" spans="1:11" x14ac:dyDescent="0.25">
      <c r="A66" s="3"/>
      <c r="B66" s="11">
        <v>60</v>
      </c>
      <c r="C66" s="27">
        <v>469.4082568320934</v>
      </c>
      <c r="D66" s="14">
        <v>0</v>
      </c>
      <c r="E66" s="12">
        <f t="shared" si="0"/>
        <v>-0.55586899818783408</v>
      </c>
      <c r="F66" s="3"/>
      <c r="G66" s="11">
        <v>260</v>
      </c>
      <c r="H66" s="27">
        <v>131.07864687133375</v>
      </c>
      <c r="I66" s="14">
        <v>0</v>
      </c>
      <c r="J66" s="12">
        <f t="shared" si="1"/>
        <v>-0.87285299643619396</v>
      </c>
      <c r="K66" s="3"/>
    </row>
    <row r="67" spans="1:11" x14ac:dyDescent="0.25">
      <c r="A67" s="3"/>
      <c r="B67" s="11">
        <v>61</v>
      </c>
      <c r="C67" s="27">
        <v>923.16076636841035</v>
      </c>
      <c r="D67" s="14">
        <v>0</v>
      </c>
      <c r="E67" s="12">
        <f t="shared" si="0"/>
        <v>-0.17073502980380689</v>
      </c>
      <c r="F67" s="3"/>
      <c r="G67" s="11">
        <v>261</v>
      </c>
      <c r="H67" s="27">
        <v>1413.6325821491482</v>
      </c>
      <c r="I67" s="14">
        <v>1</v>
      </c>
      <c r="J67" s="12">
        <f t="shared" si="1"/>
        <v>0.24640648568944451</v>
      </c>
      <c r="K67" s="3"/>
    </row>
    <row r="68" spans="1:11" x14ac:dyDescent="0.25">
      <c r="A68" s="3"/>
      <c r="B68" s="11">
        <v>62</v>
      </c>
      <c r="C68" s="27">
        <v>484.3467144221529</v>
      </c>
      <c r="D68" s="14">
        <v>0</v>
      </c>
      <c r="E68" s="12">
        <f t="shared" si="0"/>
        <v>-0.54318960285165108</v>
      </c>
      <c r="F68" s="3"/>
      <c r="G68" s="11">
        <v>262</v>
      </c>
      <c r="H68" s="27">
        <v>2693.8309429304513</v>
      </c>
      <c r="I68" s="14">
        <v>0</v>
      </c>
      <c r="J68" s="12">
        <f t="shared" si="1"/>
        <v>1.363610304486973</v>
      </c>
      <c r="K68" s="3"/>
    </row>
    <row r="69" spans="1:11" x14ac:dyDescent="0.25">
      <c r="A69" s="3"/>
      <c r="B69" s="11">
        <v>63</v>
      </c>
      <c r="C69" s="27">
        <v>3671.0814811010823</v>
      </c>
      <c r="D69" s="14">
        <v>1</v>
      </c>
      <c r="E69" s="12">
        <f t="shared" si="0"/>
        <v>2.1616324776533875</v>
      </c>
      <c r="F69" s="3"/>
      <c r="G69" s="11">
        <v>263</v>
      </c>
      <c r="H69" s="27">
        <v>2919.6862459859567</v>
      </c>
      <c r="I69" s="14">
        <v>0</v>
      </c>
      <c r="J69" s="12">
        <f t="shared" si="1"/>
        <v>1.5607097656324234</v>
      </c>
      <c r="K69" s="3"/>
    </row>
    <row r="70" spans="1:11" x14ac:dyDescent="0.25">
      <c r="A70" s="3"/>
      <c r="B70" s="11">
        <v>64</v>
      </c>
      <c r="C70" s="27">
        <v>2843.6009176041352</v>
      </c>
      <c r="D70" s="14">
        <v>1</v>
      </c>
      <c r="E70" s="12">
        <f t="shared" si="0"/>
        <v>1.4592873302824212</v>
      </c>
      <c r="F70" s="3"/>
      <c r="G70" s="11">
        <v>264</v>
      </c>
      <c r="H70" s="27">
        <v>315.39152126741897</v>
      </c>
      <c r="I70" s="14">
        <v>0</v>
      </c>
      <c r="J70" s="12">
        <f t="shared" si="1"/>
        <v>-0.71200679210018303</v>
      </c>
      <c r="K70" s="3"/>
    </row>
    <row r="71" spans="1:11" x14ac:dyDescent="0.25">
      <c r="A71" s="3"/>
      <c r="B71" s="11">
        <v>65</v>
      </c>
      <c r="C71" s="27">
        <v>989.71043954527192</v>
      </c>
      <c r="D71" s="14">
        <v>0</v>
      </c>
      <c r="E71" s="12">
        <f t="shared" si="0"/>
        <v>-0.11424930424505192</v>
      </c>
      <c r="F71" s="3"/>
      <c r="G71" s="11">
        <v>265</v>
      </c>
      <c r="H71" s="27">
        <v>2955.1429243735874</v>
      </c>
      <c r="I71" s="14">
        <v>1</v>
      </c>
      <c r="J71" s="12">
        <f t="shared" si="1"/>
        <v>1.5916521084052742</v>
      </c>
      <c r="K71" s="3"/>
    </row>
    <row r="72" spans="1:11" x14ac:dyDescent="0.25">
      <c r="A72" s="3"/>
      <c r="B72" s="11">
        <v>66</v>
      </c>
      <c r="C72" s="27">
        <v>3606.5793248339851</v>
      </c>
      <c r="D72" s="14">
        <v>1</v>
      </c>
      <c r="E72" s="12">
        <f t="shared" ref="E72:E135" si="2">STANDARDIZE(C72:C271,$C$208,$C$209)</f>
        <v>2.106884634081438</v>
      </c>
      <c r="F72" s="3"/>
      <c r="G72" s="11">
        <v>266</v>
      </c>
      <c r="H72" s="27">
        <v>77.225856883568071</v>
      </c>
      <c r="I72" s="14">
        <v>0</v>
      </c>
      <c r="J72" s="12">
        <f t="shared" ref="J72:J135" si="3">STANDARDIZE(H72:H271,$H$208,$H$209)</f>
        <v>-0.91984926238244535</v>
      </c>
      <c r="K72" s="3"/>
    </row>
    <row r="73" spans="1:11" x14ac:dyDescent="0.25">
      <c r="A73" s="3"/>
      <c r="B73" s="11">
        <v>67</v>
      </c>
      <c r="C73" s="27">
        <v>733.1806419486536</v>
      </c>
      <c r="D73" s="14">
        <v>0</v>
      </c>
      <c r="E73" s="12">
        <f t="shared" si="2"/>
        <v>-0.33198548615200707</v>
      </c>
      <c r="F73" s="3"/>
      <c r="G73" s="11">
        <v>267</v>
      </c>
      <c r="H73" s="27">
        <v>2006.3821520361785</v>
      </c>
      <c r="I73" s="14">
        <v>1</v>
      </c>
      <c r="J73" s="12">
        <f t="shared" si="3"/>
        <v>0.76368732540574413</v>
      </c>
      <c r="K73" s="3"/>
    </row>
    <row r="74" spans="1:11" x14ac:dyDescent="0.25">
      <c r="A74" s="3"/>
      <c r="B74" s="11">
        <v>68</v>
      </c>
      <c r="C74" s="27">
        <v>519.42182007252063</v>
      </c>
      <c r="D74" s="14">
        <v>0</v>
      </c>
      <c r="E74" s="12">
        <f t="shared" si="2"/>
        <v>-0.51341871597673461</v>
      </c>
      <c r="F74" s="3"/>
      <c r="G74" s="11">
        <v>268</v>
      </c>
      <c r="H74" s="27">
        <v>264.99480358980179</v>
      </c>
      <c r="I74" s="14">
        <v>0</v>
      </c>
      <c r="J74" s="12">
        <f t="shared" si="3"/>
        <v>-0.75598701201698792</v>
      </c>
      <c r="K74" s="3"/>
    </row>
    <row r="75" spans="1:11" x14ac:dyDescent="0.25">
      <c r="A75" s="3"/>
      <c r="B75" s="11">
        <v>69</v>
      </c>
      <c r="C75" s="27">
        <v>483.45284612909109</v>
      </c>
      <c r="D75" s="14">
        <v>0</v>
      </c>
      <c r="E75" s="12">
        <f t="shared" si="2"/>
        <v>-0.54394829627082653</v>
      </c>
      <c r="F75" s="3"/>
      <c r="G75" s="11">
        <v>269</v>
      </c>
      <c r="H75" s="27">
        <v>669.75568144181125</v>
      </c>
      <c r="I75" s="14">
        <v>0</v>
      </c>
      <c r="J75" s="12">
        <f t="shared" si="3"/>
        <v>-0.40276019007345121</v>
      </c>
      <c r="K75" s="3"/>
    </row>
    <row r="76" spans="1:11" x14ac:dyDescent="0.25">
      <c r="A76" s="3"/>
      <c r="B76" s="11">
        <v>70</v>
      </c>
      <c r="C76" s="27">
        <v>3564.8574991950773</v>
      </c>
      <c r="D76" s="14">
        <v>1</v>
      </c>
      <c r="E76" s="12">
        <f t="shared" si="2"/>
        <v>2.0714721747807521</v>
      </c>
      <c r="F76" s="3"/>
      <c r="G76" s="11">
        <v>270</v>
      </c>
      <c r="H76" s="27">
        <v>935.73579934044665</v>
      </c>
      <c r="I76" s="14">
        <v>0</v>
      </c>
      <c r="J76" s="12">
        <f t="shared" si="3"/>
        <v>-0.17064459569070281</v>
      </c>
      <c r="K76" s="3"/>
    </row>
    <row r="77" spans="1:11" x14ac:dyDescent="0.25">
      <c r="A77" s="3"/>
      <c r="B77" s="11">
        <v>71</v>
      </c>
      <c r="C77" s="27">
        <v>1008.9994840883102</v>
      </c>
      <c r="D77" s="14">
        <v>0</v>
      </c>
      <c r="E77" s="12">
        <f t="shared" si="2"/>
        <v>-9.7877237721853985E-2</v>
      </c>
      <c r="F77" s="3"/>
      <c r="G77" s="11">
        <v>271</v>
      </c>
      <c r="H77" s="27">
        <v>2175.1890651648928</v>
      </c>
      <c r="I77" s="14">
        <v>1</v>
      </c>
      <c r="J77" s="12">
        <f t="shared" si="3"/>
        <v>0.91100178366807549</v>
      </c>
      <c r="K77" s="3"/>
    </row>
    <row r="78" spans="1:11" x14ac:dyDescent="0.25">
      <c r="A78" s="3"/>
      <c r="B78" s="11">
        <v>72</v>
      </c>
      <c r="C78" s="27">
        <v>2720.5453568128851</v>
      </c>
      <c r="D78" s="14">
        <v>0</v>
      </c>
      <c r="E78" s="12">
        <f t="shared" si="2"/>
        <v>1.354840797286524</v>
      </c>
      <c r="F78" s="3"/>
      <c r="G78" s="11">
        <v>272</v>
      </c>
      <c r="H78" s="27">
        <v>192.23344045938782</v>
      </c>
      <c r="I78" s="14">
        <v>0</v>
      </c>
      <c r="J78" s="12">
        <f t="shared" si="3"/>
        <v>-0.81948441620097823</v>
      </c>
      <c r="K78" s="3"/>
    </row>
    <row r="79" spans="1:11" x14ac:dyDescent="0.25">
      <c r="A79" s="3"/>
      <c r="B79" s="11">
        <v>73</v>
      </c>
      <c r="C79" s="27">
        <v>421.50572762524274</v>
      </c>
      <c r="D79" s="14">
        <v>1</v>
      </c>
      <c r="E79" s="12">
        <f t="shared" si="2"/>
        <v>-0.59652748663987332</v>
      </c>
      <c r="F79" s="3"/>
      <c r="G79" s="11">
        <v>273</v>
      </c>
      <c r="H79" s="27">
        <v>3028.0315610702792</v>
      </c>
      <c r="I79" s="14">
        <v>1</v>
      </c>
      <c r="J79" s="12">
        <f t="shared" si="3"/>
        <v>1.6552605817162322</v>
      </c>
      <c r="K79" s="3"/>
    </row>
    <row r="80" spans="1:11" x14ac:dyDescent="0.25">
      <c r="A80" s="3"/>
      <c r="B80" s="11">
        <v>74</v>
      </c>
      <c r="C80" s="27">
        <v>-130.57251559446075</v>
      </c>
      <c r="D80" s="14">
        <v>1</v>
      </c>
      <c r="E80" s="12">
        <f t="shared" si="2"/>
        <v>-1.0651179190916167</v>
      </c>
      <c r="F80" s="3"/>
      <c r="G80" s="11">
        <v>274</v>
      </c>
      <c r="H80" s="27">
        <v>767.78177418502321</v>
      </c>
      <c r="I80" s="14">
        <v>0</v>
      </c>
      <c r="J80" s="12">
        <f t="shared" si="3"/>
        <v>-0.31721475546777012</v>
      </c>
      <c r="K80" s="3"/>
    </row>
    <row r="81" spans="1:11" x14ac:dyDescent="0.25">
      <c r="A81" s="3"/>
      <c r="B81" s="11">
        <v>75</v>
      </c>
      <c r="C81" s="27">
        <v>289.14207901819788</v>
      </c>
      <c r="D81" s="14">
        <v>0</v>
      </c>
      <c r="E81" s="12">
        <f t="shared" si="2"/>
        <v>-0.7088744956071924</v>
      </c>
      <c r="F81" s="3"/>
      <c r="G81" s="11">
        <v>275</v>
      </c>
      <c r="H81" s="27">
        <v>1275.3928113365869</v>
      </c>
      <c r="I81" s="14">
        <v>0</v>
      </c>
      <c r="J81" s="12">
        <f t="shared" si="3"/>
        <v>0.12576736866446026</v>
      </c>
      <c r="K81" s="3"/>
    </row>
    <row r="82" spans="1:11" x14ac:dyDescent="0.25">
      <c r="A82" s="3"/>
      <c r="B82" s="11">
        <v>76</v>
      </c>
      <c r="C82" s="27">
        <v>111.28692118276041</v>
      </c>
      <c r="D82" s="14">
        <v>0</v>
      </c>
      <c r="E82" s="12">
        <f t="shared" si="2"/>
        <v>-0.85983357857673171</v>
      </c>
      <c r="F82" s="3"/>
      <c r="G82" s="11">
        <v>276</v>
      </c>
      <c r="H82" s="27">
        <v>585.7198580894335</v>
      </c>
      <c r="I82" s="14">
        <v>0</v>
      </c>
      <c r="J82" s="12">
        <f t="shared" si="3"/>
        <v>-0.47609659296321355</v>
      </c>
      <c r="K82" s="3"/>
    </row>
    <row r="83" spans="1:11" x14ac:dyDescent="0.25">
      <c r="A83" s="3"/>
      <c r="B83" s="11">
        <v>77</v>
      </c>
      <c r="C83" s="27">
        <v>2178.662342702843</v>
      </c>
      <c r="D83" s="14">
        <v>0</v>
      </c>
      <c r="E83" s="12">
        <f t="shared" si="2"/>
        <v>0.89490382451393646</v>
      </c>
      <c r="F83" s="3"/>
      <c r="G83" s="11">
        <v>277</v>
      </c>
      <c r="H83" s="27">
        <v>317.20771595266058</v>
      </c>
      <c r="I83" s="14">
        <v>0</v>
      </c>
      <c r="J83" s="12">
        <f t="shared" si="3"/>
        <v>-0.71042183487777777</v>
      </c>
      <c r="K83" s="3"/>
    </row>
    <row r="84" spans="1:11" x14ac:dyDescent="0.25">
      <c r="A84" s="3"/>
      <c r="B84" s="11">
        <v>78</v>
      </c>
      <c r="C84" s="27">
        <v>-21.018017918618703</v>
      </c>
      <c r="D84" s="14">
        <v>0</v>
      </c>
      <c r="E84" s="12">
        <f t="shared" si="2"/>
        <v>-0.97213075635981749</v>
      </c>
      <c r="F84" s="3"/>
      <c r="G84" s="11">
        <v>278</v>
      </c>
      <c r="H84" s="27">
        <v>1269.4832216998554</v>
      </c>
      <c r="I84" s="14">
        <v>1</v>
      </c>
      <c r="J84" s="12">
        <f t="shared" si="3"/>
        <v>0.12061018653398688</v>
      </c>
      <c r="K84" s="3"/>
    </row>
    <row r="85" spans="1:11" x14ac:dyDescent="0.25">
      <c r="A85" s="3"/>
      <c r="B85" s="11">
        <v>79</v>
      </c>
      <c r="C85" s="27">
        <v>1770.9279684411104</v>
      </c>
      <c r="D85" s="14">
        <v>0</v>
      </c>
      <c r="E85" s="12">
        <f t="shared" si="2"/>
        <v>0.54882891736583417</v>
      </c>
      <c r="F85" s="3"/>
      <c r="G85" s="11">
        <v>279</v>
      </c>
      <c r="H85" s="27">
        <v>1337.9641675479766</v>
      </c>
      <c r="I85" s="14">
        <v>1</v>
      </c>
      <c r="J85" s="12">
        <f t="shared" si="3"/>
        <v>0.18037215511649268</v>
      </c>
      <c r="K85" s="3"/>
    </row>
    <row r="86" spans="1:11" x14ac:dyDescent="0.25">
      <c r="A86" s="3"/>
      <c r="B86" s="11">
        <v>80</v>
      </c>
      <c r="C86" s="27">
        <v>55.832699382411803</v>
      </c>
      <c r="D86" s="14">
        <v>0</v>
      </c>
      <c r="E86" s="12">
        <f t="shared" si="2"/>
        <v>-0.90690175794050198</v>
      </c>
      <c r="F86" s="3"/>
      <c r="G86" s="11">
        <v>280</v>
      </c>
      <c r="H86" s="27">
        <v>1910.4653982091997</v>
      </c>
      <c r="I86" s="14">
        <v>0</v>
      </c>
      <c r="J86" s="12">
        <f t="shared" si="3"/>
        <v>0.67998266920171302</v>
      </c>
      <c r="K86" s="3"/>
    </row>
    <row r="87" spans="1:11" x14ac:dyDescent="0.25">
      <c r="A87" s="3"/>
      <c r="B87" s="11">
        <v>81</v>
      </c>
      <c r="C87" s="27">
        <v>-14.381461863276996</v>
      </c>
      <c r="D87" s="14">
        <v>0</v>
      </c>
      <c r="E87" s="12">
        <f t="shared" si="2"/>
        <v>-0.96649781083052744</v>
      </c>
      <c r="F87" s="3"/>
      <c r="G87" s="11">
        <v>281</v>
      </c>
      <c r="H87" s="27">
        <v>192.7565867387396</v>
      </c>
      <c r="I87" s="14">
        <v>0</v>
      </c>
      <c r="J87" s="12">
        <f t="shared" si="3"/>
        <v>-0.81902787677788069</v>
      </c>
      <c r="K87" s="3"/>
    </row>
    <row r="88" spans="1:11" x14ac:dyDescent="0.25">
      <c r="A88" s="3"/>
      <c r="B88" s="11">
        <v>82</v>
      </c>
      <c r="C88" s="27">
        <v>1198.8231756242917</v>
      </c>
      <c r="D88" s="14">
        <v>0</v>
      </c>
      <c r="E88" s="12">
        <f t="shared" si="2"/>
        <v>6.3240442242639389E-2</v>
      </c>
      <c r="F88" s="3"/>
      <c r="G88" s="11">
        <v>282</v>
      </c>
      <c r="H88" s="27">
        <v>-220.44198776819957</v>
      </c>
      <c r="I88" s="14">
        <v>0</v>
      </c>
      <c r="J88" s="12">
        <f t="shared" si="3"/>
        <v>-1.1796181099032514</v>
      </c>
      <c r="K88" s="3"/>
    </row>
    <row r="89" spans="1:11" x14ac:dyDescent="0.25">
      <c r="A89" s="3"/>
      <c r="B89" s="11">
        <v>83</v>
      </c>
      <c r="C89" s="27">
        <v>2824.7110561829254</v>
      </c>
      <c r="D89" s="14">
        <v>1</v>
      </c>
      <c r="E89" s="12">
        <f t="shared" si="2"/>
        <v>1.4432540805736556</v>
      </c>
      <c r="F89" s="3"/>
      <c r="G89" s="11">
        <v>283</v>
      </c>
      <c r="H89" s="27">
        <v>1018.9658317573264</v>
      </c>
      <c r="I89" s="14">
        <v>0</v>
      </c>
      <c r="J89" s="12">
        <f t="shared" si="3"/>
        <v>-9.8011390631737083E-2</v>
      </c>
      <c r="K89" s="3"/>
    </row>
    <row r="90" spans="1:11" x14ac:dyDescent="0.25">
      <c r="A90" s="3"/>
      <c r="B90" s="11">
        <v>84</v>
      </c>
      <c r="C90" s="27">
        <v>1833.9175297783461</v>
      </c>
      <c r="D90" s="14">
        <v>1</v>
      </c>
      <c r="E90" s="12">
        <f t="shared" si="2"/>
        <v>0.60229290756914799</v>
      </c>
      <c r="F90" s="3"/>
      <c r="G90" s="11">
        <v>284</v>
      </c>
      <c r="H90" s="27">
        <v>125.37215288914815</v>
      </c>
      <c r="I90" s="14">
        <v>0</v>
      </c>
      <c r="J90" s="12">
        <f t="shared" si="3"/>
        <v>-0.87783294100115339</v>
      </c>
      <c r="K90" s="3"/>
    </row>
    <row r="91" spans="1:11" x14ac:dyDescent="0.25">
      <c r="A91" s="3"/>
      <c r="B91" s="11">
        <v>85</v>
      </c>
      <c r="C91" s="27">
        <v>-124.54628528757581</v>
      </c>
      <c r="D91" s="14">
        <v>0</v>
      </c>
      <c r="E91" s="12">
        <f t="shared" si="2"/>
        <v>-1.0600030030444121</v>
      </c>
      <c r="F91" s="3"/>
      <c r="G91" s="11">
        <v>285</v>
      </c>
      <c r="H91" s="27">
        <v>1830.8143863266484</v>
      </c>
      <c r="I91" s="14">
        <v>0</v>
      </c>
      <c r="J91" s="12">
        <f t="shared" si="3"/>
        <v>0.61047280465856102</v>
      </c>
      <c r="K91" s="3"/>
    </row>
    <row r="92" spans="1:11" x14ac:dyDescent="0.25">
      <c r="A92" s="3"/>
      <c r="B92" s="11">
        <v>86</v>
      </c>
      <c r="C92" s="27">
        <v>-33.416794720671263</v>
      </c>
      <c r="D92" s="14">
        <v>0</v>
      </c>
      <c r="E92" s="12">
        <f t="shared" si="2"/>
        <v>-0.98265453311592199</v>
      </c>
      <c r="F92" s="3"/>
      <c r="G92" s="11">
        <v>286</v>
      </c>
      <c r="H92" s="27">
        <v>233.96777108292838</v>
      </c>
      <c r="I92" s="14">
        <v>0</v>
      </c>
      <c r="J92" s="12">
        <f t="shared" si="3"/>
        <v>-0.78306369033852474</v>
      </c>
      <c r="K92" s="3"/>
    </row>
    <row r="93" spans="1:11" x14ac:dyDescent="0.25">
      <c r="A93" s="3"/>
      <c r="B93" s="11">
        <v>87</v>
      </c>
      <c r="C93" s="27">
        <v>3355.3142993096003</v>
      </c>
      <c r="D93" s="14">
        <v>0</v>
      </c>
      <c r="E93" s="12">
        <f t="shared" si="2"/>
        <v>1.8936170612029786</v>
      </c>
      <c r="F93" s="3"/>
      <c r="G93" s="11">
        <v>287</v>
      </c>
      <c r="H93" s="27">
        <v>1966.8471290696559</v>
      </c>
      <c r="I93" s="14">
        <v>0</v>
      </c>
      <c r="J93" s="12">
        <f t="shared" si="3"/>
        <v>0.72918589188766736</v>
      </c>
      <c r="K93" s="3"/>
    </row>
    <row r="94" spans="1:11" x14ac:dyDescent="0.25">
      <c r="A94" s="3"/>
      <c r="B94" s="11">
        <v>88</v>
      </c>
      <c r="C94" s="27">
        <v>1474.9497593701092</v>
      </c>
      <c r="D94" s="14">
        <v>0</v>
      </c>
      <c r="E94" s="12">
        <f t="shared" si="2"/>
        <v>0.29760989417806616</v>
      </c>
      <c r="F94" s="3"/>
      <c r="G94" s="11">
        <v>288</v>
      </c>
      <c r="H94" s="27">
        <v>615.30571303608667</v>
      </c>
      <c r="I94" s="14">
        <v>0</v>
      </c>
      <c r="J94" s="12">
        <f t="shared" si="3"/>
        <v>-0.4502776018276381</v>
      </c>
      <c r="K94" s="3"/>
    </row>
    <row r="95" spans="1:11" x14ac:dyDescent="0.25">
      <c r="A95" s="3"/>
      <c r="B95" s="11">
        <v>89</v>
      </c>
      <c r="C95" s="27">
        <v>28.087588806369126</v>
      </c>
      <c r="D95" s="14">
        <v>0</v>
      </c>
      <c r="E95" s="12">
        <f t="shared" si="2"/>
        <v>-0.93045112530449614</v>
      </c>
      <c r="F95" s="3"/>
      <c r="G95" s="11">
        <v>289</v>
      </c>
      <c r="H95" s="27">
        <v>1445.8302009340778</v>
      </c>
      <c r="I95" s="14">
        <v>0</v>
      </c>
      <c r="J95" s="12">
        <f t="shared" si="3"/>
        <v>0.27450471153060019</v>
      </c>
      <c r="K95" s="3"/>
    </row>
    <row r="96" spans="1:11" x14ac:dyDescent="0.25">
      <c r="A96" s="3"/>
      <c r="B96" s="11">
        <v>90</v>
      </c>
      <c r="C96" s="27">
        <v>5.2087138566919862</v>
      </c>
      <c r="D96" s="14">
        <v>0</v>
      </c>
      <c r="E96" s="12">
        <f t="shared" si="2"/>
        <v>-0.94987015157177856</v>
      </c>
      <c r="F96" s="3"/>
      <c r="G96" s="11">
        <v>290</v>
      </c>
      <c r="H96" s="27">
        <v>1611.272145637347</v>
      </c>
      <c r="I96" s="14">
        <v>0</v>
      </c>
      <c r="J96" s="12">
        <f t="shared" si="3"/>
        <v>0.41888262832388445</v>
      </c>
      <c r="K96" s="3"/>
    </row>
    <row r="97" spans="1:11" x14ac:dyDescent="0.25">
      <c r="A97" s="3"/>
      <c r="B97" s="11">
        <v>91</v>
      </c>
      <c r="C97" s="27">
        <v>158.70336890950648</v>
      </c>
      <c r="D97" s="14">
        <v>0</v>
      </c>
      <c r="E97" s="12">
        <f t="shared" si="2"/>
        <v>-0.81958766412804496</v>
      </c>
      <c r="F97" s="3"/>
      <c r="G97" s="11">
        <v>291</v>
      </c>
      <c r="H97" s="27">
        <v>2755.9252774571455</v>
      </c>
      <c r="I97" s="14">
        <v>1</v>
      </c>
      <c r="J97" s="12">
        <f t="shared" si="3"/>
        <v>1.417798803538461</v>
      </c>
      <c r="K97" s="3"/>
    </row>
    <row r="98" spans="1:11" x14ac:dyDescent="0.25">
      <c r="A98" s="3"/>
      <c r="B98" s="11">
        <v>92</v>
      </c>
      <c r="C98" s="27">
        <v>570.95847580785642</v>
      </c>
      <c r="D98" s="14">
        <v>0</v>
      </c>
      <c r="E98" s="12">
        <f t="shared" si="2"/>
        <v>-0.46967567032201374</v>
      </c>
      <c r="F98" s="3"/>
      <c r="G98" s="11">
        <v>292</v>
      </c>
      <c r="H98" s="27">
        <v>1759.7642926121478</v>
      </c>
      <c r="I98" s="14">
        <v>0</v>
      </c>
      <c r="J98" s="12">
        <f t="shared" si="3"/>
        <v>0.54846879148725958</v>
      </c>
      <c r="K98" s="3"/>
    </row>
    <row r="99" spans="1:11" x14ac:dyDescent="0.25">
      <c r="A99" s="3"/>
      <c r="B99" s="11">
        <v>93</v>
      </c>
      <c r="C99" s="27">
        <v>1260.1319194586933</v>
      </c>
      <c r="D99" s="14">
        <v>0</v>
      </c>
      <c r="E99" s="12">
        <f t="shared" si="2"/>
        <v>0.11527779589543065</v>
      </c>
      <c r="F99" s="3"/>
      <c r="G99" s="11">
        <v>293</v>
      </c>
      <c r="H99" s="27">
        <v>59.114853003331234</v>
      </c>
      <c r="I99" s="14">
        <v>0</v>
      </c>
      <c r="J99" s="12">
        <f t="shared" si="3"/>
        <v>-0.93565437768106885</v>
      </c>
      <c r="K99" s="3"/>
    </row>
    <row r="100" spans="1:11" x14ac:dyDescent="0.25">
      <c r="A100" s="3"/>
      <c r="B100" s="11">
        <v>94</v>
      </c>
      <c r="C100" s="27">
        <v>4007.8728231498744</v>
      </c>
      <c r="D100" s="14">
        <v>0</v>
      </c>
      <c r="E100" s="12">
        <f t="shared" si="2"/>
        <v>2.4474926841637208</v>
      </c>
      <c r="F100" s="3"/>
      <c r="G100" s="11">
        <v>294</v>
      </c>
      <c r="H100" s="27">
        <v>2508.5518083428133</v>
      </c>
      <c r="I100" s="14">
        <v>0</v>
      </c>
      <c r="J100" s="12">
        <f t="shared" si="3"/>
        <v>1.201920863970519</v>
      </c>
      <c r="K100" s="3"/>
    </row>
    <row r="101" spans="1:11" x14ac:dyDescent="0.25">
      <c r="A101" s="3"/>
      <c r="B101" s="11">
        <v>95</v>
      </c>
      <c r="C101" s="27">
        <v>1251.6054944186524</v>
      </c>
      <c r="D101" s="14">
        <v>1</v>
      </c>
      <c r="E101" s="12">
        <f t="shared" si="2"/>
        <v>0.1080407760602002</v>
      </c>
      <c r="F101" s="3"/>
      <c r="G101" s="11">
        <v>295</v>
      </c>
      <c r="H101" s="27">
        <v>169.15756203615416</v>
      </c>
      <c r="I101" s="14">
        <v>0</v>
      </c>
      <c r="J101" s="12">
        <f t="shared" si="3"/>
        <v>-0.83962227943086898</v>
      </c>
      <c r="K101" s="3"/>
    </row>
    <row r="102" spans="1:11" x14ac:dyDescent="0.25">
      <c r="A102" s="3"/>
      <c r="B102" s="11">
        <v>96</v>
      </c>
      <c r="C102" s="27">
        <v>288.53228776900687</v>
      </c>
      <c r="D102" s="14">
        <v>0</v>
      </c>
      <c r="E102" s="12">
        <f t="shared" si="2"/>
        <v>-0.70939207141944904</v>
      </c>
      <c r="F102" s="3"/>
      <c r="G102" s="11">
        <v>296</v>
      </c>
      <c r="H102" s="27">
        <v>1308.0351505135006</v>
      </c>
      <c r="I102" s="14">
        <v>0</v>
      </c>
      <c r="J102" s="12">
        <f t="shared" si="3"/>
        <v>0.15425369320613189</v>
      </c>
      <c r="K102" s="3"/>
    </row>
    <row r="103" spans="1:11" x14ac:dyDescent="0.25">
      <c r="A103" s="3"/>
      <c r="B103" s="11">
        <v>97</v>
      </c>
      <c r="C103" s="27">
        <v>791.40761129633756</v>
      </c>
      <c r="D103" s="14">
        <v>0</v>
      </c>
      <c r="E103" s="12">
        <f t="shared" si="2"/>
        <v>-0.28256386687597351</v>
      </c>
      <c r="F103" s="3"/>
      <c r="G103" s="11">
        <v>297</v>
      </c>
      <c r="H103" s="27">
        <v>9.8436220432164419</v>
      </c>
      <c r="I103" s="14">
        <v>0</v>
      </c>
      <c r="J103" s="12">
        <f t="shared" si="3"/>
        <v>-0.97865240757379635</v>
      </c>
      <c r="K103" s="3"/>
    </row>
    <row r="104" spans="1:11" x14ac:dyDescent="0.25">
      <c r="A104" s="3"/>
      <c r="B104" s="11">
        <v>98</v>
      </c>
      <c r="C104" s="27">
        <v>-127.04768706263727</v>
      </c>
      <c r="D104" s="14">
        <v>0</v>
      </c>
      <c r="E104" s="12">
        <f t="shared" si="2"/>
        <v>-1.0621261313399155</v>
      </c>
      <c r="F104" s="3"/>
      <c r="G104" s="11">
        <v>298</v>
      </c>
      <c r="H104" s="27">
        <v>249.53482201397327</v>
      </c>
      <c r="I104" s="14">
        <v>0</v>
      </c>
      <c r="J104" s="12">
        <f t="shared" si="3"/>
        <v>-0.76947863252219928</v>
      </c>
      <c r="K104" s="3"/>
    </row>
    <row r="105" spans="1:11" x14ac:dyDescent="0.25">
      <c r="A105" s="3"/>
      <c r="B105" s="11">
        <v>99</v>
      </c>
      <c r="C105" s="27">
        <v>103.33705175579635</v>
      </c>
      <c r="D105" s="14">
        <v>0</v>
      </c>
      <c r="E105" s="12">
        <f t="shared" si="2"/>
        <v>-0.86658123219008643</v>
      </c>
      <c r="F105" s="3"/>
      <c r="G105" s="11">
        <v>299</v>
      </c>
      <c r="H105" s="27">
        <v>-118.16289648836135</v>
      </c>
      <c r="I105" s="14">
        <v>0</v>
      </c>
      <c r="J105" s="12">
        <f t="shared" si="3"/>
        <v>-1.0903611674937645</v>
      </c>
      <c r="K105" s="3"/>
    </row>
    <row r="106" spans="1:11" x14ac:dyDescent="0.25">
      <c r="A106" s="3"/>
      <c r="B106" s="11">
        <v>100</v>
      </c>
      <c r="C106" s="27">
        <v>-172.611622481251</v>
      </c>
      <c r="D106" s="14">
        <v>0</v>
      </c>
      <c r="E106" s="12">
        <f t="shared" si="2"/>
        <v>-1.1007996789108072</v>
      </c>
      <c r="F106" s="3"/>
      <c r="G106" s="11">
        <v>300</v>
      </c>
      <c r="H106" s="27">
        <v>426.44967798010975</v>
      </c>
      <c r="I106" s="14">
        <v>0</v>
      </c>
      <c r="J106" s="12">
        <f t="shared" si="3"/>
        <v>-0.61508853272019914</v>
      </c>
      <c r="K106" s="3"/>
    </row>
    <row r="107" spans="1:11" x14ac:dyDescent="0.25">
      <c r="A107" s="3"/>
      <c r="B107" s="11">
        <v>101</v>
      </c>
      <c r="C107" s="27">
        <v>720.6508095353887</v>
      </c>
      <c r="D107" s="14">
        <v>0</v>
      </c>
      <c r="E107" s="12">
        <f t="shared" si="2"/>
        <v>-0.34262049968711411</v>
      </c>
      <c r="F107" s="3"/>
      <c r="G107" s="11">
        <v>301</v>
      </c>
      <c r="H107" s="27">
        <v>420.35301319350503</v>
      </c>
      <c r="I107" s="14">
        <v>0</v>
      </c>
      <c r="J107" s="12">
        <f t="shared" si="3"/>
        <v>-0.62040897163824804</v>
      </c>
      <c r="K107" s="3"/>
    </row>
    <row r="108" spans="1:11" x14ac:dyDescent="0.25">
      <c r="A108" s="3"/>
      <c r="B108" s="11">
        <v>102</v>
      </c>
      <c r="C108" s="27">
        <v>725.05021285800274</v>
      </c>
      <c r="D108" s="14">
        <v>1</v>
      </c>
      <c r="E108" s="12">
        <f t="shared" si="2"/>
        <v>-0.33888639436637075</v>
      </c>
      <c r="F108" s="3"/>
      <c r="G108" s="11">
        <v>302</v>
      </c>
      <c r="H108" s="27">
        <v>672.78032565451781</v>
      </c>
      <c r="I108" s="14">
        <v>0</v>
      </c>
      <c r="J108" s="12">
        <f t="shared" si="3"/>
        <v>-0.40012064282166648</v>
      </c>
      <c r="K108" s="3"/>
    </row>
    <row r="109" spans="1:11" x14ac:dyDescent="0.25">
      <c r="A109" s="3"/>
      <c r="B109" s="11">
        <v>103</v>
      </c>
      <c r="C109" s="27">
        <v>468.90711476878835</v>
      </c>
      <c r="D109" s="14">
        <v>0</v>
      </c>
      <c r="E109" s="12">
        <f t="shared" si="2"/>
        <v>-0.55629435524373683</v>
      </c>
      <c r="F109" s="3"/>
      <c r="G109" s="11">
        <v>303</v>
      </c>
      <c r="H109" s="27">
        <v>1923.6464315702815</v>
      </c>
      <c r="I109" s="14">
        <v>0</v>
      </c>
      <c r="J109" s="12">
        <f t="shared" si="3"/>
        <v>0.69148549662113812</v>
      </c>
      <c r="K109" s="3"/>
    </row>
    <row r="110" spans="1:11" x14ac:dyDescent="0.25">
      <c r="A110" s="3"/>
      <c r="B110" s="11">
        <v>104</v>
      </c>
      <c r="C110" s="27">
        <v>-266.71718008761496</v>
      </c>
      <c r="D110" s="14">
        <v>1</v>
      </c>
      <c r="E110" s="12">
        <f t="shared" si="2"/>
        <v>-1.1806741613350853</v>
      </c>
      <c r="F110" s="3"/>
      <c r="G110" s="11">
        <v>304</v>
      </c>
      <c r="H110" s="27">
        <v>739.16025837259212</v>
      </c>
      <c r="I110" s="14">
        <v>0</v>
      </c>
      <c r="J110" s="12">
        <f t="shared" si="3"/>
        <v>-0.3421921868916839</v>
      </c>
      <c r="K110" s="3"/>
    </row>
    <row r="111" spans="1:11" x14ac:dyDescent="0.25">
      <c r="A111" s="3"/>
      <c r="B111" s="11">
        <v>105</v>
      </c>
      <c r="C111" s="27">
        <v>741.69678245822479</v>
      </c>
      <c r="D111" s="14">
        <v>0</v>
      </c>
      <c r="E111" s="12">
        <f t="shared" si="2"/>
        <v>-0.32475719557325355</v>
      </c>
      <c r="F111" s="3"/>
      <c r="G111" s="11">
        <v>305</v>
      </c>
      <c r="H111" s="27">
        <v>98.941821124813998</v>
      </c>
      <c r="I111" s="14">
        <v>0</v>
      </c>
      <c r="J111" s="12">
        <f t="shared" si="3"/>
        <v>-0.90089816939371192</v>
      </c>
      <c r="K111" s="3"/>
    </row>
    <row r="112" spans="1:11" x14ac:dyDescent="0.25">
      <c r="A112" s="3"/>
      <c r="B112" s="11">
        <v>106</v>
      </c>
      <c r="C112" s="27">
        <v>2304.6329842186433</v>
      </c>
      <c r="D112" s="14">
        <v>1</v>
      </c>
      <c r="E112" s="12">
        <f t="shared" si="2"/>
        <v>1.0018246063217091</v>
      </c>
      <c r="F112" s="3"/>
      <c r="G112" s="11">
        <v>306</v>
      </c>
      <c r="H112" s="27">
        <v>394.79909863245649</v>
      </c>
      <c r="I112" s="14">
        <v>0</v>
      </c>
      <c r="J112" s="12">
        <f t="shared" si="3"/>
        <v>-0.64270936805135226</v>
      </c>
      <c r="K112" s="3"/>
    </row>
    <row r="113" spans="1:11" x14ac:dyDescent="0.25">
      <c r="A113" s="3"/>
      <c r="B113" s="11">
        <v>107</v>
      </c>
      <c r="C113" s="27">
        <v>-496.2604077029805</v>
      </c>
      <c r="D113" s="14">
        <v>0</v>
      </c>
      <c r="E113" s="12">
        <f t="shared" si="2"/>
        <v>-1.3755048064758106</v>
      </c>
      <c r="F113" s="3"/>
      <c r="G113" s="11">
        <v>307</v>
      </c>
      <c r="H113" s="27">
        <v>118.62980498015422</v>
      </c>
      <c r="I113" s="14">
        <v>0</v>
      </c>
      <c r="J113" s="12">
        <f t="shared" si="3"/>
        <v>-0.88371685482447093</v>
      </c>
      <c r="K113" s="3"/>
    </row>
    <row r="114" spans="1:11" x14ac:dyDescent="0.25">
      <c r="A114" s="3"/>
      <c r="B114" s="11">
        <v>108</v>
      </c>
      <c r="C114" s="27">
        <v>2179.0841281376115</v>
      </c>
      <c r="D114" s="14">
        <v>1</v>
      </c>
      <c r="E114" s="12">
        <f t="shared" si="2"/>
        <v>0.89526182561560519</v>
      </c>
      <c r="F114" s="3"/>
      <c r="G114" s="11">
        <v>308</v>
      </c>
      <c r="H114" s="27">
        <v>-332.06190413384525</v>
      </c>
      <c r="I114" s="14">
        <v>0</v>
      </c>
      <c r="J114" s="12">
        <f t="shared" si="3"/>
        <v>-1.2770266058346589</v>
      </c>
      <c r="K114" s="3"/>
    </row>
    <row r="115" spans="1:11" x14ac:dyDescent="0.25">
      <c r="A115" s="3"/>
      <c r="B115" s="11">
        <v>109</v>
      </c>
      <c r="C115" s="27">
        <v>2214.2884536857173</v>
      </c>
      <c r="D115" s="14">
        <v>1</v>
      </c>
      <c r="E115" s="12">
        <f t="shared" si="2"/>
        <v>0.92514239116108354</v>
      </c>
      <c r="F115" s="3"/>
      <c r="G115" s="11">
        <v>309</v>
      </c>
      <c r="H115" s="27">
        <v>118.70603524966376</v>
      </c>
      <c r="I115" s="14">
        <v>0</v>
      </c>
      <c r="J115" s="12">
        <f t="shared" si="3"/>
        <v>-0.88365033017421901</v>
      </c>
      <c r="K115" s="3"/>
    </row>
    <row r="116" spans="1:11" x14ac:dyDescent="0.25">
      <c r="A116" s="3"/>
      <c r="B116" s="11">
        <v>110</v>
      </c>
      <c r="C116" s="27">
        <v>141.87081038919206</v>
      </c>
      <c r="D116" s="14">
        <v>0</v>
      </c>
      <c r="E116" s="12">
        <f t="shared" si="2"/>
        <v>-0.8338747257414556</v>
      </c>
      <c r="F116" s="3"/>
      <c r="G116" s="11">
        <v>310</v>
      </c>
      <c r="H116" s="27">
        <v>32.032851043417296</v>
      </c>
      <c r="I116" s="14">
        <v>0</v>
      </c>
      <c r="J116" s="12">
        <f t="shared" si="3"/>
        <v>-0.95928830577939306</v>
      </c>
      <c r="K116" s="3"/>
    </row>
    <row r="117" spans="1:11" x14ac:dyDescent="0.25">
      <c r="A117" s="3"/>
      <c r="B117" s="11">
        <v>111</v>
      </c>
      <c r="C117" s="27">
        <v>1632.6270120508334</v>
      </c>
      <c r="D117" s="14">
        <v>0</v>
      </c>
      <c r="E117" s="12">
        <f t="shared" si="2"/>
        <v>0.43144246760201088</v>
      </c>
      <c r="F117" s="3"/>
      <c r="G117" s="11">
        <v>311</v>
      </c>
      <c r="H117" s="27">
        <v>2307.6109961100747</v>
      </c>
      <c r="I117" s="14">
        <v>1</v>
      </c>
      <c r="J117" s="12">
        <f t="shared" si="3"/>
        <v>1.0265637867737589</v>
      </c>
      <c r="K117" s="3"/>
    </row>
    <row r="118" spans="1:11" x14ac:dyDescent="0.25">
      <c r="A118" s="3"/>
      <c r="B118" s="11">
        <v>112</v>
      </c>
      <c r="C118" s="27">
        <v>2202.1054352146848</v>
      </c>
      <c r="D118" s="14">
        <v>0</v>
      </c>
      <c r="E118" s="12">
        <f t="shared" si="2"/>
        <v>0.91480174476897991</v>
      </c>
      <c r="F118" s="3"/>
      <c r="G118" s="11">
        <v>312</v>
      </c>
      <c r="H118" s="27">
        <v>1160.8642781525407</v>
      </c>
      <c r="I118" s="14">
        <v>0</v>
      </c>
      <c r="J118" s="12">
        <f t="shared" si="3"/>
        <v>2.5820580296127139E-2</v>
      </c>
      <c r="K118" s="3"/>
    </row>
    <row r="119" spans="1:11" x14ac:dyDescent="0.25">
      <c r="A119" s="3"/>
      <c r="B119" s="11">
        <v>113</v>
      </c>
      <c r="C119" s="27">
        <v>300.86921930253595</v>
      </c>
      <c r="D119" s="14">
        <v>0</v>
      </c>
      <c r="E119" s="12">
        <f t="shared" si="2"/>
        <v>-0.69892078740595576</v>
      </c>
      <c r="F119" s="3"/>
      <c r="G119" s="11">
        <v>313</v>
      </c>
      <c r="H119" s="27">
        <v>3026.6881891529802</v>
      </c>
      <c r="I119" s="14">
        <v>1</v>
      </c>
      <c r="J119" s="12">
        <f t="shared" si="3"/>
        <v>1.6540882475826719</v>
      </c>
      <c r="K119" s="3"/>
    </row>
    <row r="120" spans="1:11" x14ac:dyDescent="0.25">
      <c r="A120" s="3"/>
      <c r="B120" s="11">
        <v>114</v>
      </c>
      <c r="C120" s="27">
        <v>1287.7148163862175</v>
      </c>
      <c r="D120" s="14">
        <v>1</v>
      </c>
      <c r="E120" s="12">
        <f t="shared" si="2"/>
        <v>0.13868948030480302</v>
      </c>
      <c r="F120" s="3"/>
      <c r="G120" s="11">
        <v>314</v>
      </c>
      <c r="H120" s="27">
        <v>472.44947214614859</v>
      </c>
      <c r="I120" s="14">
        <v>1</v>
      </c>
      <c r="J120" s="12">
        <f t="shared" si="3"/>
        <v>-0.57494542108956492</v>
      </c>
      <c r="K120" s="3"/>
    </row>
    <row r="121" spans="1:11" x14ac:dyDescent="0.25">
      <c r="A121" s="3"/>
      <c r="B121" s="11">
        <v>115</v>
      </c>
      <c r="C121" s="27">
        <v>266.09173682649418</v>
      </c>
      <c r="D121" s="14">
        <v>0</v>
      </c>
      <c r="E121" s="12">
        <f t="shared" si="2"/>
        <v>-0.72843905905163997</v>
      </c>
      <c r="F121" s="3"/>
      <c r="G121" s="11">
        <v>315</v>
      </c>
      <c r="H121" s="27">
        <v>1684.4335573958424</v>
      </c>
      <c r="I121" s="14">
        <v>0</v>
      </c>
      <c r="J121" s="12">
        <f t="shared" si="3"/>
        <v>0.48272914704253522</v>
      </c>
      <c r="K121" s="3"/>
    </row>
    <row r="122" spans="1:11" x14ac:dyDescent="0.25">
      <c r="A122" s="3"/>
      <c r="B122" s="11">
        <v>116</v>
      </c>
      <c r="C122" s="27">
        <v>2247.1394144392139</v>
      </c>
      <c r="D122" s="14">
        <v>1</v>
      </c>
      <c r="E122" s="12">
        <f t="shared" si="2"/>
        <v>0.95302547855855257</v>
      </c>
      <c r="F122" s="3"/>
      <c r="G122" s="11">
        <v>316</v>
      </c>
      <c r="H122" s="27">
        <v>161.65835627286617</v>
      </c>
      <c r="I122" s="14">
        <v>0</v>
      </c>
      <c r="J122" s="12">
        <f t="shared" si="3"/>
        <v>-0.84616668815170226</v>
      </c>
      <c r="K122" s="3"/>
    </row>
    <row r="123" spans="1:11" x14ac:dyDescent="0.25">
      <c r="A123" s="3"/>
      <c r="B123" s="11">
        <v>117</v>
      </c>
      <c r="C123" s="27">
        <v>1252.0837737138172</v>
      </c>
      <c r="D123" s="14">
        <v>0</v>
      </c>
      <c r="E123" s="12">
        <f t="shared" si="2"/>
        <v>0.10844672776089929</v>
      </c>
      <c r="F123" s="3"/>
      <c r="G123" s="11">
        <v>317</v>
      </c>
      <c r="H123" s="27">
        <v>1701.5930118237047</v>
      </c>
      <c r="I123" s="14">
        <v>0</v>
      </c>
      <c r="J123" s="12">
        <f t="shared" si="3"/>
        <v>0.49770386393218202</v>
      </c>
      <c r="K123" s="3"/>
    </row>
    <row r="124" spans="1:11" x14ac:dyDescent="0.25">
      <c r="A124" s="3"/>
      <c r="B124" s="11">
        <v>118</v>
      </c>
      <c r="C124" s="27">
        <v>199.67009734856674</v>
      </c>
      <c r="D124" s="14">
        <v>0</v>
      </c>
      <c r="E124" s="12">
        <f t="shared" si="2"/>
        <v>-0.784816112756199</v>
      </c>
      <c r="F124" s="3"/>
      <c r="G124" s="11">
        <v>318</v>
      </c>
      <c r="H124" s="27">
        <v>329.26314686995801</v>
      </c>
      <c r="I124" s="14">
        <v>0</v>
      </c>
      <c r="J124" s="12">
        <f t="shared" si="3"/>
        <v>-0.69990129847447013</v>
      </c>
      <c r="K124" s="3"/>
    </row>
    <row r="125" spans="1:11" x14ac:dyDescent="0.25">
      <c r="A125" s="3"/>
      <c r="B125" s="11">
        <v>119</v>
      </c>
      <c r="C125" s="27">
        <v>-6.4379502276726726</v>
      </c>
      <c r="D125" s="14">
        <v>0</v>
      </c>
      <c r="E125" s="12">
        <f t="shared" si="2"/>
        <v>-0.95975555355408548</v>
      </c>
      <c r="F125" s="3"/>
      <c r="G125" s="11">
        <v>319</v>
      </c>
      <c r="H125" s="27">
        <v>52.204886227696349</v>
      </c>
      <c r="I125" s="14">
        <v>0</v>
      </c>
      <c r="J125" s="12">
        <f t="shared" si="3"/>
        <v>-0.94168456917794907</v>
      </c>
      <c r="K125" s="3"/>
    </row>
    <row r="126" spans="1:11" x14ac:dyDescent="0.25">
      <c r="A126" s="3"/>
      <c r="B126" s="11">
        <v>120</v>
      </c>
      <c r="C126" s="27">
        <v>237.93885087692695</v>
      </c>
      <c r="D126" s="14">
        <v>0</v>
      </c>
      <c r="E126" s="12">
        <f t="shared" si="2"/>
        <v>-0.75233453612194789</v>
      </c>
      <c r="F126" s="3"/>
      <c r="G126" s="11">
        <v>320</v>
      </c>
      <c r="H126" s="27">
        <v>1925.3085239720644</v>
      </c>
      <c r="I126" s="14">
        <v>0</v>
      </c>
      <c r="J126" s="12">
        <f t="shared" si="3"/>
        <v>0.69293597182510025</v>
      </c>
      <c r="K126" s="3"/>
    </row>
    <row r="127" spans="1:11" x14ac:dyDescent="0.25">
      <c r="A127" s="3"/>
      <c r="B127" s="11">
        <v>121</v>
      </c>
      <c r="C127" s="27">
        <v>2491.9854381355731</v>
      </c>
      <c r="D127" s="14">
        <v>1</v>
      </c>
      <c r="E127" s="12">
        <f t="shared" si="2"/>
        <v>1.1608447605843217</v>
      </c>
      <c r="F127" s="3"/>
      <c r="G127" s="11">
        <v>321</v>
      </c>
      <c r="H127" s="27">
        <v>634.03231617884103</v>
      </c>
      <c r="I127" s="14">
        <v>0</v>
      </c>
      <c r="J127" s="12">
        <f t="shared" si="3"/>
        <v>-0.43393526521394127</v>
      </c>
      <c r="K127" s="3"/>
    </row>
    <row r="128" spans="1:11" x14ac:dyDescent="0.25">
      <c r="A128" s="3"/>
      <c r="B128" s="11">
        <v>122</v>
      </c>
      <c r="C128" s="27">
        <v>56.818925646737966</v>
      </c>
      <c r="D128" s="14">
        <v>0</v>
      </c>
      <c r="E128" s="12">
        <f t="shared" si="2"/>
        <v>-0.9060646733472012</v>
      </c>
      <c r="F128" s="3"/>
      <c r="G128" s="11">
        <v>322</v>
      </c>
      <c r="H128" s="27">
        <v>3825.4933303731009</v>
      </c>
      <c r="I128" s="14">
        <v>1</v>
      </c>
      <c r="J128" s="12">
        <f t="shared" si="3"/>
        <v>2.3511897137191937</v>
      </c>
      <c r="K128" s="3"/>
    </row>
    <row r="129" spans="1:11" x14ac:dyDescent="0.25">
      <c r="A129" s="3"/>
      <c r="B129" s="11">
        <v>123</v>
      </c>
      <c r="C129" s="27">
        <v>1876.7473393041253</v>
      </c>
      <c r="D129" s="14">
        <v>0</v>
      </c>
      <c r="E129" s="12">
        <f t="shared" si="2"/>
        <v>0.63864579633807528</v>
      </c>
      <c r="F129" s="3"/>
      <c r="G129" s="11">
        <v>323</v>
      </c>
      <c r="H129" s="27">
        <v>334.78801206776836</v>
      </c>
      <c r="I129" s="14">
        <v>0</v>
      </c>
      <c r="J129" s="12">
        <f t="shared" si="3"/>
        <v>-0.69507985776151038</v>
      </c>
      <c r="K129" s="3"/>
    </row>
    <row r="130" spans="1:11" x14ac:dyDescent="0.25">
      <c r="A130" s="3"/>
      <c r="B130" s="11">
        <v>124</v>
      </c>
      <c r="C130" s="27">
        <v>-156.04925557341477</v>
      </c>
      <c r="D130" s="14">
        <v>0</v>
      </c>
      <c r="E130" s="12">
        <f t="shared" si="2"/>
        <v>-1.0867419492917123</v>
      </c>
      <c r="F130" s="3"/>
      <c r="G130" s="11">
        <v>324</v>
      </c>
      <c r="H130" s="27">
        <v>27.542433667483632</v>
      </c>
      <c r="I130" s="14">
        <v>0</v>
      </c>
      <c r="J130" s="12">
        <f t="shared" si="3"/>
        <v>-0.96320700431399064</v>
      </c>
      <c r="K130" s="3"/>
    </row>
    <row r="131" spans="1:11" x14ac:dyDescent="0.25">
      <c r="A131" s="3"/>
      <c r="B131" s="11">
        <v>125</v>
      </c>
      <c r="C131" s="27">
        <v>1788.1376190719957</v>
      </c>
      <c r="D131" s="14">
        <v>0</v>
      </c>
      <c r="E131" s="12">
        <f t="shared" si="2"/>
        <v>0.56343604548673132</v>
      </c>
      <c r="F131" s="3"/>
      <c r="G131" s="11">
        <v>325</v>
      </c>
      <c r="H131" s="27">
        <v>-193.14937168617254</v>
      </c>
      <c r="I131" s="14">
        <v>0</v>
      </c>
      <c r="J131" s="12">
        <f t="shared" si="3"/>
        <v>-1.1558003830212964</v>
      </c>
      <c r="K131" s="3"/>
    </row>
    <row r="132" spans="1:11" x14ac:dyDescent="0.25">
      <c r="A132" s="3"/>
      <c r="B132" s="11">
        <v>126</v>
      </c>
      <c r="C132" s="27">
        <v>3616.1883045263385</v>
      </c>
      <c r="D132" s="14">
        <v>1</v>
      </c>
      <c r="E132" s="12">
        <f t="shared" si="2"/>
        <v>2.1150404996761414</v>
      </c>
      <c r="F132" s="3"/>
      <c r="G132" s="11">
        <v>326</v>
      </c>
      <c r="H132" s="27">
        <v>792.52444917813591</v>
      </c>
      <c r="I132" s="14">
        <v>0</v>
      </c>
      <c r="J132" s="12">
        <f t="shared" si="3"/>
        <v>-0.29562231179935189</v>
      </c>
      <c r="K132" s="3"/>
    </row>
    <row r="133" spans="1:11" x14ac:dyDescent="0.25">
      <c r="A133" s="3"/>
      <c r="B133" s="11">
        <v>127</v>
      </c>
      <c r="C133" s="27">
        <v>1489.8295889294623</v>
      </c>
      <c r="D133" s="14">
        <v>0</v>
      </c>
      <c r="E133" s="12">
        <f t="shared" si="2"/>
        <v>0.31023952748395739</v>
      </c>
      <c r="F133" s="3"/>
      <c r="G133" s="11">
        <v>327</v>
      </c>
      <c r="H133" s="27">
        <v>733.31894160598961</v>
      </c>
      <c r="I133" s="14">
        <v>0</v>
      </c>
      <c r="J133" s="12">
        <f t="shared" si="3"/>
        <v>-0.34728978863714433</v>
      </c>
      <c r="K133" s="3"/>
    </row>
    <row r="134" spans="1:11" x14ac:dyDescent="0.25">
      <c r="A134" s="3"/>
      <c r="B134" s="11">
        <v>128</v>
      </c>
      <c r="C134" s="27">
        <v>638.58326249674076</v>
      </c>
      <c r="D134" s="14">
        <v>0</v>
      </c>
      <c r="E134" s="12">
        <f t="shared" si="2"/>
        <v>-0.41227741486062142</v>
      </c>
      <c r="F134" s="3"/>
      <c r="G134" s="11">
        <v>328</v>
      </c>
      <c r="H134" s="27">
        <v>25.458851853599754</v>
      </c>
      <c r="I134" s="14">
        <v>0</v>
      </c>
      <c r="J134" s="12">
        <f t="shared" si="3"/>
        <v>-0.96502530500125883</v>
      </c>
      <c r="K134" s="3"/>
    </row>
    <row r="135" spans="1:11" x14ac:dyDescent="0.25">
      <c r="A135" s="3"/>
      <c r="B135" s="11">
        <v>129</v>
      </c>
      <c r="C135" s="27">
        <v>614.88978737227808</v>
      </c>
      <c r="D135" s="14">
        <v>0</v>
      </c>
      <c r="E135" s="12">
        <f t="shared" si="2"/>
        <v>-0.43238785371817706</v>
      </c>
      <c r="F135" s="3"/>
      <c r="G135" s="11">
        <v>329</v>
      </c>
      <c r="H135" s="27">
        <v>183.086256266573</v>
      </c>
      <c r="I135" s="14">
        <v>0</v>
      </c>
      <c r="J135" s="12">
        <f t="shared" si="3"/>
        <v>-0.82746698314101108</v>
      </c>
      <c r="K135" s="3"/>
    </row>
    <row r="136" spans="1:11" x14ac:dyDescent="0.25">
      <c r="A136" s="3"/>
      <c r="B136" s="11">
        <v>130</v>
      </c>
      <c r="C136" s="27">
        <v>2516.2418042837803</v>
      </c>
      <c r="D136" s="14">
        <v>1</v>
      </c>
      <c r="E136" s="12">
        <f t="shared" ref="E136:E199" si="4">STANDARDIZE(C136:C335,$C$208,$C$209)</f>
        <v>1.1814329674964588</v>
      </c>
      <c r="F136" s="3"/>
      <c r="G136" s="11">
        <v>330</v>
      </c>
      <c r="H136" s="27">
        <v>324.7504664373559</v>
      </c>
      <c r="I136" s="14">
        <v>0</v>
      </c>
      <c r="J136" s="12">
        <f t="shared" ref="J136:J199" si="5">STANDARDIZE(H136:H335,$H$208,$H$209)</f>
        <v>-0.70383942553880963</v>
      </c>
      <c r="K136" s="3"/>
    </row>
    <row r="137" spans="1:11" x14ac:dyDescent="0.25">
      <c r="A137" s="3"/>
      <c r="B137" s="11">
        <v>131</v>
      </c>
      <c r="C137" s="27">
        <v>726.34704333115735</v>
      </c>
      <c r="D137" s="14">
        <v>1</v>
      </c>
      <c r="E137" s="12">
        <f t="shared" si="4"/>
        <v>-0.33778567656106812</v>
      </c>
      <c r="F137" s="3"/>
      <c r="G137" s="11">
        <v>331</v>
      </c>
      <c r="H137" s="27">
        <v>108.17416521950443</v>
      </c>
      <c r="I137" s="14">
        <v>0</v>
      </c>
      <c r="J137" s="12">
        <f t="shared" si="5"/>
        <v>-0.89284128508966853</v>
      </c>
      <c r="K137" s="3"/>
    </row>
    <row r="138" spans="1:11" x14ac:dyDescent="0.25">
      <c r="A138" s="3"/>
      <c r="B138" s="11">
        <v>132</v>
      </c>
      <c r="C138" s="27">
        <v>1114.2855914938878</v>
      </c>
      <c r="D138" s="14">
        <v>0</v>
      </c>
      <c r="E138" s="12">
        <f t="shared" si="4"/>
        <v>-8.5129796547113966E-3</v>
      </c>
      <c r="F138" s="3"/>
      <c r="G138" s="11">
        <v>332</v>
      </c>
      <c r="H138" s="27">
        <v>-13.405607224498393</v>
      </c>
      <c r="I138" s="14">
        <v>0</v>
      </c>
      <c r="J138" s="12">
        <f t="shared" si="5"/>
        <v>-0.99894155066107415</v>
      </c>
      <c r="K138" s="3"/>
    </row>
    <row r="139" spans="1:11" x14ac:dyDescent="0.25">
      <c r="A139" s="3"/>
      <c r="B139" s="11">
        <v>133</v>
      </c>
      <c r="C139" s="27">
        <v>-111.17672341667816</v>
      </c>
      <c r="D139" s="14">
        <v>0</v>
      </c>
      <c r="E139" s="12">
        <f t="shared" si="4"/>
        <v>-1.0486552478018982</v>
      </c>
      <c r="F139" s="3"/>
      <c r="G139" s="11">
        <v>333</v>
      </c>
      <c r="H139" s="27">
        <v>576.9638425026119</v>
      </c>
      <c r="I139" s="14">
        <v>0</v>
      </c>
      <c r="J139" s="12">
        <f t="shared" si="5"/>
        <v>-0.48373779478843509</v>
      </c>
      <c r="K139" s="3"/>
    </row>
    <row r="140" spans="1:11" x14ac:dyDescent="0.25">
      <c r="A140" s="3"/>
      <c r="B140" s="11">
        <v>134</v>
      </c>
      <c r="C140" s="27">
        <v>-92.792063854166543</v>
      </c>
      <c r="D140" s="14">
        <v>0</v>
      </c>
      <c r="E140" s="12">
        <f t="shared" si="4"/>
        <v>-1.0330508010034993</v>
      </c>
      <c r="F140" s="3"/>
      <c r="G140" s="11">
        <v>334</v>
      </c>
      <c r="H140" s="27">
        <v>2586.1042237930856</v>
      </c>
      <c r="I140" s="14">
        <v>1</v>
      </c>
      <c r="J140" s="12">
        <f t="shared" si="5"/>
        <v>1.2695993248655473</v>
      </c>
      <c r="K140" s="3"/>
    </row>
    <row r="141" spans="1:11" x14ac:dyDescent="0.25">
      <c r="A141" s="3"/>
      <c r="B141" s="11">
        <v>135</v>
      </c>
      <c r="C141" s="27">
        <v>419.40455072692771</v>
      </c>
      <c r="D141" s="14">
        <v>0</v>
      </c>
      <c r="E141" s="12">
        <f t="shared" si="4"/>
        <v>-0.59831091390499602</v>
      </c>
      <c r="F141" s="3"/>
      <c r="G141" s="11">
        <v>335</v>
      </c>
      <c r="H141" s="27">
        <v>146.46196074368095</v>
      </c>
      <c r="I141" s="14">
        <v>1</v>
      </c>
      <c r="J141" s="12">
        <f t="shared" si="5"/>
        <v>-0.85942828232121993</v>
      </c>
      <c r="K141" s="3"/>
    </row>
    <row r="142" spans="1:11" x14ac:dyDescent="0.25">
      <c r="A142" s="3"/>
      <c r="B142" s="11">
        <v>136</v>
      </c>
      <c r="C142" s="27">
        <v>2015.4963693506866</v>
      </c>
      <c r="D142" s="14">
        <v>1</v>
      </c>
      <c r="E142" s="12">
        <f t="shared" si="4"/>
        <v>0.75641255999933465</v>
      </c>
      <c r="F142" s="3"/>
      <c r="G142" s="11">
        <v>336</v>
      </c>
      <c r="H142" s="27">
        <v>2990.4225024669495</v>
      </c>
      <c r="I142" s="14">
        <v>0</v>
      </c>
      <c r="J142" s="12">
        <f t="shared" si="5"/>
        <v>1.6224398992499798</v>
      </c>
      <c r="K142" s="3"/>
    </row>
    <row r="143" spans="1:11" x14ac:dyDescent="0.25">
      <c r="A143" s="3"/>
      <c r="B143" s="11">
        <v>137</v>
      </c>
      <c r="C143" s="27">
        <v>1702.9463833763855</v>
      </c>
      <c r="D143" s="14">
        <v>1</v>
      </c>
      <c r="E143" s="12">
        <f t="shared" si="4"/>
        <v>0.49112782021979567</v>
      </c>
      <c r="F143" s="3"/>
      <c r="G143" s="11">
        <v>337</v>
      </c>
      <c r="H143" s="27">
        <v>3229.5570188661736</v>
      </c>
      <c r="I143" s="14">
        <v>1</v>
      </c>
      <c r="J143" s="12">
        <f t="shared" si="5"/>
        <v>1.8311278675461313</v>
      </c>
      <c r="K143" s="3"/>
    </row>
    <row r="144" spans="1:11" x14ac:dyDescent="0.25">
      <c r="A144" s="3"/>
      <c r="B144" s="11">
        <v>138</v>
      </c>
      <c r="C144" s="27">
        <v>607.70546807642722</v>
      </c>
      <c r="D144" s="14">
        <v>0</v>
      </c>
      <c r="E144" s="12">
        <f t="shared" si="4"/>
        <v>-0.43848572721176166</v>
      </c>
      <c r="F144" s="3"/>
      <c r="G144" s="11">
        <v>338</v>
      </c>
      <c r="H144" s="27">
        <v>326.28192532658136</v>
      </c>
      <c r="I144" s="14">
        <v>0</v>
      </c>
      <c r="J144" s="12">
        <f t="shared" si="5"/>
        <v>-0.70250295162055698</v>
      </c>
      <c r="K144" s="3"/>
    </row>
    <row r="145" spans="1:11" x14ac:dyDescent="0.25">
      <c r="A145" s="3"/>
      <c r="B145" s="11">
        <v>139</v>
      </c>
      <c r="C145" s="27">
        <v>779.70827363091587</v>
      </c>
      <c r="D145" s="14">
        <v>0</v>
      </c>
      <c r="E145" s="12">
        <f t="shared" si="4"/>
        <v>-0.29249397689818141</v>
      </c>
      <c r="F145" s="3"/>
      <c r="G145" s="11">
        <v>339</v>
      </c>
      <c r="H145" s="27">
        <v>3017.2878541925243</v>
      </c>
      <c r="I145" s="14">
        <v>1</v>
      </c>
      <c r="J145" s="12">
        <f t="shared" si="5"/>
        <v>1.645884760968779</v>
      </c>
      <c r="K145" s="3"/>
    </row>
    <row r="146" spans="1:11" x14ac:dyDescent="0.25">
      <c r="A146" s="3"/>
      <c r="B146" s="11">
        <v>140</v>
      </c>
      <c r="C146" s="27">
        <v>2353.1543037699917</v>
      </c>
      <c r="D146" s="14">
        <v>1</v>
      </c>
      <c r="E146" s="12">
        <f t="shared" si="4"/>
        <v>1.0430083087967357</v>
      </c>
      <c r="F146" s="3"/>
      <c r="G146" s="11">
        <v>340</v>
      </c>
      <c r="H146" s="27">
        <v>804.69194271564243</v>
      </c>
      <c r="I146" s="14">
        <v>0</v>
      </c>
      <c r="J146" s="12">
        <f t="shared" si="5"/>
        <v>-0.2850039805612144</v>
      </c>
      <c r="K146" s="3"/>
    </row>
    <row r="147" spans="1:11" x14ac:dyDescent="0.25">
      <c r="A147" s="3"/>
      <c r="B147" s="11">
        <v>141</v>
      </c>
      <c r="C147" s="27">
        <v>1069.8117928944266</v>
      </c>
      <c r="D147" s="14">
        <v>1</v>
      </c>
      <c r="E147" s="12">
        <f t="shared" si="4"/>
        <v>-4.6261245909427408E-2</v>
      </c>
      <c r="F147" s="3"/>
      <c r="G147" s="11">
        <v>341</v>
      </c>
      <c r="H147" s="27">
        <v>1366.6424449602132</v>
      </c>
      <c r="I147" s="14">
        <v>0</v>
      </c>
      <c r="J147" s="12">
        <f t="shared" si="5"/>
        <v>0.20539912126721641</v>
      </c>
      <c r="K147" s="3"/>
    </row>
    <row r="148" spans="1:11" x14ac:dyDescent="0.25">
      <c r="A148" s="3"/>
      <c r="B148" s="11">
        <v>142</v>
      </c>
      <c r="C148" s="27">
        <v>1604.0661783512192</v>
      </c>
      <c r="D148" s="14">
        <v>0</v>
      </c>
      <c r="E148" s="12">
        <f t="shared" si="4"/>
        <v>0.40720073451643701</v>
      </c>
      <c r="F148" s="3"/>
      <c r="G148" s="11">
        <v>342</v>
      </c>
      <c r="H148" s="27">
        <v>1755.2038431305418</v>
      </c>
      <c r="I148" s="14">
        <v>0</v>
      </c>
      <c r="J148" s="12">
        <f t="shared" si="5"/>
        <v>0.54448897731754453</v>
      </c>
      <c r="K148" s="3"/>
    </row>
    <row r="149" spans="1:11" x14ac:dyDescent="0.25">
      <c r="A149" s="3"/>
      <c r="B149" s="11">
        <v>143</v>
      </c>
      <c r="C149" s="27">
        <v>975.81638640705933</v>
      </c>
      <c r="D149" s="14">
        <v>0</v>
      </c>
      <c r="E149" s="12">
        <f t="shared" si="4"/>
        <v>-0.12604223477347268</v>
      </c>
      <c r="F149" s="3"/>
      <c r="G149" s="11">
        <v>343</v>
      </c>
      <c r="H149" s="27">
        <v>1800.5302470622285</v>
      </c>
      <c r="I149" s="14">
        <v>0</v>
      </c>
      <c r="J149" s="12">
        <f t="shared" si="5"/>
        <v>0.5840444345936614</v>
      </c>
      <c r="K149" s="3"/>
    </row>
    <row r="150" spans="1:11" x14ac:dyDescent="0.25">
      <c r="A150" s="3"/>
      <c r="B150" s="11">
        <v>144</v>
      </c>
      <c r="C150" s="27">
        <v>343.8763479253293</v>
      </c>
      <c r="D150" s="14">
        <v>0</v>
      </c>
      <c r="E150" s="12">
        <f t="shared" si="4"/>
        <v>-0.6624173945492976</v>
      </c>
      <c r="F150" s="3"/>
      <c r="G150" s="11">
        <v>344</v>
      </c>
      <c r="H150" s="27">
        <v>89.226801305919508</v>
      </c>
      <c r="I150" s="14">
        <v>0</v>
      </c>
      <c r="J150" s="12">
        <f t="shared" si="5"/>
        <v>-0.90937627526688192</v>
      </c>
      <c r="K150" s="3"/>
    </row>
    <row r="151" spans="1:11" x14ac:dyDescent="0.25">
      <c r="A151" s="3"/>
      <c r="B151" s="11">
        <v>145</v>
      </c>
      <c r="C151" s="27">
        <v>202.77361210573923</v>
      </c>
      <c r="D151" s="14">
        <v>0</v>
      </c>
      <c r="E151" s="12">
        <f t="shared" si="4"/>
        <v>-0.7821819257726611</v>
      </c>
      <c r="F151" s="3"/>
      <c r="G151" s="11">
        <v>345</v>
      </c>
      <c r="H151" s="27">
        <v>2480.8695397579077</v>
      </c>
      <c r="I151" s="14">
        <v>0</v>
      </c>
      <c r="J151" s="12">
        <f t="shared" si="5"/>
        <v>1.1777630950469899</v>
      </c>
      <c r="K151" s="3"/>
    </row>
    <row r="152" spans="1:11" x14ac:dyDescent="0.25">
      <c r="A152" s="3"/>
      <c r="B152" s="11">
        <v>146</v>
      </c>
      <c r="C152" s="27">
        <v>1111.2654921928308</v>
      </c>
      <c r="D152" s="14">
        <v>0</v>
      </c>
      <c r="E152" s="12">
        <f t="shared" si="4"/>
        <v>-1.1076365651008091E-2</v>
      </c>
      <c r="F152" s="3"/>
      <c r="G152" s="11">
        <v>346</v>
      </c>
      <c r="H152" s="27">
        <v>3388.6581496883159</v>
      </c>
      <c r="I152" s="14">
        <v>1</v>
      </c>
      <c r="J152" s="12">
        <f t="shared" si="5"/>
        <v>1.9699722813298071</v>
      </c>
      <c r="K152" s="3"/>
    </row>
    <row r="153" spans="1:11" x14ac:dyDescent="0.25">
      <c r="A153" s="3"/>
      <c r="B153" s="11">
        <v>147</v>
      </c>
      <c r="C153" s="27">
        <v>2457.3795890145393</v>
      </c>
      <c r="D153" s="14">
        <v>1</v>
      </c>
      <c r="E153" s="12">
        <f t="shared" si="4"/>
        <v>1.1314721671084154</v>
      </c>
      <c r="F153" s="3"/>
      <c r="G153" s="11">
        <v>347</v>
      </c>
      <c r="H153" s="27">
        <v>1131.257103819501</v>
      </c>
      <c r="I153" s="14">
        <v>1</v>
      </c>
      <c r="J153" s="12">
        <f t="shared" si="5"/>
        <v>-1.7015846777689795E-5</v>
      </c>
      <c r="K153" s="3"/>
    </row>
    <row r="154" spans="1:11" x14ac:dyDescent="0.25">
      <c r="A154" s="3"/>
      <c r="B154" s="11">
        <v>148</v>
      </c>
      <c r="C154" s="27">
        <v>3148.8446481247911</v>
      </c>
      <c r="D154" s="14">
        <v>1</v>
      </c>
      <c r="E154" s="12">
        <f t="shared" si="4"/>
        <v>1.7183707001571076</v>
      </c>
      <c r="F154" s="3"/>
      <c r="G154" s="11">
        <v>348</v>
      </c>
      <c r="H154" s="27">
        <v>916.58757065148279</v>
      </c>
      <c r="I154" s="14">
        <v>1</v>
      </c>
      <c r="J154" s="12">
        <f t="shared" si="5"/>
        <v>-0.18735487658925282</v>
      </c>
      <c r="K154" s="3"/>
    </row>
    <row r="155" spans="1:11" x14ac:dyDescent="0.25">
      <c r="A155" s="3"/>
      <c r="B155" s="11">
        <v>149</v>
      </c>
      <c r="C155" s="27">
        <v>697.28480695467169</v>
      </c>
      <c r="D155" s="14">
        <v>0</v>
      </c>
      <c r="E155" s="12">
        <f t="shared" si="4"/>
        <v>-0.36245298790492902</v>
      </c>
      <c r="F155" s="3"/>
      <c r="G155" s="11">
        <v>349</v>
      </c>
      <c r="H155" s="27">
        <v>3834.791188266975</v>
      </c>
      <c r="I155" s="14">
        <v>1</v>
      </c>
      <c r="J155" s="12">
        <f t="shared" si="5"/>
        <v>2.3593037706215418</v>
      </c>
      <c r="K155" s="3"/>
    </row>
    <row r="156" spans="1:11" x14ac:dyDescent="0.25">
      <c r="A156" s="3"/>
      <c r="B156" s="11">
        <v>150</v>
      </c>
      <c r="C156" s="27">
        <v>2062.5629815347074</v>
      </c>
      <c r="D156" s="14">
        <v>0</v>
      </c>
      <c r="E156" s="12">
        <f t="shared" si="4"/>
        <v>0.79636154264484693</v>
      </c>
      <c r="F156" s="3"/>
      <c r="G156" s="11">
        <v>350</v>
      </c>
      <c r="H156" s="27">
        <v>3089.1432833863605</v>
      </c>
      <c r="I156" s="14">
        <v>0</v>
      </c>
      <c r="J156" s="12">
        <f t="shared" si="5"/>
        <v>1.7085915745032818</v>
      </c>
      <c r="K156" s="3"/>
    </row>
    <row r="157" spans="1:11" x14ac:dyDescent="0.25">
      <c r="A157" s="3"/>
      <c r="B157" s="11">
        <v>151</v>
      </c>
      <c r="C157" s="27">
        <v>1044.4205084608113</v>
      </c>
      <c r="D157" s="14">
        <v>0</v>
      </c>
      <c r="E157" s="12">
        <f t="shared" si="4"/>
        <v>-6.7812743544732809E-2</v>
      </c>
      <c r="F157" s="3"/>
      <c r="G157" s="11">
        <v>351</v>
      </c>
      <c r="H157" s="27">
        <v>876.42872809825224</v>
      </c>
      <c r="I157" s="14">
        <v>1</v>
      </c>
      <c r="J157" s="12">
        <f t="shared" si="5"/>
        <v>-0.22240070513692917</v>
      </c>
      <c r="K157" s="3"/>
    </row>
    <row r="158" spans="1:11" x14ac:dyDescent="0.25">
      <c r="A158" s="3"/>
      <c r="B158" s="11">
        <v>152</v>
      </c>
      <c r="C158" s="27">
        <v>880.38450903174191</v>
      </c>
      <c r="D158" s="14">
        <v>0</v>
      </c>
      <c r="E158" s="12">
        <f t="shared" si="4"/>
        <v>-0.20704246479192986</v>
      </c>
      <c r="F158" s="3"/>
      <c r="G158" s="11">
        <v>352</v>
      </c>
      <c r="H158" s="27">
        <v>642.38909149393362</v>
      </c>
      <c r="I158" s="14">
        <v>0</v>
      </c>
      <c r="J158" s="12">
        <f t="shared" si="5"/>
        <v>-0.42664247248676068</v>
      </c>
      <c r="K158" s="3"/>
    </row>
    <row r="159" spans="1:11" x14ac:dyDescent="0.25">
      <c r="A159" s="3"/>
      <c r="B159" s="11">
        <v>153</v>
      </c>
      <c r="C159" s="27">
        <v>419.37463154161088</v>
      </c>
      <c r="D159" s="14">
        <v>0</v>
      </c>
      <c r="E159" s="12">
        <f t="shared" si="4"/>
        <v>-0.59833630857352071</v>
      </c>
      <c r="F159" s="3"/>
      <c r="G159" s="11">
        <v>353</v>
      </c>
      <c r="H159" s="27">
        <v>707.36366595143181</v>
      </c>
      <c r="I159" s="14">
        <v>0</v>
      </c>
      <c r="J159" s="12">
        <f t="shared" si="5"/>
        <v>-0.36994044494755979</v>
      </c>
      <c r="K159" s="3"/>
    </row>
    <row r="160" spans="1:11" x14ac:dyDescent="0.25">
      <c r="A160" s="3"/>
      <c r="B160" s="11">
        <v>154</v>
      </c>
      <c r="C160" s="27">
        <v>3172.6135729507832</v>
      </c>
      <c r="D160" s="14">
        <v>0</v>
      </c>
      <c r="E160" s="12">
        <f t="shared" si="4"/>
        <v>1.738545178865359</v>
      </c>
      <c r="F160" s="3"/>
      <c r="G160" s="11">
        <v>354</v>
      </c>
      <c r="H160" s="27">
        <v>22.176601120675684</v>
      </c>
      <c r="I160" s="14">
        <v>0</v>
      </c>
      <c r="J160" s="12">
        <f t="shared" si="5"/>
        <v>-0.96788966037415258</v>
      </c>
      <c r="K160" s="3"/>
    </row>
    <row r="161" spans="1:11" x14ac:dyDescent="0.25">
      <c r="A161" s="3"/>
      <c r="B161" s="11">
        <v>155</v>
      </c>
      <c r="C161" s="27">
        <v>1212.4313871961026</v>
      </c>
      <c r="D161" s="14">
        <v>0</v>
      </c>
      <c r="E161" s="12">
        <f t="shared" si="4"/>
        <v>7.4790757480822118E-2</v>
      </c>
      <c r="F161" s="3"/>
      <c r="G161" s="11">
        <v>355</v>
      </c>
      <c r="H161" s="27">
        <v>519.68957621550408</v>
      </c>
      <c r="I161" s="14">
        <v>0</v>
      </c>
      <c r="J161" s="12">
        <f t="shared" si="5"/>
        <v>-0.53371991550895548</v>
      </c>
      <c r="K161" s="3"/>
    </row>
    <row r="162" spans="1:11" x14ac:dyDescent="0.25">
      <c r="A162" s="3"/>
      <c r="B162" s="11">
        <v>156</v>
      </c>
      <c r="C162" s="27">
        <v>3927.0465540353316</v>
      </c>
      <c r="D162" s="14">
        <v>1</v>
      </c>
      <c r="E162" s="12">
        <f t="shared" si="4"/>
        <v>2.378889335158402</v>
      </c>
      <c r="F162" s="3"/>
      <c r="G162" s="11">
        <v>356</v>
      </c>
      <c r="H162" s="27">
        <v>1010.8847049665237</v>
      </c>
      <c r="I162" s="14">
        <v>0</v>
      </c>
      <c r="J162" s="12">
        <f t="shared" si="5"/>
        <v>-0.10506363033727918</v>
      </c>
      <c r="K162" s="3"/>
    </row>
    <row r="163" spans="1:11" x14ac:dyDescent="0.25">
      <c r="A163" s="3"/>
      <c r="B163" s="11">
        <v>157</v>
      </c>
      <c r="C163" s="27">
        <v>157.06475207935117</v>
      </c>
      <c r="D163" s="14">
        <v>0</v>
      </c>
      <c r="E163" s="12">
        <f t="shared" si="4"/>
        <v>-0.82097848178567834</v>
      </c>
      <c r="F163" s="3"/>
      <c r="G163" s="11">
        <v>357</v>
      </c>
      <c r="H163" s="27">
        <v>-94.672753891426652</v>
      </c>
      <c r="I163" s="14">
        <v>0</v>
      </c>
      <c r="J163" s="12">
        <f t="shared" si="5"/>
        <v>-1.0698617841033831</v>
      </c>
      <c r="K163" s="3"/>
    </row>
    <row r="164" spans="1:11" x14ac:dyDescent="0.25">
      <c r="A164" s="3"/>
      <c r="B164" s="11">
        <v>158</v>
      </c>
      <c r="C164" s="27">
        <v>606.54293090542615</v>
      </c>
      <c r="D164" s="14">
        <v>1</v>
      </c>
      <c r="E164" s="12">
        <f t="shared" si="4"/>
        <v>-0.43947246016563363</v>
      </c>
      <c r="F164" s="3"/>
      <c r="G164" s="11">
        <v>358</v>
      </c>
      <c r="H164" s="27">
        <v>4410.3339177541939</v>
      </c>
      <c r="I164" s="14">
        <v>1</v>
      </c>
      <c r="J164" s="12">
        <f t="shared" si="5"/>
        <v>2.8615685406465969</v>
      </c>
      <c r="K164" s="3"/>
    </row>
    <row r="165" spans="1:11" x14ac:dyDescent="0.25">
      <c r="A165" s="3"/>
      <c r="B165" s="11">
        <v>159</v>
      </c>
      <c r="C165" s="27">
        <v>3915.4007466724452</v>
      </c>
      <c r="D165" s="14">
        <v>0</v>
      </c>
      <c r="E165" s="12">
        <f t="shared" si="4"/>
        <v>2.3690046603402117</v>
      </c>
      <c r="F165" s="3"/>
      <c r="G165" s="11">
        <v>359</v>
      </c>
      <c r="H165" s="27">
        <v>2347.7506201501983</v>
      </c>
      <c r="I165" s="14">
        <v>0</v>
      </c>
      <c r="J165" s="12">
        <f t="shared" si="5"/>
        <v>1.0615928437047137</v>
      </c>
      <c r="K165" s="3"/>
    </row>
    <row r="166" spans="1:11" x14ac:dyDescent="0.25">
      <c r="A166" s="3"/>
      <c r="B166" s="11">
        <v>160</v>
      </c>
      <c r="C166" s="27">
        <v>814.7357553412985</v>
      </c>
      <c r="D166" s="14">
        <v>0</v>
      </c>
      <c r="E166" s="12">
        <f t="shared" si="4"/>
        <v>-0.26276351205203852</v>
      </c>
      <c r="F166" s="3"/>
      <c r="G166" s="11">
        <v>360</v>
      </c>
      <c r="H166" s="27">
        <v>-43.994695945786333</v>
      </c>
      <c r="I166" s="14">
        <v>0</v>
      </c>
      <c r="J166" s="12">
        <f t="shared" si="5"/>
        <v>-1.0256360440926255</v>
      </c>
      <c r="K166" s="3"/>
    </row>
    <row r="167" spans="1:11" x14ac:dyDescent="0.25">
      <c r="A167" s="3"/>
      <c r="B167" s="11">
        <v>161</v>
      </c>
      <c r="C167" s="27">
        <v>498.6385056085889</v>
      </c>
      <c r="D167" s="14">
        <v>0</v>
      </c>
      <c r="E167" s="12">
        <f t="shared" si="4"/>
        <v>-0.53105908205172714</v>
      </c>
      <c r="F167" s="3"/>
      <c r="G167" s="11">
        <v>361</v>
      </c>
      <c r="H167" s="27">
        <v>1007.2263761689879</v>
      </c>
      <c r="I167" s="14">
        <v>0</v>
      </c>
      <c r="J167" s="12">
        <f t="shared" si="5"/>
        <v>-0.10825618160763824</v>
      </c>
      <c r="K167" s="3"/>
    </row>
    <row r="168" spans="1:11" x14ac:dyDescent="0.25">
      <c r="A168" s="3"/>
      <c r="B168" s="11">
        <v>162</v>
      </c>
      <c r="C168" s="27">
        <v>2877.0266168116223</v>
      </c>
      <c r="D168" s="14">
        <v>1</v>
      </c>
      <c r="E168" s="12">
        <f t="shared" si="4"/>
        <v>1.4876582415418331</v>
      </c>
      <c r="F168" s="3"/>
      <c r="G168" s="11">
        <v>362</v>
      </c>
      <c r="H168" s="27">
        <v>1611.1794096893027</v>
      </c>
      <c r="I168" s="14">
        <v>0</v>
      </c>
      <c r="J168" s="12">
        <f t="shared" si="5"/>
        <v>0.41880169949404933</v>
      </c>
      <c r="K168" s="3"/>
    </row>
    <row r="169" spans="1:11" x14ac:dyDescent="0.25">
      <c r="A169" s="3"/>
      <c r="B169" s="11">
        <v>163</v>
      </c>
      <c r="C169" s="27">
        <v>52.68758494100112</v>
      </c>
      <c r="D169" s="14">
        <v>0</v>
      </c>
      <c r="E169" s="12">
        <f t="shared" si="4"/>
        <v>-0.90957125371272407</v>
      </c>
      <c r="F169" s="3"/>
      <c r="G169" s="11">
        <v>363</v>
      </c>
      <c r="H169" s="27">
        <v>409.2436077804104</v>
      </c>
      <c r="I169" s="14">
        <v>0</v>
      </c>
      <c r="J169" s="12">
        <f t="shared" si="5"/>
        <v>-0.63010393027302125</v>
      </c>
      <c r="K169" s="3"/>
    </row>
    <row r="170" spans="1:11" x14ac:dyDescent="0.25">
      <c r="A170" s="3"/>
      <c r="B170" s="11">
        <v>164</v>
      </c>
      <c r="C170" s="27">
        <v>-199.2422213153003</v>
      </c>
      <c r="D170" s="14">
        <v>0</v>
      </c>
      <c r="E170" s="12">
        <f t="shared" si="4"/>
        <v>-1.123403076123709</v>
      </c>
      <c r="F170" s="3"/>
      <c r="G170" s="11">
        <v>364</v>
      </c>
      <c r="H170" s="27">
        <v>1016.5165070757286</v>
      </c>
      <c r="I170" s="14">
        <v>1</v>
      </c>
      <c r="J170" s="12">
        <f t="shared" si="5"/>
        <v>-0.10014886789431238</v>
      </c>
      <c r="K170" s="3"/>
    </row>
    <row r="171" spans="1:11" x14ac:dyDescent="0.25">
      <c r="A171" s="3"/>
      <c r="B171" s="11">
        <v>165</v>
      </c>
      <c r="C171" s="27">
        <v>623.95696729915016</v>
      </c>
      <c r="D171" s="14">
        <v>0</v>
      </c>
      <c r="E171" s="12">
        <f t="shared" si="4"/>
        <v>-0.42469185443685797</v>
      </c>
      <c r="F171" s="3"/>
      <c r="G171" s="11">
        <v>365</v>
      </c>
      <c r="H171" s="27">
        <v>-67.247118768233008</v>
      </c>
      <c r="I171" s="14">
        <v>0</v>
      </c>
      <c r="J171" s="12">
        <f t="shared" si="5"/>
        <v>-1.0459279741320282</v>
      </c>
      <c r="K171" s="3"/>
    </row>
    <row r="172" spans="1:11" x14ac:dyDescent="0.25">
      <c r="A172" s="3"/>
      <c r="B172" s="11">
        <v>166</v>
      </c>
      <c r="C172" s="27">
        <v>634.28951977363715</v>
      </c>
      <c r="D172" s="14">
        <v>0</v>
      </c>
      <c r="E172" s="12">
        <f t="shared" si="4"/>
        <v>-0.41592183806361105</v>
      </c>
      <c r="F172" s="3"/>
      <c r="G172" s="11">
        <v>366</v>
      </c>
      <c r="H172" s="27">
        <v>1255.43593079576</v>
      </c>
      <c r="I172" s="14">
        <v>0</v>
      </c>
      <c r="J172" s="12">
        <f t="shared" si="5"/>
        <v>0.10835139326992005</v>
      </c>
      <c r="K172" s="3"/>
    </row>
    <row r="173" spans="1:11" x14ac:dyDescent="0.25">
      <c r="A173" s="3"/>
      <c r="B173" s="11">
        <v>167</v>
      </c>
      <c r="C173" s="27">
        <v>549.60843210574967</v>
      </c>
      <c r="D173" s="14">
        <v>1</v>
      </c>
      <c r="E173" s="12">
        <f t="shared" si="4"/>
        <v>-0.48779706223358105</v>
      </c>
      <c r="F173" s="3"/>
      <c r="G173" s="11">
        <v>367</v>
      </c>
      <c r="H173" s="27">
        <v>1153.9223321603943</v>
      </c>
      <c r="I173" s="14">
        <v>1</v>
      </c>
      <c r="J173" s="12">
        <f t="shared" si="5"/>
        <v>1.976248116875521E-2</v>
      </c>
      <c r="K173" s="3"/>
    </row>
    <row r="174" spans="1:11" x14ac:dyDescent="0.25">
      <c r="A174" s="3"/>
      <c r="B174" s="11">
        <v>168</v>
      </c>
      <c r="C174" s="27">
        <v>717.21719509899526</v>
      </c>
      <c r="D174" s="14">
        <v>0</v>
      </c>
      <c r="E174" s="12">
        <f t="shared" si="4"/>
        <v>-0.34553486715836013</v>
      </c>
      <c r="F174" s="3"/>
      <c r="G174" s="11">
        <v>368</v>
      </c>
      <c r="H174" s="27">
        <v>-28.159020164579786</v>
      </c>
      <c r="I174" s="14">
        <v>0</v>
      </c>
      <c r="J174" s="12">
        <f t="shared" si="5"/>
        <v>-1.0118165626763187</v>
      </c>
      <c r="K174" s="3"/>
    </row>
    <row r="175" spans="1:11" x14ac:dyDescent="0.25">
      <c r="A175" s="3"/>
      <c r="B175" s="11">
        <v>169</v>
      </c>
      <c r="C175" s="27">
        <v>1153.6754588381054</v>
      </c>
      <c r="D175" s="14">
        <v>0</v>
      </c>
      <c r="E175" s="12">
        <f t="shared" si="4"/>
        <v>2.4920170808525374E-2</v>
      </c>
      <c r="F175" s="3"/>
      <c r="G175" s="11">
        <v>369</v>
      </c>
      <c r="H175" s="27">
        <v>1442.7645557787523</v>
      </c>
      <c r="I175" s="14">
        <v>0</v>
      </c>
      <c r="J175" s="12">
        <f t="shared" si="5"/>
        <v>0.27182938356617636</v>
      </c>
      <c r="K175" s="3"/>
    </row>
    <row r="176" spans="1:11" x14ac:dyDescent="0.25">
      <c r="A176" s="3"/>
      <c r="B176" s="11">
        <v>170</v>
      </c>
      <c r="C176" s="27">
        <v>364.07022939993414</v>
      </c>
      <c r="D176" s="14">
        <v>0</v>
      </c>
      <c r="E176" s="12">
        <f t="shared" si="4"/>
        <v>-0.64527732469637544</v>
      </c>
      <c r="F176" s="3"/>
      <c r="G176" s="11">
        <v>370</v>
      </c>
      <c r="H176" s="27">
        <v>2322.3128523619257</v>
      </c>
      <c r="I176" s="14">
        <v>1</v>
      </c>
      <c r="J176" s="12">
        <f t="shared" si="5"/>
        <v>1.0393938062857009</v>
      </c>
      <c r="K176" s="3"/>
    </row>
    <row r="177" spans="1:11" x14ac:dyDescent="0.25">
      <c r="A177" s="3"/>
      <c r="B177" s="11">
        <v>171</v>
      </c>
      <c r="C177" s="27">
        <v>2091.9260491147083</v>
      </c>
      <c r="D177" s="14">
        <v>0</v>
      </c>
      <c r="E177" s="12">
        <f t="shared" si="4"/>
        <v>0.82128419211420267</v>
      </c>
      <c r="F177" s="3"/>
      <c r="G177" s="11">
        <v>371</v>
      </c>
      <c r="H177" s="27">
        <v>37.892456896731005</v>
      </c>
      <c r="I177" s="14">
        <v>1</v>
      </c>
      <c r="J177" s="12">
        <f t="shared" si="5"/>
        <v>-0.95417474350926557</v>
      </c>
      <c r="K177" s="3"/>
    </row>
    <row r="178" spans="1:11" x14ac:dyDescent="0.25">
      <c r="A178" s="3"/>
      <c r="B178" s="11">
        <v>172</v>
      </c>
      <c r="C178" s="27">
        <v>4270.5000194502609</v>
      </c>
      <c r="D178" s="14">
        <v>1</v>
      </c>
      <c r="E178" s="12">
        <f t="shared" si="4"/>
        <v>2.6704041881025069</v>
      </c>
      <c r="F178" s="3"/>
      <c r="G178" s="11">
        <v>372</v>
      </c>
      <c r="H178" s="27">
        <v>1111.2926414164888</v>
      </c>
      <c r="I178" s="14">
        <v>1</v>
      </c>
      <c r="J178" s="12">
        <f t="shared" si="5"/>
        <v>-1.7439607782665376E-2</v>
      </c>
      <c r="K178" s="3"/>
    </row>
    <row r="179" spans="1:11" x14ac:dyDescent="0.25">
      <c r="A179" s="3"/>
      <c r="B179" s="11">
        <v>173</v>
      </c>
      <c r="C179" s="27">
        <v>588.2248438946832</v>
      </c>
      <c r="D179" s="14">
        <v>0</v>
      </c>
      <c r="E179" s="12">
        <f t="shared" si="4"/>
        <v>-0.45502040181968784</v>
      </c>
      <c r="F179" s="3"/>
      <c r="G179" s="11">
        <v>373</v>
      </c>
      <c r="H179" s="27">
        <v>2728.67793543281</v>
      </c>
      <c r="I179" s="14">
        <v>1</v>
      </c>
      <c r="J179" s="12">
        <f t="shared" si="5"/>
        <v>1.3940205864322526</v>
      </c>
      <c r="K179" s="3"/>
    </row>
    <row r="180" spans="1:11" x14ac:dyDescent="0.25">
      <c r="A180" s="3"/>
      <c r="B180" s="11">
        <v>174</v>
      </c>
      <c r="C180" s="27">
        <v>-108.94673846289248</v>
      </c>
      <c r="D180" s="14">
        <v>0</v>
      </c>
      <c r="E180" s="12">
        <f t="shared" si="4"/>
        <v>-1.0467624914277993</v>
      </c>
      <c r="F180" s="3"/>
      <c r="G180" s="11">
        <v>374</v>
      </c>
      <c r="H180" s="27">
        <v>258.28800587239289</v>
      </c>
      <c r="I180" s="14">
        <v>0</v>
      </c>
      <c r="J180" s="12">
        <f t="shared" si="5"/>
        <v>-0.76183990189041262</v>
      </c>
      <c r="K180" s="3"/>
    </row>
    <row r="181" spans="1:11" x14ac:dyDescent="0.25">
      <c r="A181" s="3"/>
      <c r="B181" s="11">
        <v>175</v>
      </c>
      <c r="C181" s="27">
        <v>201.43940860089913</v>
      </c>
      <c r="D181" s="14">
        <v>0</v>
      </c>
      <c r="E181" s="12">
        <f t="shared" si="4"/>
        <v>-0.78331436488793127</v>
      </c>
      <c r="F181" s="3"/>
      <c r="G181" s="11">
        <v>375</v>
      </c>
      <c r="H181" s="27">
        <v>1053.1888099888681</v>
      </c>
      <c r="I181" s="14">
        <v>0</v>
      </c>
      <c r="J181" s="12">
        <f t="shared" si="5"/>
        <v>-6.8145673613033142E-2</v>
      </c>
      <c r="K181" s="3"/>
    </row>
    <row r="182" spans="1:11" x14ac:dyDescent="0.25">
      <c r="A182" s="3"/>
      <c r="B182" s="11">
        <v>176</v>
      </c>
      <c r="C182" s="27">
        <v>2554.2824028437904</v>
      </c>
      <c r="D182" s="14">
        <v>0</v>
      </c>
      <c r="E182" s="12">
        <f t="shared" si="4"/>
        <v>1.2137208918058839</v>
      </c>
      <c r="F182" s="3"/>
      <c r="G182" s="11">
        <v>376</v>
      </c>
      <c r="H182" s="27">
        <v>1100.22874488155</v>
      </c>
      <c r="I182" s="14">
        <v>0</v>
      </c>
      <c r="J182" s="12">
        <f t="shared" si="5"/>
        <v>-2.7094851718511882E-2</v>
      </c>
      <c r="K182" s="3"/>
    </row>
    <row r="183" spans="1:11" x14ac:dyDescent="0.25">
      <c r="A183" s="3"/>
      <c r="B183" s="11">
        <v>177</v>
      </c>
      <c r="C183" s="27">
        <v>678.00280808226717</v>
      </c>
      <c r="D183" s="14">
        <v>0</v>
      </c>
      <c r="E183" s="12">
        <f t="shared" si="4"/>
        <v>-0.3788190742362072</v>
      </c>
      <c r="F183" s="3"/>
      <c r="G183" s="11">
        <v>377</v>
      </c>
      <c r="H183" s="27">
        <v>168.61290920303639</v>
      </c>
      <c r="I183" s="14">
        <v>0</v>
      </c>
      <c r="J183" s="12">
        <f t="shared" si="5"/>
        <v>-0.84009758719857031</v>
      </c>
      <c r="K183" s="3"/>
    </row>
    <row r="184" spans="1:11" x14ac:dyDescent="0.25">
      <c r="A184" s="3"/>
      <c r="B184" s="11">
        <v>178</v>
      </c>
      <c r="C184" s="27">
        <v>1869.7397277824375</v>
      </c>
      <c r="D184" s="14">
        <v>0</v>
      </c>
      <c r="E184" s="12">
        <f t="shared" si="4"/>
        <v>0.63269790805642334</v>
      </c>
      <c r="F184" s="3"/>
      <c r="G184" s="11">
        <v>378</v>
      </c>
      <c r="H184" s="27">
        <v>1736.1326693866267</v>
      </c>
      <c r="I184" s="14">
        <v>0</v>
      </c>
      <c r="J184" s="12">
        <f t="shared" si="5"/>
        <v>0.52784594074729785</v>
      </c>
      <c r="K184" s="3"/>
    </row>
    <row r="185" spans="1:11" x14ac:dyDescent="0.25">
      <c r="A185" s="3"/>
      <c r="B185" s="11">
        <v>179</v>
      </c>
      <c r="C185" s="27">
        <v>1570.2363164526469</v>
      </c>
      <c r="D185" s="14">
        <v>1</v>
      </c>
      <c r="E185" s="12">
        <f t="shared" si="4"/>
        <v>0.37848677990669849</v>
      </c>
      <c r="F185" s="3"/>
      <c r="G185" s="11">
        <v>379</v>
      </c>
      <c r="H185" s="27">
        <v>29.891486166650715</v>
      </c>
      <c r="I185" s="14">
        <v>0</v>
      </c>
      <c r="J185" s="12">
        <f t="shared" si="5"/>
        <v>-0.96115703260411933</v>
      </c>
      <c r="K185" s="3"/>
    </row>
    <row r="186" spans="1:11" x14ac:dyDescent="0.25">
      <c r="A186" s="3"/>
      <c r="B186" s="11">
        <v>180</v>
      </c>
      <c r="C186" s="27">
        <v>2059.5503190660875</v>
      </c>
      <c r="D186" s="14">
        <v>1</v>
      </c>
      <c r="E186" s="12">
        <f t="shared" si="4"/>
        <v>0.79380446884898648</v>
      </c>
      <c r="F186" s="3"/>
      <c r="G186" s="11">
        <v>380</v>
      </c>
      <c r="H186" s="27">
        <v>2901.6933685461509</v>
      </c>
      <c r="I186" s="14">
        <v>1</v>
      </c>
      <c r="J186" s="12">
        <f t="shared" si="5"/>
        <v>1.545007736944745</v>
      </c>
      <c r="K186" s="3"/>
    </row>
    <row r="187" spans="1:11" x14ac:dyDescent="0.25">
      <c r="A187" s="3"/>
      <c r="B187" s="11">
        <v>181</v>
      </c>
      <c r="C187" s="27">
        <v>2028.0778318001346</v>
      </c>
      <c r="D187" s="14">
        <v>0</v>
      </c>
      <c r="E187" s="12">
        <f t="shared" si="4"/>
        <v>0.76709139583912345</v>
      </c>
      <c r="F187" s="3"/>
      <c r="G187" s="11">
        <v>381</v>
      </c>
      <c r="H187" s="27">
        <v>2936.7403075240122</v>
      </c>
      <c r="I187" s="14">
        <v>1</v>
      </c>
      <c r="J187" s="12">
        <f t="shared" si="5"/>
        <v>1.5755925082292002</v>
      </c>
      <c r="K187" s="3"/>
    </row>
    <row r="188" spans="1:11" x14ac:dyDescent="0.25">
      <c r="A188" s="3"/>
      <c r="B188" s="11">
        <v>182</v>
      </c>
      <c r="C188" s="27">
        <v>840.2963479099767</v>
      </c>
      <c r="D188" s="14">
        <v>0</v>
      </c>
      <c r="E188" s="12">
        <f t="shared" si="4"/>
        <v>-0.24106830983644745</v>
      </c>
      <c r="F188" s="3"/>
      <c r="G188" s="11">
        <v>382</v>
      </c>
      <c r="H188" s="27">
        <v>977.18248756799574</v>
      </c>
      <c r="I188" s="14">
        <v>0</v>
      </c>
      <c r="J188" s="12">
        <f t="shared" si="5"/>
        <v>-0.13447488966477969</v>
      </c>
      <c r="K188" s="3"/>
    </row>
    <row r="189" spans="1:11" x14ac:dyDescent="0.25">
      <c r="A189" s="3"/>
      <c r="B189" s="11">
        <v>183</v>
      </c>
      <c r="C189" s="27">
        <v>200.62069627927957</v>
      </c>
      <c r="D189" s="14">
        <v>0</v>
      </c>
      <c r="E189" s="12">
        <f t="shared" si="4"/>
        <v>-0.78400926776728386</v>
      </c>
      <c r="F189" s="3"/>
      <c r="G189" s="11">
        <v>383</v>
      </c>
      <c r="H189" s="27">
        <v>515.48890224513411</v>
      </c>
      <c r="I189" s="14">
        <v>0</v>
      </c>
      <c r="J189" s="12">
        <f t="shared" si="5"/>
        <v>-0.53738576069747501</v>
      </c>
      <c r="K189" s="3"/>
    </row>
    <row r="190" spans="1:11" x14ac:dyDescent="0.25">
      <c r="A190" s="3"/>
      <c r="B190" s="11">
        <v>184</v>
      </c>
      <c r="C190" s="27">
        <v>2104.9584256424041</v>
      </c>
      <c r="D190" s="14">
        <v>0</v>
      </c>
      <c r="E190" s="12">
        <f t="shared" si="4"/>
        <v>0.8323457527317194</v>
      </c>
      <c r="F190" s="3"/>
      <c r="G190" s="11">
        <v>384</v>
      </c>
      <c r="H190" s="27">
        <v>256.12781907986334</v>
      </c>
      <c r="I190" s="14">
        <v>0</v>
      </c>
      <c r="J190" s="12">
        <f t="shared" si="5"/>
        <v>-0.76372505422919323</v>
      </c>
      <c r="K190" s="3"/>
    </row>
    <row r="191" spans="1:11" x14ac:dyDescent="0.25">
      <c r="A191" s="3"/>
      <c r="B191" s="11">
        <v>185</v>
      </c>
      <c r="C191" s="27">
        <v>822.21854250659851</v>
      </c>
      <c r="D191" s="14">
        <v>0</v>
      </c>
      <c r="E191" s="12">
        <f t="shared" si="4"/>
        <v>-0.25641230637277956</v>
      </c>
      <c r="F191" s="3"/>
      <c r="G191" s="11">
        <v>385</v>
      </c>
      <c r="H191" s="27">
        <v>-266.19929347888086</v>
      </c>
      <c r="I191" s="14">
        <v>0</v>
      </c>
      <c r="J191" s="12">
        <f t="shared" si="5"/>
        <v>-1.2195496066493186</v>
      </c>
      <c r="K191" s="3"/>
    </row>
    <row r="192" spans="1:11" x14ac:dyDescent="0.25">
      <c r="A192" s="3"/>
      <c r="B192" s="11">
        <v>186</v>
      </c>
      <c r="C192" s="27">
        <v>973.35212479765789</v>
      </c>
      <c r="D192" s="14">
        <v>0</v>
      </c>
      <c r="E192" s="12">
        <f t="shared" si="4"/>
        <v>-0.12813383940996279</v>
      </c>
      <c r="F192" s="3"/>
      <c r="G192" s="11">
        <v>386</v>
      </c>
      <c r="H192" s="27">
        <v>1546.119917690826</v>
      </c>
      <c r="I192" s="14">
        <v>0</v>
      </c>
      <c r="J192" s="12">
        <f t="shared" si="5"/>
        <v>0.36202556609440489</v>
      </c>
      <c r="K192" s="3"/>
    </row>
    <row r="193" spans="1:11" x14ac:dyDescent="0.25">
      <c r="A193" s="3"/>
      <c r="B193" s="11">
        <v>187</v>
      </c>
      <c r="C193" s="27">
        <v>2975.3387013221309</v>
      </c>
      <c r="D193" s="14">
        <v>1</v>
      </c>
      <c r="E193" s="12">
        <f t="shared" si="4"/>
        <v>1.571103120527362</v>
      </c>
      <c r="F193" s="3"/>
      <c r="G193" s="11">
        <v>387</v>
      </c>
      <c r="H193" s="27">
        <v>2192.9421256521382</v>
      </c>
      <c r="I193" s="14">
        <v>0</v>
      </c>
      <c r="J193" s="12">
        <f t="shared" si="5"/>
        <v>0.9264945288389016</v>
      </c>
      <c r="K193" s="3"/>
    </row>
    <row r="194" spans="1:11" x14ac:dyDescent="0.25">
      <c r="A194" s="3"/>
      <c r="B194" s="11">
        <v>188</v>
      </c>
      <c r="C194" s="27">
        <v>237.37106548782398</v>
      </c>
      <c r="D194" s="14">
        <v>0</v>
      </c>
      <c r="E194" s="12">
        <f t="shared" si="4"/>
        <v>-0.75281645839345046</v>
      </c>
      <c r="F194" s="3"/>
      <c r="G194" s="11">
        <v>388</v>
      </c>
      <c r="H194" s="27">
        <v>-19.872784075679959</v>
      </c>
      <c r="I194" s="14">
        <v>0</v>
      </c>
      <c r="J194" s="12">
        <f t="shared" si="5"/>
        <v>-1.0045853281383155</v>
      </c>
      <c r="K194" s="3"/>
    </row>
    <row r="195" spans="1:11" x14ac:dyDescent="0.25">
      <c r="A195" s="3"/>
      <c r="B195" s="11">
        <v>189</v>
      </c>
      <c r="C195" s="27">
        <v>1642.2621780882064</v>
      </c>
      <c r="D195" s="14">
        <v>1</v>
      </c>
      <c r="E195" s="12">
        <f t="shared" si="4"/>
        <v>0.43962055952221757</v>
      </c>
      <c r="F195" s="3"/>
      <c r="G195" s="11">
        <v>389</v>
      </c>
      <c r="H195" s="27">
        <v>1983.3930897233661</v>
      </c>
      <c r="I195" s="14">
        <v>0</v>
      </c>
      <c r="J195" s="12">
        <f t="shared" si="5"/>
        <v>0.74362522488034288</v>
      </c>
      <c r="K195" s="3"/>
    </row>
    <row r="196" spans="1:11" x14ac:dyDescent="0.25">
      <c r="A196" s="3"/>
      <c r="B196" s="11">
        <v>190</v>
      </c>
      <c r="C196" s="27">
        <v>886.35994991924485</v>
      </c>
      <c r="D196" s="14">
        <v>0</v>
      </c>
      <c r="E196" s="12">
        <f t="shared" si="4"/>
        <v>-0.20197065755454424</v>
      </c>
      <c r="F196" s="3"/>
      <c r="G196" s="11">
        <v>390</v>
      </c>
      <c r="H196" s="27">
        <v>596.93002858835314</v>
      </c>
      <c r="I196" s="14">
        <v>0</v>
      </c>
      <c r="J196" s="12">
        <f t="shared" si="5"/>
        <v>-0.46631369862868166</v>
      </c>
      <c r="K196" s="3"/>
    </row>
    <row r="197" spans="1:11" x14ac:dyDescent="0.25">
      <c r="A197" s="3"/>
      <c r="B197" s="11">
        <v>191</v>
      </c>
      <c r="C197" s="27">
        <v>-236.62145822564045</v>
      </c>
      <c r="D197" s="14">
        <v>0</v>
      </c>
      <c r="E197" s="12">
        <f t="shared" si="4"/>
        <v>-1.1551296529335149</v>
      </c>
      <c r="F197" s="3"/>
      <c r="G197" s="11">
        <v>391</v>
      </c>
      <c r="H197" s="27">
        <v>245.47535992060182</v>
      </c>
      <c r="I197" s="14">
        <v>0</v>
      </c>
      <c r="J197" s="12">
        <f t="shared" si="5"/>
        <v>-0.77302124489534008</v>
      </c>
      <c r="K197" s="3"/>
    </row>
    <row r="198" spans="1:11" x14ac:dyDescent="0.25">
      <c r="A198" s="3"/>
      <c r="B198" s="11">
        <v>192</v>
      </c>
      <c r="C198" s="27">
        <v>45.670112732994575</v>
      </c>
      <c r="D198" s="14">
        <v>0</v>
      </c>
      <c r="E198" s="12">
        <f t="shared" si="4"/>
        <v>-0.91552751150236378</v>
      </c>
      <c r="F198" s="3"/>
      <c r="G198" s="11">
        <v>392</v>
      </c>
      <c r="H198" s="27">
        <v>1718.9060694121349</v>
      </c>
      <c r="I198" s="14">
        <v>0</v>
      </c>
      <c r="J198" s="12">
        <f t="shared" si="5"/>
        <v>0.51281262726558552</v>
      </c>
      <c r="K198" s="3"/>
    </row>
    <row r="199" spans="1:11" x14ac:dyDescent="0.25">
      <c r="A199" s="3"/>
      <c r="B199" s="11">
        <v>193</v>
      </c>
      <c r="C199" s="27">
        <v>961.98569330029056</v>
      </c>
      <c r="D199" s="14">
        <v>0</v>
      </c>
      <c r="E199" s="12">
        <f t="shared" si="4"/>
        <v>-0.13778138686577671</v>
      </c>
      <c r="F199" s="3"/>
      <c r="G199" s="11">
        <v>393</v>
      </c>
      <c r="H199" s="27">
        <v>3209.3179240021391</v>
      </c>
      <c r="I199" s="14">
        <v>1</v>
      </c>
      <c r="J199" s="12">
        <f t="shared" si="5"/>
        <v>1.8134656092869459</v>
      </c>
      <c r="K199" s="3"/>
    </row>
    <row r="200" spans="1:11" x14ac:dyDescent="0.25">
      <c r="A200" s="3"/>
      <c r="B200" s="11">
        <v>194</v>
      </c>
      <c r="C200" s="27">
        <v>1502.9301806437165</v>
      </c>
      <c r="D200" s="14">
        <v>1</v>
      </c>
      <c r="E200" s="12">
        <f t="shared" ref="E200:E206" si="6">STANDARDIZE(C200:C399,$C$208,$C$209)</f>
        <v>0.3213589874738218</v>
      </c>
      <c r="F200" s="3"/>
      <c r="G200" s="11">
        <v>394</v>
      </c>
      <c r="H200" s="27">
        <v>13.055409320403399</v>
      </c>
      <c r="I200" s="14">
        <v>0</v>
      </c>
      <c r="J200" s="12">
        <f t="shared" ref="J200:J206" si="7">STANDARDIZE(H200:H399,$H$208,$H$209)</f>
        <v>-0.97584954426670023</v>
      </c>
      <c r="K200" s="3"/>
    </row>
    <row r="201" spans="1:11" x14ac:dyDescent="0.25">
      <c r="A201" s="3"/>
      <c r="B201" s="11">
        <v>195</v>
      </c>
      <c r="C201" s="27">
        <v>281.20984167854397</v>
      </c>
      <c r="D201" s="14">
        <v>0</v>
      </c>
      <c r="E201" s="12">
        <f t="shared" si="6"/>
        <v>-0.71560718353856423</v>
      </c>
      <c r="F201" s="3"/>
      <c r="G201" s="11">
        <v>395</v>
      </c>
      <c r="H201" s="27">
        <v>41.900150909660219</v>
      </c>
      <c r="I201" s="14">
        <v>0</v>
      </c>
      <c r="J201" s="12">
        <f t="shared" si="7"/>
        <v>-0.95067730811723472</v>
      </c>
      <c r="K201" s="3"/>
    </row>
    <row r="202" spans="1:11" x14ac:dyDescent="0.25">
      <c r="A202" s="3"/>
      <c r="B202" s="11">
        <v>196</v>
      </c>
      <c r="C202" s="27">
        <v>665.97566519197062</v>
      </c>
      <c r="D202" s="14">
        <v>0</v>
      </c>
      <c r="E202" s="12">
        <f t="shared" si="6"/>
        <v>-0.38902741726971479</v>
      </c>
      <c r="F202" s="3"/>
      <c r="G202" s="11">
        <v>396</v>
      </c>
      <c r="H202" s="27">
        <v>224.97824865548688</v>
      </c>
      <c r="I202" s="14">
        <v>0</v>
      </c>
      <c r="J202" s="12">
        <f t="shared" si="7"/>
        <v>-0.79090866897056611</v>
      </c>
      <c r="K202" s="3"/>
    </row>
    <row r="203" spans="1:11" x14ac:dyDescent="0.25">
      <c r="A203" s="3"/>
      <c r="B203" s="11">
        <v>197</v>
      </c>
      <c r="C203" s="27">
        <v>860.72308906330022</v>
      </c>
      <c r="D203" s="14">
        <v>0</v>
      </c>
      <c r="E203" s="12">
        <f t="shared" si="6"/>
        <v>-0.22373059441626825</v>
      </c>
      <c r="F203" s="3"/>
      <c r="G203" s="11">
        <v>397</v>
      </c>
      <c r="H203" s="27">
        <v>1088.642189154677</v>
      </c>
      <c r="I203" s="14">
        <v>0</v>
      </c>
      <c r="J203" s="12">
        <f t="shared" si="7"/>
        <v>-3.720621000588923E-2</v>
      </c>
      <c r="K203" s="3"/>
    </row>
    <row r="204" spans="1:11" x14ac:dyDescent="0.25">
      <c r="A204" s="3"/>
      <c r="B204" s="11">
        <v>198</v>
      </c>
      <c r="C204" s="27">
        <v>1380.8400499768904</v>
      </c>
      <c r="D204" s="14">
        <v>0</v>
      </c>
      <c r="E204" s="12">
        <f t="shared" si="6"/>
        <v>0.21773188781923417</v>
      </c>
      <c r="F204" s="3"/>
      <c r="G204" s="11">
        <v>398</v>
      </c>
      <c r="H204" s="27">
        <v>886.55310186292172</v>
      </c>
      <c r="I204" s="14">
        <v>0</v>
      </c>
      <c r="J204" s="12">
        <f t="shared" si="7"/>
        <v>-0.21356536416217647</v>
      </c>
      <c r="K204" s="3"/>
    </row>
    <row r="205" spans="1:11" x14ac:dyDescent="0.25">
      <c r="A205" s="3"/>
      <c r="B205" s="11">
        <v>199</v>
      </c>
      <c r="C205" s="27">
        <v>457.66221157619401</v>
      </c>
      <c r="D205" s="14">
        <v>0</v>
      </c>
      <c r="E205" s="12">
        <f t="shared" si="6"/>
        <v>-0.56583875246389459</v>
      </c>
      <c r="F205" s="3"/>
      <c r="G205" s="11">
        <v>399</v>
      </c>
      <c r="H205" s="27">
        <v>92.170205840723725</v>
      </c>
      <c r="I205" s="14">
        <v>0</v>
      </c>
      <c r="J205" s="12">
        <f t="shared" si="7"/>
        <v>-0.90680762427709116</v>
      </c>
      <c r="K205" s="3"/>
    </row>
    <row r="206" spans="1:11" x14ac:dyDescent="0.25">
      <c r="A206" s="3"/>
      <c r="B206" s="15">
        <v>200</v>
      </c>
      <c r="C206" s="28">
        <v>318.89299892643561</v>
      </c>
      <c r="D206" s="18">
        <v>0</v>
      </c>
      <c r="E206" s="12">
        <f t="shared" si="6"/>
        <v>-0.68362264662228245</v>
      </c>
      <c r="F206" s="3"/>
      <c r="G206" s="15">
        <v>400</v>
      </c>
      <c r="H206" s="28">
        <v>70.241997005001053</v>
      </c>
      <c r="I206" s="18">
        <v>0</v>
      </c>
      <c r="J206" s="12">
        <f t="shared" si="7"/>
        <v>-0.92594393893047644</v>
      </c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 t="s">
        <v>5</v>
      </c>
      <c r="C208" s="53">
        <f>AVERAGE(C7:C206)</f>
        <v>1124.315311536928</v>
      </c>
      <c r="D208" s="3"/>
      <c r="E208" s="3"/>
      <c r="F208" s="3"/>
      <c r="G208" s="3"/>
      <c r="H208" s="53">
        <f>AVERAGE(H7:H206)</f>
        <v>1131.2766021946279</v>
      </c>
      <c r="I208" s="3"/>
      <c r="J208" s="3"/>
      <c r="K208" s="3"/>
    </row>
    <row r="209" spans="1:11" x14ac:dyDescent="0.25">
      <c r="A209" s="3"/>
      <c r="B209" s="3" t="s">
        <v>63</v>
      </c>
      <c r="C209" s="3">
        <f>_xlfn.STDEV.S(C7:C206)</f>
        <v>1178.1679799374861</v>
      </c>
      <c r="D209" s="3"/>
      <c r="E209" s="3"/>
      <c r="F209" s="3"/>
      <c r="G209" s="3"/>
      <c r="H209" s="3">
        <f>_xlfn.STDEV.S(H7:H206)</f>
        <v>1145.8950813104177</v>
      </c>
      <c r="I209" s="3"/>
      <c r="J209" s="3"/>
      <c r="K209" s="3"/>
    </row>
    <row r="210" spans="1:11" x14ac:dyDescent="0.25">
      <c r="B210" t="s">
        <v>64</v>
      </c>
      <c r="C210">
        <f>_xlfn.STDEV.P(C7:C206)</f>
        <v>1175.2188689794027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3"/>
  <sheetViews>
    <sheetView topLeftCell="A172" workbookViewId="0">
      <selection activeCell="H141" sqref="H141"/>
    </sheetView>
  </sheetViews>
  <sheetFormatPr defaultColWidth="11" defaultRowHeight="15.75" x14ac:dyDescent="0.2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35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 x14ac:dyDescent="0.25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 x14ac:dyDescent="0.25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 x14ac:dyDescent="0.25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 x14ac:dyDescent="0.25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 x14ac:dyDescent="0.25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 x14ac:dyDescent="0.25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 x14ac:dyDescent="0.25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 x14ac:dyDescent="0.25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 x14ac:dyDescent="0.25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 x14ac:dyDescent="0.25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 x14ac:dyDescent="0.25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 x14ac:dyDescent="0.25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 x14ac:dyDescent="0.25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 x14ac:dyDescent="0.25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 x14ac:dyDescent="0.25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 x14ac:dyDescent="0.25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 x14ac:dyDescent="0.25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 x14ac:dyDescent="0.25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 x14ac:dyDescent="0.25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 x14ac:dyDescent="0.25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 x14ac:dyDescent="0.25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 x14ac:dyDescent="0.25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 x14ac:dyDescent="0.25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 x14ac:dyDescent="0.25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 x14ac:dyDescent="0.25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 x14ac:dyDescent="0.25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 x14ac:dyDescent="0.25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 x14ac:dyDescent="0.25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 x14ac:dyDescent="0.25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 x14ac:dyDescent="0.25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 x14ac:dyDescent="0.25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 x14ac:dyDescent="0.25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 x14ac:dyDescent="0.25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 x14ac:dyDescent="0.25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 x14ac:dyDescent="0.25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 x14ac:dyDescent="0.25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 x14ac:dyDescent="0.25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 x14ac:dyDescent="0.25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 x14ac:dyDescent="0.25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 x14ac:dyDescent="0.25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 x14ac:dyDescent="0.25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 x14ac:dyDescent="0.25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 x14ac:dyDescent="0.25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 x14ac:dyDescent="0.25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 x14ac:dyDescent="0.25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 x14ac:dyDescent="0.25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 x14ac:dyDescent="0.25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 x14ac:dyDescent="0.25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 x14ac:dyDescent="0.25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 x14ac:dyDescent="0.25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 x14ac:dyDescent="0.25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 x14ac:dyDescent="0.25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 x14ac:dyDescent="0.25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 x14ac:dyDescent="0.25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 x14ac:dyDescent="0.25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 x14ac:dyDescent="0.25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 x14ac:dyDescent="0.25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 x14ac:dyDescent="0.25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 x14ac:dyDescent="0.25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 x14ac:dyDescent="0.25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 x14ac:dyDescent="0.25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 x14ac:dyDescent="0.25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 x14ac:dyDescent="0.25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 x14ac:dyDescent="0.25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 x14ac:dyDescent="0.25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 x14ac:dyDescent="0.25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 x14ac:dyDescent="0.25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 x14ac:dyDescent="0.25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 x14ac:dyDescent="0.25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 x14ac:dyDescent="0.25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 x14ac:dyDescent="0.25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 x14ac:dyDescent="0.25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 x14ac:dyDescent="0.25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 x14ac:dyDescent="0.25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 x14ac:dyDescent="0.25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 x14ac:dyDescent="0.25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 x14ac:dyDescent="0.25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 x14ac:dyDescent="0.25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 x14ac:dyDescent="0.25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 x14ac:dyDescent="0.25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 x14ac:dyDescent="0.25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 x14ac:dyDescent="0.25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 x14ac:dyDescent="0.25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 x14ac:dyDescent="0.25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 x14ac:dyDescent="0.25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 x14ac:dyDescent="0.25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 x14ac:dyDescent="0.25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 x14ac:dyDescent="0.25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 x14ac:dyDescent="0.25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 x14ac:dyDescent="0.25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 x14ac:dyDescent="0.25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 x14ac:dyDescent="0.25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 x14ac:dyDescent="0.25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 x14ac:dyDescent="0.25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 x14ac:dyDescent="0.25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 x14ac:dyDescent="0.25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 x14ac:dyDescent="0.25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 x14ac:dyDescent="0.25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 x14ac:dyDescent="0.25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 x14ac:dyDescent="0.25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 x14ac:dyDescent="0.25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 x14ac:dyDescent="0.25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 x14ac:dyDescent="0.25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 x14ac:dyDescent="0.25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 x14ac:dyDescent="0.25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 x14ac:dyDescent="0.25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 x14ac:dyDescent="0.25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 x14ac:dyDescent="0.25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 x14ac:dyDescent="0.25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 x14ac:dyDescent="0.25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 x14ac:dyDescent="0.25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 x14ac:dyDescent="0.25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 x14ac:dyDescent="0.25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 x14ac:dyDescent="0.25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 x14ac:dyDescent="0.25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 x14ac:dyDescent="0.25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 x14ac:dyDescent="0.25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 x14ac:dyDescent="0.25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 x14ac:dyDescent="0.25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 x14ac:dyDescent="0.25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 x14ac:dyDescent="0.25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 x14ac:dyDescent="0.25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 x14ac:dyDescent="0.25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 x14ac:dyDescent="0.25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 x14ac:dyDescent="0.25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 x14ac:dyDescent="0.25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 x14ac:dyDescent="0.25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 x14ac:dyDescent="0.25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 x14ac:dyDescent="0.25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 x14ac:dyDescent="0.25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 x14ac:dyDescent="0.25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 x14ac:dyDescent="0.25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 x14ac:dyDescent="0.25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 x14ac:dyDescent="0.25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 x14ac:dyDescent="0.25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 x14ac:dyDescent="0.25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 x14ac:dyDescent="0.25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 x14ac:dyDescent="0.25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 x14ac:dyDescent="0.25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 x14ac:dyDescent="0.25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 x14ac:dyDescent="0.25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 x14ac:dyDescent="0.25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 x14ac:dyDescent="0.25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 x14ac:dyDescent="0.25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 x14ac:dyDescent="0.25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 x14ac:dyDescent="0.25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 x14ac:dyDescent="0.25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 x14ac:dyDescent="0.25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 x14ac:dyDescent="0.25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 x14ac:dyDescent="0.25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 x14ac:dyDescent="0.25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 x14ac:dyDescent="0.25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 x14ac:dyDescent="0.25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 x14ac:dyDescent="0.25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 x14ac:dyDescent="0.25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 x14ac:dyDescent="0.25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 x14ac:dyDescent="0.25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 x14ac:dyDescent="0.25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 x14ac:dyDescent="0.25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 x14ac:dyDescent="0.25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 x14ac:dyDescent="0.25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 x14ac:dyDescent="0.25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 x14ac:dyDescent="0.25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 x14ac:dyDescent="0.25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 x14ac:dyDescent="0.25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 x14ac:dyDescent="0.25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 x14ac:dyDescent="0.25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 x14ac:dyDescent="0.25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 x14ac:dyDescent="0.25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 x14ac:dyDescent="0.25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 x14ac:dyDescent="0.25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 x14ac:dyDescent="0.25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 x14ac:dyDescent="0.25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 x14ac:dyDescent="0.25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 x14ac:dyDescent="0.25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 x14ac:dyDescent="0.25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 x14ac:dyDescent="0.25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 x14ac:dyDescent="0.25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 x14ac:dyDescent="0.25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 x14ac:dyDescent="0.25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 x14ac:dyDescent="0.25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 x14ac:dyDescent="0.25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 x14ac:dyDescent="0.25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 x14ac:dyDescent="0.25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 x14ac:dyDescent="0.25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 x14ac:dyDescent="0.25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 x14ac:dyDescent="0.25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 x14ac:dyDescent="0.25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 x14ac:dyDescent="0.25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 x14ac:dyDescent="0.25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 x14ac:dyDescent="0.25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 x14ac:dyDescent="0.25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 x14ac:dyDescent="0.25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 x14ac:dyDescent="0.25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 x14ac:dyDescent="0.25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 x14ac:dyDescent="0.25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 x14ac:dyDescent="0.25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 x14ac:dyDescent="0.25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 x14ac:dyDescent="0.25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 x14ac:dyDescent="0.25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 x14ac:dyDescent="0.25">
      <c r="A209" s="3"/>
      <c r="B209" s="3"/>
      <c r="C209" s="3"/>
      <c r="D209" s="37"/>
      <c r="E209" s="3"/>
      <c r="F209" s="3"/>
      <c r="G209" s="3"/>
      <c r="H209" s="3"/>
      <c r="I209" s="3"/>
    </row>
    <row r="210" spans="1:9" x14ac:dyDescent="0.25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 x14ac:dyDescent="0.25">
      <c r="A211" s="3"/>
      <c r="B211" s="3"/>
      <c r="C211" s="3"/>
      <c r="D211" s="37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Test Set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Jay Bhanushali</cp:lastModifiedBy>
  <dcterms:created xsi:type="dcterms:W3CDTF">2016-07-09T18:04:32Z</dcterms:created>
  <dcterms:modified xsi:type="dcterms:W3CDTF">2019-03-05T13:34:07Z</dcterms:modified>
</cp:coreProperties>
</file>