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000P3X744\Desktop\L &amp; K\TP Macro\New Requirement\"/>
    </mc:Choice>
  </mc:AlternateContent>
  <xr:revisionPtr revIDLastSave="0" documentId="13_ncr:1_{D45FB332-ADCC-4412-99F6-E731704CF444}" xr6:coauthVersionLast="47" xr6:coauthVersionMax="47" xr10:uidLastSave="{00000000-0000-0000-0000-000000000000}"/>
  <bookViews>
    <workbookView xWindow="-110" yWindow="-110" windowWidth="19420" windowHeight="10300" activeTab="1" xr2:uid="{22C9AF08-74E9-4EAD-9D58-C320609ECE72}"/>
  </bookViews>
  <sheets>
    <sheet name="comparisonSheet" sheetId="18" r:id="rId1"/>
    <sheet name="Sheet1" sheetId="1" r:id="rId2"/>
    <sheet name="Delete" sheetId="3" r:id="rId3"/>
    <sheet name="Guidelines" sheetId="5" r:id="rId4"/>
    <sheet name="Sheet2" sheetId="2" state="hidden" r:id="rId5"/>
  </sheets>
  <definedNames>
    <definedName name="_xlnm._FilterDatabase" localSheetId="0" hidden="1">comparisonSheet!$A$1:$AZ$1</definedName>
    <definedName name="_xlnm._FilterDatabase" localSheetId="2" hidden="1">Delete!$A$1:$AU$1</definedName>
    <definedName name="_xlnm._FilterDatabase" localSheetId="1" hidden="1">Sheet1!$A$1:$AW$12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U12" i="1" s="1"/>
  <c r="G11" i="1"/>
  <c r="T11" i="1" s="1"/>
  <c r="G10" i="1"/>
  <c r="Q10" i="1" s="1"/>
  <c r="R10" i="1" s="1"/>
  <c r="G9" i="1"/>
  <c r="U9" i="1" s="1"/>
  <c r="G8" i="1"/>
  <c r="H8" i="1" s="1"/>
  <c r="G7" i="18"/>
  <c r="U7" i="18" s="1"/>
  <c r="U6" i="18"/>
  <c r="T6" i="18"/>
  <c r="G6" i="18"/>
  <c r="Q6" i="18" s="1"/>
  <c r="R6" i="18" s="1"/>
  <c r="Q5" i="18"/>
  <c r="R5" i="18" s="1"/>
  <c r="G5" i="18"/>
  <c r="H5" i="18" s="1"/>
  <c r="G4" i="18"/>
  <c r="Q4" i="18" s="1"/>
  <c r="R4" i="18" s="1"/>
  <c r="G3" i="18"/>
  <c r="U3" i="18" s="1"/>
  <c r="U2" i="18"/>
  <c r="T2" i="18"/>
  <c r="G2" i="18"/>
  <c r="Q2" i="18" s="1"/>
  <c r="R2" i="18" s="1"/>
  <c r="G7" i="1"/>
  <c r="U7" i="1" s="1"/>
  <c r="G6" i="1"/>
  <c r="U6" i="1" s="1"/>
  <c r="G5" i="1"/>
  <c r="T5" i="1" s="1"/>
  <c r="G4" i="1"/>
  <c r="Q3" i="1"/>
  <c r="R3" i="1" s="1"/>
  <c r="G3" i="1"/>
  <c r="T3" i="1" s="1"/>
  <c r="G2" i="1"/>
  <c r="Q6" i="1" l="1"/>
  <c r="R6" i="1" s="1"/>
  <c r="T10" i="1"/>
  <c r="U10" i="1"/>
  <c r="Q8" i="1"/>
  <c r="R8" i="1" s="1"/>
  <c r="H12" i="1"/>
  <c r="T8" i="1"/>
  <c r="Q12" i="1"/>
  <c r="R12" i="1" s="1"/>
  <c r="H10" i="1"/>
  <c r="U11" i="1"/>
  <c r="U3" i="1"/>
  <c r="Q7" i="1"/>
  <c r="R7" i="1" s="1"/>
  <c r="U8" i="1"/>
  <c r="H9" i="1"/>
  <c r="U5" i="1"/>
  <c r="Q9" i="1"/>
  <c r="R9" i="1" s="1"/>
  <c r="T12" i="1"/>
  <c r="T9" i="1"/>
  <c r="H11" i="1"/>
  <c r="H6" i="1"/>
  <c r="Q11" i="1"/>
  <c r="R11" i="1" s="1"/>
  <c r="H3" i="18"/>
  <c r="U5" i="18"/>
  <c r="H7" i="18"/>
  <c r="Q7" i="18"/>
  <c r="R7" i="18" s="1"/>
  <c r="H4" i="18"/>
  <c r="Q3" i="18"/>
  <c r="R3" i="18" s="1"/>
  <c r="T4" i="18"/>
  <c r="H2" i="18"/>
  <c r="U4" i="18"/>
  <c r="H6" i="18"/>
  <c r="T7" i="18"/>
  <c r="T5" i="18"/>
  <c r="T3" i="18"/>
  <c r="T6" i="1"/>
  <c r="H5" i="1"/>
  <c r="Q5" i="1"/>
  <c r="R5" i="1" s="1"/>
  <c r="H3" i="1"/>
  <c r="H7" i="1"/>
  <c r="U2" i="1"/>
  <c r="H2" i="1"/>
  <c r="T4" i="1"/>
  <c r="Q4" i="1"/>
  <c r="R4" i="1" s="1"/>
  <c r="H4" i="1"/>
  <c r="Q2" i="1"/>
  <c r="R2" i="1" s="1"/>
  <c r="T2" i="1"/>
  <c r="U4" i="1"/>
  <c r="T7" i="1"/>
</calcChain>
</file>

<file path=xl/sharedStrings.xml><?xml version="1.0" encoding="utf-8"?>
<sst xmlns="http://schemas.openxmlformats.org/spreadsheetml/2006/main" count="410" uniqueCount="106">
  <si>
    <t>Geo/CIC</t>
  </si>
  <si>
    <t>Market</t>
  </si>
  <si>
    <t>IBM Email</t>
  </si>
  <si>
    <t>Induction Start Date (yyyy-mm-dd)</t>
  </si>
  <si>
    <t>Induction End Date (yyyy-mm-dd)</t>
  </si>
  <si>
    <t xml:space="preserve">Associate Specialty Training Start Date (yyyy-mm-dd)
</t>
  </si>
  <si>
    <t>Associate Specialty Training End Date (yyyy-mm-dd)</t>
  </si>
  <si>
    <t>Associate Essentials Start Date (yyyy-mm-dd)</t>
  </si>
  <si>
    <t>Associate Essentials End Date (yyyy-mm-dd)</t>
  </si>
  <si>
    <t>Stay ahead Start Date (yyyy-mm-dd)</t>
  </si>
  <si>
    <t>Stay ahead End Date (yyyy-mm-dd)</t>
  </si>
  <si>
    <t>Action</t>
  </si>
  <si>
    <t>Comments</t>
  </si>
  <si>
    <t>Country</t>
  </si>
  <si>
    <t>Phase on cLMS for which access is required</t>
  </si>
  <si>
    <t>Additional Access Required</t>
  </si>
  <si>
    <t>Remarks</t>
  </si>
  <si>
    <t>SMARTER Learning Path URL</t>
  </si>
  <si>
    <t>External Access Process</t>
  </si>
  <si>
    <t>External Access Platform Link</t>
  </si>
  <si>
    <t>Grad Category</t>
  </si>
  <si>
    <t>Hire Type</t>
  </si>
  <si>
    <t>Developer</t>
  </si>
  <si>
    <t>All</t>
  </si>
  <si>
    <t>Consultant</t>
  </si>
  <si>
    <t>Application Developer-Experience Front End</t>
  </si>
  <si>
    <t>No</t>
  </si>
  <si>
    <t>Induction - Exception/Deviation</t>
  </si>
  <si>
    <t>Induction - Quarter</t>
  </si>
  <si>
    <t>Specialty - Exception/Deviation</t>
  </si>
  <si>
    <t>Specialty - Quarter</t>
  </si>
  <si>
    <t>Path JR&amp;S concatenation</t>
  </si>
  <si>
    <t>V-Lookup on Path + JR&amp;S (Possibly a local JR&amp;S or a Local Path or a non standard path selection for a particular JR&amp;S)</t>
  </si>
  <si>
    <t>V-Lookup- Path (Possibly Local Path does not exist in global Path list)</t>
  </si>
  <si>
    <t>V-Lookup on JRS (Possibly Local JR&amp;S does not exist in global JR&amp;S list)</t>
  </si>
  <si>
    <t>Cohort Name</t>
  </si>
  <si>
    <t>Induction Type</t>
  </si>
  <si>
    <t>Induction Exception</t>
  </si>
  <si>
    <t>Career Track</t>
  </si>
  <si>
    <t>Specialty Path ID</t>
  </si>
  <si>
    <t>External Specialty Path</t>
  </si>
  <si>
    <t>Associate Specialty Training Exception</t>
  </si>
  <si>
    <t>Conversion Date</t>
  </si>
  <si>
    <t>GBS Associates Experience-Leavers</t>
  </si>
  <si>
    <t>Specialty Path Modality</t>
  </si>
  <si>
    <t>Self Paced Specialty Path Duration (hours)</t>
  </si>
  <si>
    <t>LVC Specialty Path Duration (hours)</t>
  </si>
  <si>
    <t>Essentials Version</t>
  </si>
  <si>
    <t>Y1 Growth Survey Start Date (yyyy-mm-dd)</t>
  </si>
  <si>
    <t>Y1 Growth Survey End Date (yyyy-mm-dd)</t>
  </si>
  <si>
    <t>Induction Quarter</t>
  </si>
  <si>
    <t>Specialty Quarter</t>
  </si>
  <si>
    <t>Path + JR&amp;S concatenation</t>
  </si>
  <si>
    <t>Guidelines</t>
  </si>
  <si>
    <t>Please refer to the slides 11-20 for guidelines on how to update Target Population file v6.0 from the following link:</t>
  </si>
  <si>
    <t>https://ibm.ent.box.com/file/754983910899?s=piomahz5r4eolpkcfr96iigpyl6inl71</t>
  </si>
  <si>
    <t>Learning Plan ID</t>
  </si>
  <si>
    <t>Learning Plan URL</t>
  </si>
  <si>
    <t>Job Role &amp; Skill Set (Joining)</t>
  </si>
  <si>
    <t>GBS Associates Experience - Alumni</t>
  </si>
  <si>
    <t>PLAN-0C916421E96E</t>
  </si>
  <si>
    <t>PLAN-44FBB4FB6CDF</t>
  </si>
  <si>
    <t>GEO</t>
  </si>
  <si>
    <t>Application Developer-Cloud FullStack</t>
  </si>
  <si>
    <t>Data Scientist</t>
  </si>
  <si>
    <t>Data Engineer-Big Data</t>
  </si>
  <si>
    <t>Business Transformation Consultant-Banking</t>
  </si>
  <si>
    <t>Classroom</t>
  </si>
  <si>
    <t>Package Consultant-SAP SCM MM</t>
  </si>
  <si>
    <t>Designer-User Experience Design</t>
  </si>
  <si>
    <t>Application Consultant-IBM Cloud</t>
  </si>
  <si>
    <t>https://yourlearning.ibm.com/activity/PLAN-0C916421E96E</t>
  </si>
  <si>
    <t>Associate</t>
  </si>
  <si>
    <t>PLAN-99177EA528FA</t>
  </si>
  <si>
    <t>GEO_Japan_2023_04_10_a</t>
  </si>
  <si>
    <t>Nao.Yoshiike@ibm.com</t>
  </si>
  <si>
    <t>Takeru.Kajiwara@ibm.com</t>
  </si>
  <si>
    <t>Kimiko.Hirose@ibm.com</t>
  </si>
  <si>
    <t>Sohee.Yun@ibm.com</t>
  </si>
  <si>
    <t>Reika.Miwa@ibm.com</t>
  </si>
  <si>
    <t>Hao.Chen@ibm.com</t>
  </si>
  <si>
    <t>n86@ibm.com</t>
  </si>
  <si>
    <t>s.nadamoto@ibm.com</t>
  </si>
  <si>
    <t>Zhi.Ni@ibm.com</t>
  </si>
  <si>
    <t>Rina.Kihara@ibm.com</t>
  </si>
  <si>
    <t>Azusa.Akita@ibm.com</t>
  </si>
  <si>
    <t>Application Developer-IBM Cloud Migration</t>
  </si>
  <si>
    <t>Strategy Consultant-Digital Business Strategy</t>
  </si>
  <si>
    <t>Application Consultant-DevOps</t>
  </si>
  <si>
    <t>PLAN-4A0B7970E162</t>
  </si>
  <si>
    <t>Path ID Assigned based on Path ID Input by Geo/CIC for New Record- [2023-05-09 17-24-53] ,</t>
  </si>
  <si>
    <t>https://yourlearning.ibm.com/activity/PLAN-4A0B7970E162</t>
  </si>
  <si>
    <t>Designer</t>
  </si>
  <si>
    <t>PLAN-5C9E9E5B762E</t>
  </si>
  <si>
    <t>https://yourlearning.ibm.com/activity/PLAN-99177EA528FA</t>
  </si>
  <si>
    <t>https://yourlearning.ibm.com/activity/PLAN-44FBB4FB6CDF</t>
  </si>
  <si>
    <t>Path ID Assigned based on JR&amp;S for New Record- [2023-05-09 17-24-53] ,</t>
  </si>
  <si>
    <t>New GBS Associates Induction</t>
  </si>
  <si>
    <t>Path ID Assigned based on JR&amp;S for New Record- [2023-06-19 14-03-27] ,</t>
  </si>
  <si>
    <t>PLAN-GEO_Japan</t>
  </si>
  <si>
    <t>PLAN-748D4AA457BA</t>
  </si>
  <si>
    <t>https://yourlearning.ibm.com/activity/PLAN-748D4AA457BA</t>
  </si>
  <si>
    <t>PLAN-C28B4E39C4EE</t>
  </si>
  <si>
    <t>https://yourlearning.ibm.com/activity/PLAN-C28B4E39C4EE</t>
  </si>
  <si>
    <t>PLAN-F08027C266AC</t>
  </si>
  <si>
    <t>https://yourlearning.ibm.com/activity/PLAN-F08027C266AC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</si>
</sst>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yyyy/mm/dd;@"/>
    <numFmt numFmtId="165" formatCode="yyyy\-mm\-dd;@"/>
  </numFmts>
  <fonts count="13">
    <font>
      <sz val="11"/>
      <color theme="1"/>
      <name val="Calibri"/>
      <family val="2"/>
      <scheme val="minor"/>
    </font>
    <font>
      <b/>
      <sz val="11"/>
      <name val="IBM Plex Sans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theme="1"/>
      <name val="Meiryo UI"/>
      <family val="2"/>
      <charset val="128"/>
    </font>
    <font>
      <sz val="11"/>
      <name val="Meiryo UI"/>
      <family val="2"/>
      <charset val="128"/>
    </font>
    <font>
      <sz val="9"/>
      <color theme="1"/>
      <name val="IBM Plex Sans"/>
      <family val="2"/>
    </font>
    <font>
      <sz val="8"/>
      <color rgb="FF1D1C1D"/>
      <name val="Arial"/>
      <family val="2"/>
    </font>
    <font>
      <sz val="10"/>
      <name val="Arial"/>
      <family val="2"/>
    </font>
    <font>
      <sz val="12"/>
      <color theme="1"/>
      <name val="Calibri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1" fillId="0" borderId="0"/>
    <xf numFmtId="0" fontId="12" fillId="0" borderId="0">
      <alignment vertical="center"/>
    </xf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164" fontId="1" fillId="3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0" fillId="6" borderId="0" xfId="0" applyFill="1"/>
    <xf numFmtId="0" fontId="1" fillId="7" borderId="2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horizontal="center" vertical="top" wrapText="1"/>
    </xf>
    <xf numFmtId="0" fontId="3" fillId="0" borderId="0" xfId="0" applyFont="1"/>
    <xf numFmtId="0" fontId="4" fillId="0" borderId="0" xfId="0" applyFont="1"/>
    <xf numFmtId="0" fontId="5" fillId="0" borderId="0" xfId="1" applyFont="1"/>
    <xf numFmtId="0" fontId="1" fillId="7" borderId="1" xfId="0" applyFont="1" applyFill="1" applyBorder="1" applyAlignment="1">
      <alignment horizontal="center" vertical="top" wrapText="1"/>
    </xf>
    <xf numFmtId="0" fontId="0" fillId="0" borderId="1" xfId="0" applyBorder="1"/>
    <xf numFmtId="0" fontId="0" fillId="7" borderId="1" xfId="0" applyFill="1" applyBorder="1"/>
    <xf numFmtId="49" fontId="0" fillId="7" borderId="1" xfId="0" applyNumberFormat="1" applyFill="1" applyBorder="1"/>
    <xf numFmtId="0" fontId="0" fillId="7" borderId="1" xfId="0" applyFill="1" applyBorder="1" applyAlignment="1">
      <alignment horizontal="left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165" fontId="0" fillId="7" borderId="1" xfId="0" applyNumberFormat="1" applyFill="1" applyBorder="1" applyAlignment="1">
      <alignment horizontal="left"/>
    </xf>
    <xf numFmtId="165" fontId="0" fillId="7" borderId="1" xfId="0" applyNumberFormat="1" applyFill="1" applyBorder="1"/>
    <xf numFmtId="0" fontId="9" fillId="0" borderId="1" xfId="0" applyFont="1" applyBorder="1" applyAlignment="1">
      <alignment vertical="top"/>
    </xf>
    <xf numFmtId="0" fontId="10" fillId="8" borderId="0" xfId="0" applyFont="1" applyFill="1"/>
    <xf numFmtId="0" fontId="1" fillId="9" borderId="1" xfId="0" applyFont="1" applyFill="1" applyBorder="1" applyAlignment="1">
      <alignment horizontal="center" vertical="center" wrapText="1"/>
    </xf>
  </cellXfs>
  <cellStyles count="4">
    <cellStyle name="??" xfId="2" xr:uid="{434A4DC2-02B7-4C0F-9F68-D31C2B0ACF08}"/>
    <cellStyle name="Hyperlink" xfId="1" builtinId="8"/>
    <cellStyle name="Normal" xfId="0" builtinId="0"/>
    <cellStyle name="標準 3" xfId="3" xr:uid="{F62FEB97-2349-4106-A9AD-435F091FF49B}"/>
  </cellStyles>
  <dxfs count="9"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ibm.ent.box.com/file/754983910899?s=piomahz5r4eolpkcfr96iigpyl6inl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9906E-F72B-4D00-802F-AD294EA1C263}">
  <sheetPr codeName="Sheet1"/>
  <dimension ref="A1:AZ12"/>
  <sheetViews>
    <sheetView topLeftCell="B1" zoomScale="77" zoomScaleNormal="60" workbookViewId="0">
      <selection activeCell="I17" sqref="I17"/>
    </sheetView>
  </sheetViews>
  <sheetFormatPr defaultColWidth="8.7265625" defaultRowHeight="14.5"/>
  <cols>
    <col min="1" max="1" width="23.453125" style="18" customWidth="1"/>
    <col min="2" max="2" width="10.7265625" style="18" customWidth="1"/>
    <col min="3" max="3" width="9.26953125" style="18" customWidth="1"/>
    <col min="4" max="4" width="30.453125" style="18" customWidth="1"/>
    <col min="5" max="5" width="9.81640625" style="18" customWidth="1"/>
    <col min="6" max="6" width="46.453125" style="18" customWidth="1"/>
    <col min="7" max="7" width="11.453125" style="20" customWidth="1"/>
    <col min="8" max="8" width="14.26953125" style="18" customWidth="1"/>
    <col min="9" max="10" width="43.26953125" style="18" customWidth="1"/>
    <col min="11" max="11" width="11.26953125" style="18" customWidth="1"/>
    <col min="12" max="12" width="25.7265625" style="18" customWidth="1"/>
    <col min="13" max="16" width="11.453125" style="18" customWidth="1"/>
    <col min="17" max="17" width="15.453125" style="18" customWidth="1"/>
    <col min="18" max="18" width="19.453125" style="18" customWidth="1"/>
    <col min="19" max="19" width="18.453125" style="18" customWidth="1"/>
    <col min="20" max="24" width="17.453125" style="18" customWidth="1"/>
    <col min="25" max="25" width="13.7265625" style="18" customWidth="1"/>
    <col min="26" max="30" width="16.453125" style="18" customWidth="1"/>
    <col min="31" max="31" width="27.54296875" style="18" customWidth="1"/>
    <col min="32" max="32" width="55.26953125" style="18" customWidth="1"/>
    <col min="33" max="33" width="10.7265625" style="18" customWidth="1"/>
    <col min="34" max="34" width="17.453125" style="18" customWidth="1"/>
    <col min="35" max="35" width="15.453125" style="18" customWidth="1"/>
    <col min="36" max="36" width="14" style="18" customWidth="1"/>
    <col min="37" max="38" width="10" style="18" customWidth="1"/>
    <col min="39" max="39" width="10.7265625" style="18" customWidth="1"/>
    <col min="40" max="43" width="8.7265625" style="18" customWidth="1"/>
    <col min="44" max="44" width="21.453125" style="18" customWidth="1"/>
    <col min="45" max="45" width="33.26953125" style="18" customWidth="1"/>
    <col min="46" max="46" width="15.453125" style="18" customWidth="1"/>
    <col min="47" max="47" width="52.453125" style="18" customWidth="1"/>
    <col min="48" max="48" width="35.7265625" style="18" customWidth="1"/>
    <col min="49" max="49" width="74.7265625" style="18" customWidth="1"/>
    <col min="50" max="50" width="8.7265625" style="18" customWidth="1"/>
    <col min="51" max="16384" width="8.7265625" style="18"/>
  </cols>
  <sheetData>
    <row r="1" spans="1:52" s="17" customFormat="1" ht="81.650000000000006" customHeight="1">
      <c r="A1" s="1" t="s">
        <v>35</v>
      </c>
      <c r="B1" s="2" t="s">
        <v>0</v>
      </c>
      <c r="C1" s="3" t="s">
        <v>1</v>
      </c>
      <c r="D1" s="1" t="s">
        <v>2</v>
      </c>
      <c r="E1" s="1" t="s">
        <v>21</v>
      </c>
      <c r="F1" s="9" t="s">
        <v>58</v>
      </c>
      <c r="G1" s="4" t="s">
        <v>3</v>
      </c>
      <c r="H1" s="4" t="s">
        <v>4</v>
      </c>
      <c r="I1" s="2" t="s">
        <v>36</v>
      </c>
      <c r="J1" s="16" t="s">
        <v>37</v>
      </c>
      <c r="K1" s="2" t="s">
        <v>38</v>
      </c>
      <c r="L1" s="16" t="s">
        <v>39</v>
      </c>
      <c r="M1" s="2" t="s">
        <v>40</v>
      </c>
      <c r="N1" s="2" t="s">
        <v>44</v>
      </c>
      <c r="O1" s="2" t="s">
        <v>45</v>
      </c>
      <c r="P1" s="2" t="s">
        <v>46</v>
      </c>
      <c r="Q1" s="4" t="s">
        <v>5</v>
      </c>
      <c r="R1" s="4" t="s">
        <v>6</v>
      </c>
      <c r="S1" s="16" t="s">
        <v>41</v>
      </c>
      <c r="T1" s="4" t="s">
        <v>7</v>
      </c>
      <c r="U1" s="4" t="s">
        <v>8</v>
      </c>
      <c r="V1" s="4" t="s">
        <v>47</v>
      </c>
      <c r="W1" s="4" t="s">
        <v>48</v>
      </c>
      <c r="X1" s="4" t="s">
        <v>49</v>
      </c>
      <c r="Y1" s="4" t="s">
        <v>9</v>
      </c>
      <c r="Z1" s="4" t="s">
        <v>10</v>
      </c>
      <c r="AA1" s="3" t="s">
        <v>20</v>
      </c>
      <c r="AB1" s="3" t="s">
        <v>42</v>
      </c>
      <c r="AC1" s="3" t="s">
        <v>43</v>
      </c>
      <c r="AD1" s="4" t="s">
        <v>59</v>
      </c>
      <c r="AE1" s="3" t="s">
        <v>11</v>
      </c>
      <c r="AF1" s="5" t="s">
        <v>12</v>
      </c>
      <c r="AG1" s="5" t="s">
        <v>13</v>
      </c>
      <c r="AH1" s="10" t="s">
        <v>14</v>
      </c>
      <c r="AI1" s="10" t="s">
        <v>15</v>
      </c>
      <c r="AJ1" s="10" t="s">
        <v>16</v>
      </c>
      <c r="AK1" s="2" t="s">
        <v>17</v>
      </c>
      <c r="AL1" s="2" t="s">
        <v>18</v>
      </c>
      <c r="AM1" s="2" t="s">
        <v>19</v>
      </c>
      <c r="AN1" s="7" t="s">
        <v>28</v>
      </c>
      <c r="AO1" s="7" t="s">
        <v>29</v>
      </c>
      <c r="AP1" s="7" t="s">
        <v>30</v>
      </c>
      <c r="AQ1" s="11" t="s">
        <v>31</v>
      </c>
      <c r="AR1" s="8" t="s">
        <v>32</v>
      </c>
      <c r="AS1" s="8" t="s">
        <v>33</v>
      </c>
      <c r="AT1" s="8" t="s">
        <v>34</v>
      </c>
      <c r="AU1" s="8" t="s">
        <v>34</v>
      </c>
      <c r="AV1" s="27" t="s">
        <v>56</v>
      </c>
      <c r="AW1" s="27" t="s">
        <v>57</v>
      </c>
      <c r="AZ1" s="21"/>
    </row>
    <row r="2" spans="1:52">
      <c r="A2" s="18" t="s">
        <v>74</v>
      </c>
      <c r="B2" s="18" t="s">
        <v>62</v>
      </c>
      <c r="D2" s="21" t="s">
        <v>75</v>
      </c>
      <c r="E2" s="18" t="s">
        <v>72</v>
      </c>
      <c r="F2" s="25" t="s">
        <v>69</v>
      </c>
      <c r="G2" s="23" t="str">
        <f t="shared" ref="G2:G7" si="0">SUBSTITUTE("2023_04_10", "_", "-")</f>
        <v>2023-04-10</v>
      </c>
      <c r="H2" s="24">
        <f t="shared" ref="H2:H7" si="1">WORKDAY.INTL(G2,9,1)</f>
        <v>45037</v>
      </c>
      <c r="I2" s="18" t="s">
        <v>97</v>
      </c>
      <c r="K2" s="19" t="s">
        <v>92</v>
      </c>
      <c r="L2" s="18" t="s">
        <v>89</v>
      </c>
      <c r="N2" s="18" t="s">
        <v>67</v>
      </c>
      <c r="P2" s="18">
        <v>136</v>
      </c>
      <c r="Q2" s="24">
        <f t="shared" ref="Q2:Q7" si="2">WORKDAY.INTL(G2,10,1)</f>
        <v>45040</v>
      </c>
      <c r="R2" s="24">
        <f>WORKDAY.INTL(Q2,17,1)</f>
        <v>45063</v>
      </c>
      <c r="T2" s="24">
        <f t="shared" ref="T2:T7" si="3">WORKDAY.INTL(G2,40,1)</f>
        <v>45082</v>
      </c>
      <c r="U2" s="24">
        <f t="shared" ref="U2:U7" si="4">WORKDAY.INTL(G2,261,1)</f>
        <v>45391</v>
      </c>
      <c r="V2" s="18" t="s">
        <v>93</v>
      </c>
      <c r="W2" s="24">
        <v>45318</v>
      </c>
      <c r="X2" s="24">
        <v>45409</v>
      </c>
      <c r="Y2" s="24">
        <v>45377</v>
      </c>
      <c r="Z2" s="24">
        <v>45470</v>
      </c>
      <c r="AH2" s="18" t="s">
        <v>26</v>
      </c>
      <c r="AJ2" s="18" t="s">
        <v>90</v>
      </c>
      <c r="AK2" s="18" t="s">
        <v>91</v>
      </c>
      <c r="AZ2" s="21"/>
    </row>
    <row r="3" spans="1:52">
      <c r="A3" s="18" t="s">
        <v>74</v>
      </c>
      <c r="B3" s="18" t="s">
        <v>62</v>
      </c>
      <c r="D3" s="21" t="s">
        <v>76</v>
      </c>
      <c r="E3" s="18" t="s">
        <v>72</v>
      </c>
      <c r="F3" s="25" t="s">
        <v>70</v>
      </c>
      <c r="G3" s="23" t="str">
        <f t="shared" si="0"/>
        <v>2023-04-10</v>
      </c>
      <c r="H3" s="24">
        <f t="shared" si="1"/>
        <v>45037</v>
      </c>
      <c r="I3" s="18" t="s">
        <v>97</v>
      </c>
      <c r="K3" s="18" t="s">
        <v>24</v>
      </c>
      <c r="L3" s="18" t="s">
        <v>60</v>
      </c>
      <c r="N3" s="18" t="s">
        <v>67</v>
      </c>
      <c r="P3" s="18">
        <v>184</v>
      </c>
      <c r="Q3" s="24">
        <f t="shared" si="2"/>
        <v>45040</v>
      </c>
      <c r="R3" s="24">
        <f>WORKDAY.INTL(Q3,23,1)</f>
        <v>45071</v>
      </c>
      <c r="T3" s="24">
        <f t="shared" si="3"/>
        <v>45082</v>
      </c>
      <c r="U3" s="24">
        <f t="shared" si="4"/>
        <v>45391</v>
      </c>
      <c r="V3" s="18" t="s">
        <v>93</v>
      </c>
      <c r="W3" s="24">
        <v>45318</v>
      </c>
      <c r="X3" s="24">
        <v>45409</v>
      </c>
      <c r="Y3" s="24">
        <v>45377</v>
      </c>
      <c r="Z3" s="24">
        <v>45470</v>
      </c>
      <c r="AH3" s="18" t="s">
        <v>26</v>
      </c>
      <c r="AJ3" s="18" t="s">
        <v>96</v>
      </c>
      <c r="AK3" s="18" t="s">
        <v>71</v>
      </c>
      <c r="AZ3" s="21"/>
    </row>
    <row r="4" spans="1:52">
      <c r="A4" s="18" t="s">
        <v>74</v>
      </c>
      <c r="B4" s="18" t="s">
        <v>62</v>
      </c>
      <c r="D4" s="21" t="s">
        <v>77</v>
      </c>
      <c r="E4" s="18" t="s">
        <v>72</v>
      </c>
      <c r="F4" s="25" t="s">
        <v>86</v>
      </c>
      <c r="G4" s="23" t="str">
        <f t="shared" si="0"/>
        <v>2023-04-10</v>
      </c>
      <c r="H4" s="24">
        <f t="shared" si="1"/>
        <v>45037</v>
      </c>
      <c r="I4" s="18" t="s">
        <v>97</v>
      </c>
      <c r="K4" s="18" t="s">
        <v>22</v>
      </c>
      <c r="L4" s="18" t="s">
        <v>60</v>
      </c>
      <c r="N4" s="18" t="s">
        <v>67</v>
      </c>
      <c r="P4" s="18">
        <v>184</v>
      </c>
      <c r="Q4" s="24">
        <f t="shared" si="2"/>
        <v>45040</v>
      </c>
      <c r="R4" s="24">
        <f>WORKDAY.INTL(Q4,23,1)</f>
        <v>45071</v>
      </c>
      <c r="T4" s="24">
        <f t="shared" si="3"/>
        <v>45082</v>
      </c>
      <c r="U4" s="24">
        <f t="shared" si="4"/>
        <v>45391</v>
      </c>
      <c r="V4" s="18" t="s">
        <v>93</v>
      </c>
      <c r="W4" s="24">
        <v>45318</v>
      </c>
      <c r="X4" s="24">
        <v>45409</v>
      </c>
      <c r="Y4" s="24">
        <v>45377</v>
      </c>
      <c r="Z4" s="24">
        <v>45470</v>
      </c>
      <c r="AH4" s="18" t="s">
        <v>26</v>
      </c>
      <c r="AJ4" s="18" t="s">
        <v>96</v>
      </c>
      <c r="AK4" s="18" t="s">
        <v>71</v>
      </c>
      <c r="AZ4" s="21"/>
    </row>
    <row r="5" spans="1:52">
      <c r="A5" s="18" t="s">
        <v>74</v>
      </c>
      <c r="B5" s="18" t="s">
        <v>62</v>
      </c>
      <c r="D5" s="21" t="s">
        <v>78</v>
      </c>
      <c r="E5" s="18" t="s">
        <v>72</v>
      </c>
      <c r="F5" s="25" t="s">
        <v>25</v>
      </c>
      <c r="G5" s="23" t="str">
        <f t="shared" si="0"/>
        <v>2023-04-10</v>
      </c>
      <c r="H5" s="24">
        <f t="shared" si="1"/>
        <v>45037</v>
      </c>
      <c r="I5" s="18" t="s">
        <v>97</v>
      </c>
      <c r="K5" s="18" t="s">
        <v>22</v>
      </c>
      <c r="L5" s="18" t="s">
        <v>61</v>
      </c>
      <c r="N5" s="18" t="s">
        <v>67</v>
      </c>
      <c r="P5" s="18">
        <v>220</v>
      </c>
      <c r="Q5" s="24">
        <f t="shared" si="2"/>
        <v>45040</v>
      </c>
      <c r="R5" s="24">
        <f>WORKDAY.INTL(Q5,28,1)</f>
        <v>45078</v>
      </c>
      <c r="T5" s="24">
        <f t="shared" si="3"/>
        <v>45082</v>
      </c>
      <c r="U5" s="24">
        <f t="shared" si="4"/>
        <v>45391</v>
      </c>
      <c r="V5" s="18" t="s">
        <v>93</v>
      </c>
      <c r="W5" s="24">
        <v>45318</v>
      </c>
      <c r="X5" s="24">
        <v>45409</v>
      </c>
      <c r="Y5" s="24">
        <v>45377</v>
      </c>
      <c r="Z5" s="24">
        <v>45470</v>
      </c>
      <c r="AH5" s="18" t="s">
        <v>26</v>
      </c>
      <c r="AJ5" s="18" t="s">
        <v>90</v>
      </c>
      <c r="AK5" s="18" t="s">
        <v>95</v>
      </c>
      <c r="AZ5" s="21"/>
    </row>
    <row r="6" spans="1:52">
      <c r="A6" s="18" t="s">
        <v>74</v>
      </c>
      <c r="B6" s="18" t="s">
        <v>62</v>
      </c>
      <c r="D6" s="21" t="s">
        <v>79</v>
      </c>
      <c r="E6" s="18" t="s">
        <v>72</v>
      </c>
      <c r="F6" s="25" t="s">
        <v>63</v>
      </c>
      <c r="G6" s="23" t="str">
        <f t="shared" si="0"/>
        <v>2023-04-10</v>
      </c>
      <c r="H6" s="24">
        <f t="shared" si="1"/>
        <v>45037</v>
      </c>
      <c r="I6" s="18" t="s">
        <v>97</v>
      </c>
      <c r="K6" s="18" t="s">
        <v>22</v>
      </c>
      <c r="L6" s="18" t="s">
        <v>60</v>
      </c>
      <c r="N6" s="18" t="s">
        <v>67</v>
      </c>
      <c r="P6" s="18">
        <v>184</v>
      </c>
      <c r="Q6" s="24">
        <f t="shared" si="2"/>
        <v>45040</v>
      </c>
      <c r="R6" s="24">
        <f>WORKDAY.INTL(Q6,23,1)</f>
        <v>45071</v>
      </c>
      <c r="T6" s="24">
        <f t="shared" si="3"/>
        <v>45082</v>
      </c>
      <c r="U6" s="24">
        <f t="shared" si="4"/>
        <v>45391</v>
      </c>
      <c r="V6" s="18" t="s">
        <v>93</v>
      </c>
      <c r="W6" s="24">
        <v>45318</v>
      </c>
      <c r="X6" s="24">
        <v>45409</v>
      </c>
      <c r="Y6" s="24">
        <v>45377</v>
      </c>
      <c r="Z6" s="24">
        <v>45470</v>
      </c>
      <c r="AH6" s="18" t="s">
        <v>26</v>
      </c>
      <c r="AJ6" s="18" t="s">
        <v>96</v>
      </c>
      <c r="AK6" s="18" t="s">
        <v>71</v>
      </c>
      <c r="AZ6" s="22"/>
    </row>
    <row r="7" spans="1:52">
      <c r="A7" s="18" t="s">
        <v>74</v>
      </c>
      <c r="B7" s="18" t="s">
        <v>62</v>
      </c>
      <c r="D7" s="22" t="s">
        <v>80</v>
      </c>
      <c r="E7" s="18" t="s">
        <v>72</v>
      </c>
      <c r="F7" s="25" t="s">
        <v>63</v>
      </c>
      <c r="G7" s="23" t="str">
        <f t="shared" si="0"/>
        <v>2023-04-10</v>
      </c>
      <c r="H7" s="24">
        <f t="shared" si="1"/>
        <v>45037</v>
      </c>
      <c r="I7" s="18" t="s">
        <v>97</v>
      </c>
      <c r="K7" s="18" t="s">
        <v>22</v>
      </c>
      <c r="L7" s="18" t="s">
        <v>60</v>
      </c>
      <c r="N7" s="18" t="s">
        <v>67</v>
      </c>
      <c r="P7" s="18">
        <v>184</v>
      </c>
      <c r="Q7" s="24">
        <f t="shared" si="2"/>
        <v>45040</v>
      </c>
      <c r="R7" s="24">
        <f>WORKDAY.INTL(Q7,23,1)</f>
        <v>45071</v>
      </c>
      <c r="T7" s="24">
        <f t="shared" si="3"/>
        <v>45082</v>
      </c>
      <c r="U7" s="24">
        <f t="shared" si="4"/>
        <v>45391</v>
      </c>
      <c r="V7" s="18" t="s">
        <v>93</v>
      </c>
      <c r="W7" s="24">
        <v>45318</v>
      </c>
      <c r="X7" s="24">
        <v>45409</v>
      </c>
      <c r="Y7" s="24">
        <v>45377</v>
      </c>
      <c r="Z7" s="24">
        <v>45470</v>
      </c>
      <c r="AH7" s="18" t="s">
        <v>26</v>
      </c>
      <c r="AJ7" s="18" t="s">
        <v>96</v>
      </c>
      <c r="AK7" s="18" t="s">
        <v>71</v>
      </c>
      <c r="AZ7" s="22"/>
    </row>
    <row r="8" spans="1:52">
      <c r="A8" s="18" t="s">
        <v>74</v>
      </c>
      <c r="B8" s="18" t="s">
        <v>62</v>
      </c>
      <c r="D8" s="22" t="s">
        <v>81</v>
      </c>
      <c r="E8" s="18" t="s">
        <v>72</v>
      </c>
      <c r="F8" s="25" t="s">
        <v>87</v>
      </c>
      <c r="G8" s="23"/>
      <c r="H8" s="24"/>
      <c r="Q8" s="24"/>
      <c r="R8" s="24"/>
      <c r="T8" s="24"/>
      <c r="U8" s="24"/>
      <c r="W8" s="24"/>
      <c r="X8" s="24"/>
      <c r="Y8" s="24"/>
      <c r="Z8" s="24"/>
      <c r="AZ8" s="22"/>
    </row>
    <row r="9" spans="1:52">
      <c r="A9" s="18" t="s">
        <v>74</v>
      </c>
      <c r="B9" s="18" t="s">
        <v>62</v>
      </c>
      <c r="D9" s="22" t="s">
        <v>82</v>
      </c>
      <c r="E9" s="18" t="s">
        <v>72</v>
      </c>
      <c r="F9" s="25" t="s">
        <v>65</v>
      </c>
      <c r="G9" s="23"/>
      <c r="H9" s="24"/>
      <c r="Q9" s="24"/>
      <c r="R9" s="24"/>
      <c r="T9" s="24"/>
      <c r="U9" s="24"/>
      <c r="W9" s="24"/>
      <c r="X9" s="24"/>
      <c r="Y9" s="24"/>
      <c r="Z9" s="24"/>
      <c r="AZ9" s="22"/>
    </row>
    <row r="10" spans="1:52">
      <c r="A10" s="18" t="s">
        <v>74</v>
      </c>
      <c r="B10" s="18" t="s">
        <v>62</v>
      </c>
      <c r="D10" s="22" t="s">
        <v>83</v>
      </c>
      <c r="E10" s="18" t="s">
        <v>72</v>
      </c>
      <c r="F10" s="25" t="s">
        <v>68</v>
      </c>
      <c r="G10" s="23"/>
      <c r="H10" s="24"/>
      <c r="Q10" s="24"/>
      <c r="R10" s="24"/>
      <c r="T10" s="24"/>
      <c r="U10" s="24"/>
      <c r="W10" s="24"/>
      <c r="X10" s="24"/>
      <c r="Y10" s="24"/>
      <c r="Z10" s="24"/>
      <c r="AZ10" s="22"/>
    </row>
    <row r="11" spans="1:52">
      <c r="A11" s="18" t="s">
        <v>74</v>
      </c>
      <c r="B11" s="18" t="s">
        <v>62</v>
      </c>
      <c r="D11" s="22" t="s">
        <v>84</v>
      </c>
      <c r="E11" s="18" t="s">
        <v>72</v>
      </c>
      <c r="F11" s="25" t="s">
        <v>88</v>
      </c>
      <c r="G11" s="23"/>
      <c r="H11" s="24"/>
      <c r="Q11" s="24"/>
      <c r="R11" s="24"/>
      <c r="T11" s="24"/>
      <c r="U11" s="24"/>
      <c r="W11" s="24"/>
      <c r="X11" s="24"/>
      <c r="Y11" s="24"/>
      <c r="Z11" s="24"/>
      <c r="AZ11" s="22"/>
    </row>
    <row r="12" spans="1:52">
      <c r="A12" s="18" t="s">
        <v>74</v>
      </c>
      <c r="B12" s="18" t="s">
        <v>62</v>
      </c>
      <c r="D12" s="22" t="s">
        <v>85</v>
      </c>
      <c r="E12" s="18" t="s">
        <v>72</v>
      </c>
      <c r="F12" s="25" t="s">
        <v>66</v>
      </c>
      <c r="G12" s="23"/>
      <c r="H12" s="24"/>
      <c r="Q12" s="24"/>
      <c r="R12" s="24"/>
      <c r="T12" s="24"/>
      <c r="U12" s="24"/>
      <c r="W12" s="24"/>
      <c r="X12" s="24"/>
      <c r="Y12" s="24"/>
      <c r="Z12" s="24"/>
      <c r="AZ12" s="22"/>
    </row>
  </sheetData>
  <conditionalFormatting sqref="A1047950:XFD1048576 A1:XFD2">
    <cfRule type="expression" dxfId="8" priority="1">
      <formula>A1&lt;&gt;#REF!</formula>
    </cfRule>
  </conditionalFormatting>
  <conditionalFormatting sqref="A3:XFD12">
    <cfRule type="expression" dxfId="7" priority="2">
      <formula>A3&lt;&gt;#REF!</formula>
    </cfRule>
  </conditionalFormatting>
  <conditionalFormatting sqref="A13:XFD1047949">
    <cfRule type="expression" dxfId="6" priority="3">
      <formula>A13&lt;&gt;#REF!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72B5-EED3-4AB8-87C5-D7B6D6E1ECD3}">
  <sheetPr codeName="Sheet2"/>
  <dimension ref="A1:AZ12"/>
  <sheetViews>
    <sheetView tabSelected="1" topLeftCell="L1" zoomScale="77" zoomScaleNormal="60" workbookViewId="0">
      <selection activeCell="V9" sqref="V9"/>
    </sheetView>
  </sheetViews>
  <sheetFormatPr defaultColWidth="8.7265625" defaultRowHeight="14.5"/>
  <cols>
    <col min="1" max="1" width="23.453125" style="18" customWidth="1"/>
    <col min="2" max="2" width="10.7265625" style="18" customWidth="1"/>
    <col min="3" max="3" width="9.26953125" style="18" customWidth="1"/>
    <col min="4" max="4" width="30.453125" style="18" customWidth="1"/>
    <col min="5" max="5" width="9.81640625" style="18" customWidth="1"/>
    <col min="6" max="6" width="46.453125" style="18" customWidth="1"/>
    <col min="7" max="7" width="11.453125" style="20" customWidth="1"/>
    <col min="8" max="8" width="14.26953125" style="18" customWidth="1"/>
    <col min="9" max="10" width="43.26953125" style="18" customWidth="1"/>
    <col min="11" max="11" width="11.26953125" style="18" customWidth="1"/>
    <col min="12" max="12" width="25.7265625" style="18" customWidth="1"/>
    <col min="13" max="16" width="11.453125" style="18" customWidth="1"/>
    <col min="17" max="17" width="15.453125" style="18" customWidth="1"/>
    <col min="18" max="18" width="19.453125" style="18" customWidth="1"/>
    <col min="19" max="19" width="18.453125" style="18" customWidth="1"/>
    <col min="20" max="24" width="17.453125" style="18" customWidth="1"/>
    <col min="25" max="25" width="13.7265625" style="18" customWidth="1"/>
    <col min="26" max="30" width="16.453125" style="18" customWidth="1"/>
    <col min="31" max="31" width="27.54296875" style="18" customWidth="1"/>
    <col min="32" max="32" width="55.26953125" style="18" customWidth="1"/>
    <col min="33" max="33" width="10.7265625" style="18" customWidth="1"/>
    <col min="34" max="34" width="17.453125" style="18" customWidth="1"/>
    <col min="35" max="35" width="15.453125" style="18" customWidth="1"/>
    <col min="36" max="36" width="14" style="18" customWidth="1"/>
    <col min="37" max="38" width="10" style="18" customWidth="1"/>
    <col min="39" max="39" width="10.7265625" style="18" customWidth="1"/>
    <col min="40" max="43" width="8.7265625" style="18" customWidth="1"/>
    <col min="44" max="44" width="21.453125" style="18" customWidth="1"/>
    <col min="45" max="45" width="33.26953125" style="18" customWidth="1"/>
    <col min="46" max="46" width="15.453125" style="18" customWidth="1"/>
    <col min="47" max="47" width="52.453125" style="18" customWidth="1"/>
    <col min="48" max="48" width="35.7265625" style="18" customWidth="1"/>
    <col min="49" max="49" width="74.7265625" style="18" customWidth="1"/>
    <col min="50" max="50" width="8.7265625" style="18" customWidth="1"/>
    <col min="51" max="16384" width="8.7265625" style="18"/>
  </cols>
  <sheetData>
    <row r="1" spans="1:52" s="17" customFormat="1" ht="81.650000000000006" customHeight="1">
      <c r="A1" s="1" t="s">
        <v>35</v>
      </c>
      <c r="B1" s="2" t="s">
        <v>0</v>
      </c>
      <c r="C1" s="3" t="s">
        <v>1</v>
      </c>
      <c r="D1" s="1" t="s">
        <v>2</v>
      </c>
      <c r="E1" s="1" t="s">
        <v>21</v>
      </c>
      <c r="F1" s="9" t="s">
        <v>58</v>
      </c>
      <c r="G1" s="4" t="s">
        <v>3</v>
      </c>
      <c r="H1" s="4" t="s">
        <v>4</v>
      </c>
      <c r="I1" s="2" t="s">
        <v>36</v>
      </c>
      <c r="J1" s="16" t="s">
        <v>37</v>
      </c>
      <c r="K1" s="2" t="s">
        <v>38</v>
      </c>
      <c r="L1" s="16" t="s">
        <v>39</v>
      </c>
      <c r="M1" s="2" t="s">
        <v>40</v>
      </c>
      <c r="N1" s="2" t="s">
        <v>44</v>
      </c>
      <c r="O1" s="2" t="s">
        <v>45</v>
      </c>
      <c r="P1" s="2" t="s">
        <v>46</v>
      </c>
      <c r="Q1" s="4" t="s">
        <v>5</v>
      </c>
      <c r="R1" s="4" t="s">
        <v>6</v>
      </c>
      <c r="S1" s="16" t="s">
        <v>41</v>
      </c>
      <c r="T1" s="4" t="s">
        <v>7</v>
      </c>
      <c r="U1" s="4" t="s">
        <v>8</v>
      </c>
      <c r="V1" s="4" t="s">
        <v>47</v>
      </c>
      <c r="W1" s="4" t="s">
        <v>48</v>
      </c>
      <c r="X1" s="4" t="s">
        <v>49</v>
      </c>
      <c r="Y1" s="4" t="s">
        <v>9</v>
      </c>
      <c r="Z1" s="4" t="s">
        <v>10</v>
      </c>
      <c r="AA1" s="3" t="s">
        <v>20</v>
      </c>
      <c r="AB1" s="3" t="s">
        <v>42</v>
      </c>
      <c r="AC1" s="3" t="s">
        <v>43</v>
      </c>
      <c r="AD1" s="4" t="s">
        <v>59</v>
      </c>
      <c r="AE1" s="3" t="s">
        <v>11</v>
      </c>
      <c r="AF1" s="5" t="s">
        <v>12</v>
      </c>
      <c r="AG1" s="5" t="s">
        <v>13</v>
      </c>
      <c r="AH1" s="10" t="s">
        <v>14</v>
      </c>
      <c r="AI1" s="10" t="s">
        <v>15</v>
      </c>
      <c r="AJ1" s="10" t="s">
        <v>16</v>
      </c>
      <c r="AK1" s="2" t="s">
        <v>17</v>
      </c>
      <c r="AL1" s="2" t="s">
        <v>18</v>
      </c>
      <c r="AM1" s="2" t="s">
        <v>19</v>
      </c>
      <c r="AN1" s="7" t="s">
        <v>28</v>
      </c>
      <c r="AO1" s="7" t="s">
        <v>29</v>
      </c>
      <c r="AP1" s="7" t="s">
        <v>30</v>
      </c>
      <c r="AQ1" s="11" t="s">
        <v>31</v>
      </c>
      <c r="AR1" s="8" t="s">
        <v>32</v>
      </c>
      <c r="AS1" s="8" t="s">
        <v>33</v>
      </c>
      <c r="AT1" s="8" t="s">
        <v>34</v>
      </c>
      <c r="AU1" s="8" t="s">
        <v>34</v>
      </c>
      <c r="AV1" s="27" t="s">
        <v>56</v>
      </c>
      <c r="AW1" s="27" t="s">
        <v>57</v>
      </c>
      <c r="AZ1" s="21"/>
    </row>
    <row r="2" spans="1:52">
      <c r="A2" s="18" t="s">
        <v>74</v>
      </c>
      <c r="B2" s="18" t="s">
        <v>62</v>
      </c>
      <c r="D2" s="21" t="s">
        <v>75</v>
      </c>
      <c r="E2" s="18" t="s">
        <v>72</v>
      </c>
      <c r="F2" s="25" t="s">
        <v>69</v>
      </c>
      <c r="G2" s="23" t="str">
        <f t="shared" ref="G2:G7" si="0">SUBSTITUTE("2023_04_10", "_", "-")</f>
        <v>2023-04-10</v>
      </c>
      <c r="H2" s="24">
        <f t="shared" ref="H2:H7" si="1">WORKDAY.INTL(G2,9,1)</f>
        <v>45037</v>
      </c>
      <c r="I2" s="18" t="s">
        <v>97</v>
      </c>
      <c r="K2" s="19" t="s">
        <v>92</v>
      </c>
      <c r="L2" s="18" t="s">
        <v>89</v>
      </c>
      <c r="N2" s="18" t="s">
        <v>67</v>
      </c>
      <c r="P2" s="18">
        <v>136</v>
      </c>
      <c r="Q2" s="24">
        <f t="shared" ref="Q2:Q7" si="2">WORKDAY.INTL(G2,10,1)</f>
        <v>45040</v>
      </c>
      <c r="R2" s="24">
        <f>WORKDAY.INTL(Q2,17,1)</f>
        <v>45063</v>
      </c>
      <c r="T2" s="24">
        <f t="shared" ref="T2:T7" si="3">WORKDAY.INTL(G2,40,1)</f>
        <v>45082</v>
      </c>
      <c r="U2" s="24">
        <f t="shared" ref="U2:U7" si="4">WORKDAY.INTL(G2,261,1)</f>
        <v>45391</v>
      </c>
      <c r="V2" s="18" t="s">
        <v>93</v>
      </c>
      <c r="W2" s="24">
        <v>45318</v>
      </c>
      <c r="X2" s="24">
        <v>45409</v>
      </c>
      <c r="Y2" s="24">
        <v>45377</v>
      </c>
      <c r="Z2" s="24">
        <v>45470</v>
      </c>
      <c r="AH2" s="18" t="s">
        <v>26</v>
      </c>
      <c r="AJ2" s="18" t="s">
        <v>90</v>
      </c>
      <c r="AK2" s="18" t="s">
        <v>91</v>
      </c>
      <c r="AZ2" s="21"/>
    </row>
    <row r="3" spans="1:52">
      <c r="A3" s="18" t="s">
        <v>74</v>
      </c>
      <c r="B3" s="18" t="s">
        <v>62</v>
      </c>
      <c r="D3" s="21" t="s">
        <v>76</v>
      </c>
      <c r="E3" s="18" t="s">
        <v>72</v>
      </c>
      <c r="F3" s="25" t="s">
        <v>70</v>
      </c>
      <c r="G3" s="23" t="str">
        <f t="shared" si="0"/>
        <v>2023-04-10</v>
      </c>
      <c r="H3" s="24">
        <f t="shared" si="1"/>
        <v>45037</v>
      </c>
      <c r="I3" s="18" t="s">
        <v>97</v>
      </c>
      <c r="K3" s="18" t="s">
        <v>24</v>
      </c>
      <c r="L3" s="18" t="s">
        <v>60</v>
      </c>
      <c r="N3" s="18" t="s">
        <v>67</v>
      </c>
      <c r="P3" s="18">
        <v>184</v>
      </c>
      <c r="Q3" s="24">
        <f t="shared" si="2"/>
        <v>45040</v>
      </c>
      <c r="R3" s="24">
        <f>WORKDAY.INTL(Q3,23,1)</f>
        <v>45071</v>
      </c>
      <c r="T3" s="24">
        <f t="shared" si="3"/>
        <v>45082</v>
      </c>
      <c r="U3" s="24">
        <f t="shared" si="4"/>
        <v>45391</v>
      </c>
      <c r="V3" s="18" t="s">
        <v>93</v>
      </c>
      <c r="W3" s="24">
        <v>45318</v>
      </c>
      <c r="X3" s="24">
        <v>45409</v>
      </c>
      <c r="Y3" s="24">
        <v>45377</v>
      </c>
      <c r="Z3" s="24">
        <v>45470</v>
      </c>
      <c r="AH3" s="18" t="s">
        <v>26</v>
      </c>
      <c r="AJ3" s="18" t="s">
        <v>96</v>
      </c>
      <c r="AK3" s="18" t="s">
        <v>71</v>
      </c>
      <c r="AZ3" s="21"/>
    </row>
    <row r="4" spans="1:52">
      <c r="A4" s="18" t="s">
        <v>74</v>
      </c>
      <c r="B4" s="18" t="s">
        <v>62</v>
      </c>
      <c r="D4" s="21" t="s">
        <v>77</v>
      </c>
      <c r="E4" s="18" t="s">
        <v>72</v>
      </c>
      <c r="F4" s="25" t="s">
        <v>86</v>
      </c>
      <c r="G4" s="23" t="str">
        <f t="shared" si="0"/>
        <v>2023-04-10</v>
      </c>
      <c r="H4" s="24">
        <f t="shared" si="1"/>
        <v>45037</v>
      </c>
      <c r="I4" s="18" t="s">
        <v>97</v>
      </c>
      <c r="K4" s="18" t="s">
        <v>22</v>
      </c>
      <c r="L4" s="18" t="s">
        <v>60</v>
      </c>
      <c r="N4" s="18" t="s">
        <v>67</v>
      </c>
      <c r="P4" s="18">
        <v>184</v>
      </c>
      <c r="Q4" s="24">
        <f t="shared" si="2"/>
        <v>45040</v>
      </c>
      <c r="R4" s="24">
        <f>WORKDAY.INTL(Q4,23,1)</f>
        <v>45071</v>
      </c>
      <c r="T4" s="24">
        <f t="shared" si="3"/>
        <v>45082</v>
      </c>
      <c r="U4" s="24">
        <f t="shared" si="4"/>
        <v>45391</v>
      </c>
      <c r="V4" s="18" t="s">
        <v>93</v>
      </c>
      <c r="W4" s="24">
        <v>45318</v>
      </c>
      <c r="X4" s="24">
        <v>45409</v>
      </c>
      <c r="Y4" s="24">
        <v>45377</v>
      </c>
      <c r="Z4" s="24">
        <v>45470</v>
      </c>
      <c r="AH4" s="18" t="s">
        <v>26</v>
      </c>
      <c r="AJ4" s="18" t="s">
        <v>96</v>
      </c>
      <c r="AK4" s="18" t="s">
        <v>71</v>
      </c>
      <c r="AZ4" s="21"/>
    </row>
    <row r="5" spans="1:52">
      <c r="A5" s="18" t="s">
        <v>74</v>
      </c>
      <c r="B5" s="18" t="s">
        <v>62</v>
      </c>
      <c r="D5" s="21" t="s">
        <v>78</v>
      </c>
      <c r="E5" s="18" t="s">
        <v>72</v>
      </c>
      <c r="F5" s="25" t="s">
        <v>25</v>
      </c>
      <c r="G5" s="23" t="str">
        <f t="shared" si="0"/>
        <v>2023-04-10</v>
      </c>
      <c r="H5" s="24">
        <f t="shared" si="1"/>
        <v>45037</v>
      </c>
      <c r="I5" s="18" t="s">
        <v>97</v>
      </c>
      <c r="K5" s="18" t="s">
        <v>22</v>
      </c>
      <c r="L5" s="18" t="s">
        <v>61</v>
      </c>
      <c r="N5" s="18" t="s">
        <v>67</v>
      </c>
      <c r="P5" s="18">
        <v>220</v>
      </c>
      <c r="Q5" s="24">
        <f t="shared" si="2"/>
        <v>45040</v>
      </c>
      <c r="R5" s="24">
        <f>WORKDAY.INTL(Q5,28,1)</f>
        <v>45078</v>
      </c>
      <c r="T5" s="24">
        <f t="shared" si="3"/>
        <v>45082</v>
      </c>
      <c r="U5" s="24">
        <f t="shared" si="4"/>
        <v>45391</v>
      </c>
      <c r="V5" s="18" t="s">
        <v>93</v>
      </c>
      <c r="W5" s="24">
        <v>45318</v>
      </c>
      <c r="X5" s="24">
        <v>45409</v>
      </c>
      <c r="Y5" s="24">
        <v>45377</v>
      </c>
      <c r="Z5" s="24">
        <v>45470</v>
      </c>
      <c r="AH5" s="18" t="s">
        <v>26</v>
      </c>
      <c r="AJ5" s="18" t="s">
        <v>90</v>
      </c>
      <c r="AK5" s="18" t="s">
        <v>95</v>
      </c>
      <c r="AZ5" s="21"/>
    </row>
    <row r="6" spans="1:52">
      <c r="A6" s="18" t="s">
        <v>74</v>
      </c>
      <c r="B6" s="18" t="s">
        <v>62</v>
      </c>
      <c r="D6" s="21" t="s">
        <v>79</v>
      </c>
      <c r="E6" s="18" t="s">
        <v>72</v>
      </c>
      <c r="F6" s="25" t="s">
        <v>63</v>
      </c>
      <c r="G6" s="23" t="str">
        <f t="shared" si="0"/>
        <v>2023-04-10</v>
      </c>
      <c r="H6" s="24">
        <f t="shared" si="1"/>
        <v>45037</v>
      </c>
      <c r="I6" s="18" t="s">
        <v>97</v>
      </c>
      <c r="K6" s="18" t="s">
        <v>22</v>
      </c>
      <c r="L6" s="18" t="s">
        <v>60</v>
      </c>
      <c r="N6" s="18" t="s">
        <v>67</v>
      </c>
      <c r="P6" s="18">
        <v>184</v>
      </c>
      <c r="Q6" s="24">
        <f t="shared" si="2"/>
        <v>45040</v>
      </c>
      <c r="R6" s="24">
        <f>WORKDAY.INTL(Q6,23,1)</f>
        <v>45071</v>
      </c>
      <c r="T6" s="24">
        <f t="shared" si="3"/>
        <v>45082</v>
      </c>
      <c r="U6" s="24">
        <f t="shared" si="4"/>
        <v>45391</v>
      </c>
      <c r="V6" s="18" t="s">
        <v>93</v>
      </c>
      <c r="W6" s="24">
        <v>45318</v>
      </c>
      <c r="X6" s="24">
        <v>45409</v>
      </c>
      <c r="Y6" s="24">
        <v>45377</v>
      </c>
      <c r="Z6" s="24">
        <v>45470</v>
      </c>
      <c r="AH6" s="18" t="s">
        <v>26</v>
      </c>
      <c r="AJ6" s="18" t="s">
        <v>96</v>
      </c>
      <c r="AK6" s="18" t="s">
        <v>71</v>
      </c>
      <c r="AZ6" s="22"/>
    </row>
    <row r="7" spans="1:52">
      <c r="A7" s="18" t="s">
        <v>74</v>
      </c>
      <c r="B7" s="18" t="s">
        <v>62</v>
      </c>
      <c r="D7" s="22" t="s">
        <v>80</v>
      </c>
      <c r="E7" s="18" t="s">
        <v>72</v>
      </c>
      <c r="F7" s="25" t="s">
        <v>63</v>
      </c>
      <c r="G7" s="23" t="str">
        <f t="shared" si="0"/>
        <v>2023-04-10</v>
      </c>
      <c r="H7" s="24">
        <f t="shared" si="1"/>
        <v>45037</v>
      </c>
      <c r="I7" s="18" t="s">
        <v>97</v>
      </c>
      <c r="K7" s="18" t="s">
        <v>22</v>
      </c>
      <c r="L7" s="18" t="s">
        <v>60</v>
      </c>
      <c r="N7" s="18" t="s">
        <v>67</v>
      </c>
      <c r="P7" s="18">
        <v>184</v>
      </c>
      <c r="Q7" s="24">
        <f t="shared" si="2"/>
        <v>45040</v>
      </c>
      <c r="R7" s="24">
        <f>WORKDAY.INTL(Q7,23,1)</f>
        <v>45071</v>
      </c>
      <c r="T7" s="24">
        <f t="shared" si="3"/>
        <v>45082</v>
      </c>
      <c r="U7" s="24">
        <f t="shared" si="4"/>
        <v>45391</v>
      </c>
      <c r="V7" s="18" t="s">
        <v>93</v>
      </c>
      <c r="W7" s="24">
        <v>45318</v>
      </c>
      <c r="X7" s="24">
        <v>45409</v>
      </c>
      <c r="Y7" s="24">
        <v>45377</v>
      </c>
      <c r="Z7" s="24">
        <v>45470</v>
      </c>
      <c r="AH7" s="18" t="s">
        <v>26</v>
      </c>
      <c r="AJ7" s="18" t="s">
        <v>96</v>
      </c>
      <c r="AK7" s="18" t="s">
        <v>71</v>
      </c>
      <c r="AZ7" s="22"/>
    </row>
    <row r="8" spans="1:52">
      <c r="A8" s="18" t="s">
        <v>74</v>
      </c>
      <c r="B8" s="18" t="s">
        <v>62</v>
      </c>
      <c r="D8" s="22" t="s">
        <v>81</v>
      </c>
      <c r="E8" s="18" t="s">
        <v>72</v>
      </c>
      <c r="F8" s="25" t="s">
        <v>87</v>
      </c>
      <c r="G8" s="23" t="str">
        <f>SUBSTITUTE("2023_04_10", "_", "-")</f>
        <v>2023-04-10</v>
      </c>
      <c r="H8" s="24">
        <f>WORKDAY.INTL(G8,9,1)</f>
        <v>45037</v>
      </c>
      <c r="I8" s="18" t="s">
        <v>97</v>
      </c>
      <c r="K8" s="18" t="s">
        <v>24</v>
      </c>
      <c r="L8" s="18" t="s">
        <v>73</v>
      </c>
      <c r="N8" s="18" t="s">
        <v>67</v>
      </c>
      <c r="P8" s="18">
        <v>88</v>
      </c>
      <c r="Q8" s="24">
        <f>WORKDAY.INTL(G8,10,1)</f>
        <v>45040</v>
      </c>
      <c r="R8" s="24">
        <f>WORKDAY.INTL(Q8,11,1)</f>
        <v>45055</v>
      </c>
      <c r="T8" s="24">
        <f>WORKDAY.INTL(G8,40,1)</f>
        <v>45082</v>
      </c>
      <c r="U8" s="24">
        <f>WORKDAY.INTL(G8,261,1)</f>
        <v>45391</v>
      </c>
      <c r="V8" s="18" t="s">
        <v>99</v>
      </c>
      <c r="W8" s="24">
        <v>45318</v>
      </c>
      <c r="X8" s="24">
        <v>45409</v>
      </c>
      <c r="Y8" s="24">
        <v>45377</v>
      </c>
      <c r="Z8" s="24">
        <v>45470</v>
      </c>
      <c r="AH8" s="18" t="s">
        <v>26</v>
      </c>
      <c r="AJ8" s="18" t="s">
        <v>98</v>
      </c>
      <c r="AK8" s="18" t="s">
        <v>94</v>
      </c>
      <c r="AZ8" s="22"/>
    </row>
    <row r="9" spans="1:52">
      <c r="A9" s="18" t="s">
        <v>74</v>
      </c>
      <c r="B9" s="18" t="s">
        <v>62</v>
      </c>
      <c r="D9" s="22" t="s">
        <v>82</v>
      </c>
      <c r="E9" s="18" t="s">
        <v>72</v>
      </c>
      <c r="F9" s="25" t="s">
        <v>65</v>
      </c>
      <c r="G9" s="23" t="str">
        <f>SUBSTITUTE("2023_04_10", "_", "-")</f>
        <v>2023-04-10</v>
      </c>
      <c r="H9" s="24">
        <f>WORKDAY.INTL(G9,9,1)</f>
        <v>45037</v>
      </c>
      <c r="I9" s="18" t="s">
        <v>97</v>
      </c>
      <c r="K9" s="18" t="s">
        <v>64</v>
      </c>
      <c r="L9" s="18" t="s">
        <v>100</v>
      </c>
      <c r="N9" s="18" t="s">
        <v>67</v>
      </c>
      <c r="P9" s="18">
        <v>256</v>
      </c>
      <c r="Q9" s="24">
        <f>WORKDAY.INTL(G9,10,1)</f>
        <v>45040</v>
      </c>
      <c r="R9" s="24">
        <f>WORKDAY.INTL(Q9,32,1)</f>
        <v>45084</v>
      </c>
      <c r="T9" s="24">
        <f>WORKDAY.INTL(G9,40,1)</f>
        <v>45082</v>
      </c>
      <c r="U9" s="24">
        <f>WORKDAY.INTL(G9,261,1)</f>
        <v>45391</v>
      </c>
      <c r="V9" s="18" t="s">
        <v>99</v>
      </c>
      <c r="W9" s="24">
        <v>45318</v>
      </c>
      <c r="X9" s="24">
        <v>45409</v>
      </c>
      <c r="Y9" s="24">
        <v>45377</v>
      </c>
      <c r="Z9" s="24">
        <v>45470</v>
      </c>
      <c r="AH9" s="18" t="s">
        <v>26</v>
      </c>
      <c r="AJ9" s="18" t="s">
        <v>98</v>
      </c>
      <c r="AK9" s="18" t="s">
        <v>101</v>
      </c>
      <c r="AZ9" s="22"/>
    </row>
    <row r="10" spans="1:52">
      <c r="A10" s="18" t="s">
        <v>74</v>
      </c>
      <c r="B10" s="18" t="s">
        <v>62</v>
      </c>
      <c r="D10" s="22" t="s">
        <v>83</v>
      </c>
      <c r="E10" s="18" t="s">
        <v>72</v>
      </c>
      <c r="F10" s="25" t="s">
        <v>68</v>
      </c>
      <c r="G10" s="23" t="str">
        <f>SUBSTITUTE("2023_04_10", "_", "-")</f>
        <v>2023-04-10</v>
      </c>
      <c r="H10" s="24">
        <f>WORKDAY.INTL(G10,9,1)</f>
        <v>45037</v>
      </c>
      <c r="I10" s="18" t="s">
        <v>97</v>
      </c>
      <c r="K10" s="18" t="s">
        <v>24</v>
      </c>
      <c r="L10" s="18" t="s">
        <v>102</v>
      </c>
      <c r="N10" s="18" t="s">
        <v>67</v>
      </c>
      <c r="P10" s="18">
        <v>296</v>
      </c>
      <c r="Q10" s="24">
        <f>WORKDAY.INTL(G10,10,1)</f>
        <v>45040</v>
      </c>
      <c r="R10" s="24">
        <f>WORKDAY.INTL(Q10,37,1)</f>
        <v>45091</v>
      </c>
      <c r="T10" s="24">
        <f>WORKDAY.INTL(G10,40,1)</f>
        <v>45082</v>
      </c>
      <c r="U10" s="24">
        <f>WORKDAY.INTL(G10,261,1)</f>
        <v>45391</v>
      </c>
      <c r="V10" s="18" t="s">
        <v>99</v>
      </c>
      <c r="W10" s="24">
        <v>45318</v>
      </c>
      <c r="X10" s="24">
        <v>45409</v>
      </c>
      <c r="Y10" s="24">
        <v>45377</v>
      </c>
      <c r="Z10" s="24">
        <v>45470</v>
      </c>
      <c r="AH10" s="18" t="s">
        <v>26</v>
      </c>
      <c r="AJ10" s="18" t="s">
        <v>98</v>
      </c>
      <c r="AK10" s="18" t="s">
        <v>103</v>
      </c>
      <c r="AZ10" s="22"/>
    </row>
    <row r="11" spans="1:52">
      <c r="A11" s="18" t="s">
        <v>74</v>
      </c>
      <c r="B11" s="18" t="s">
        <v>62</v>
      </c>
      <c r="D11" s="22" t="s">
        <v>84</v>
      </c>
      <c r="E11" s="18" t="s">
        <v>72</v>
      </c>
      <c r="F11" s="25" t="s">
        <v>88</v>
      </c>
      <c r="G11" s="23" t="str">
        <f>SUBSTITUTE("2023_04_10", "_", "-")</f>
        <v>2023-04-10</v>
      </c>
      <c r="H11" s="24">
        <f>WORKDAY.INTL(G11,9,1)</f>
        <v>45037</v>
      </c>
      <c r="I11" s="18" t="s">
        <v>97</v>
      </c>
      <c r="K11" s="18" t="s">
        <v>24</v>
      </c>
      <c r="L11" s="18" t="s">
        <v>73</v>
      </c>
      <c r="N11" s="18" t="s">
        <v>67</v>
      </c>
      <c r="P11" s="18">
        <v>88</v>
      </c>
      <c r="Q11" s="24">
        <f>WORKDAY.INTL(G11,10,1)</f>
        <v>45040</v>
      </c>
      <c r="R11" s="24">
        <f>WORKDAY.INTL(Q11,11,1)</f>
        <v>45055</v>
      </c>
      <c r="T11" s="24">
        <f>WORKDAY.INTL(G11,40,1)</f>
        <v>45082</v>
      </c>
      <c r="U11" s="24">
        <f>WORKDAY.INTL(G11,261,1)</f>
        <v>45391</v>
      </c>
      <c r="V11" s="18" t="s">
        <v>99</v>
      </c>
      <c r="W11" s="24">
        <v>45318</v>
      </c>
      <c r="X11" s="24">
        <v>45409</v>
      </c>
      <c r="Y11" s="24">
        <v>45377</v>
      </c>
      <c r="Z11" s="24">
        <v>45470</v>
      </c>
      <c r="AH11" s="18" t="s">
        <v>26</v>
      </c>
      <c r="AJ11" s="18" t="s">
        <v>98</v>
      </c>
      <c r="AK11" s="18" t="s">
        <v>94</v>
      </c>
      <c r="AZ11" s="22"/>
    </row>
    <row r="12" spans="1:52">
      <c r="A12" s="18" t="s">
        <v>74</v>
      </c>
      <c r="B12" s="18" t="s">
        <v>62</v>
      </c>
      <c r="D12" s="22" t="s">
        <v>85</v>
      </c>
      <c r="E12" s="18" t="s">
        <v>72</v>
      </c>
      <c r="F12" s="25" t="s">
        <v>66</v>
      </c>
      <c r="G12" s="23" t="str">
        <f>SUBSTITUTE("2023_04_10", "_", "-")</f>
        <v>2023-04-10</v>
      </c>
      <c r="H12" s="24">
        <f>WORKDAY.INTL(G12,9,1)</f>
        <v>45037</v>
      </c>
      <c r="I12" s="18" t="s">
        <v>97</v>
      </c>
      <c r="K12" s="18" t="s">
        <v>24</v>
      </c>
      <c r="L12" s="18" t="s">
        <v>104</v>
      </c>
      <c r="N12" s="18" t="s">
        <v>67</v>
      </c>
      <c r="P12" s="18">
        <v>136</v>
      </c>
      <c r="Q12" s="24">
        <f>WORKDAY.INTL(G12,10,1)</f>
        <v>45040</v>
      </c>
      <c r="R12" s="24">
        <f>WORKDAY.INTL(Q12,17,1)</f>
        <v>45063</v>
      </c>
      <c r="T12" s="24">
        <f>WORKDAY.INTL(G12,40,1)</f>
        <v>45082</v>
      </c>
      <c r="U12" s="24">
        <f>WORKDAY.INTL(G12,261,1)</f>
        <v>45391</v>
      </c>
      <c r="V12" s="18" t="s">
        <v>99</v>
      </c>
      <c r="W12" s="24">
        <v>45318</v>
      </c>
      <c r="X12" s="24">
        <v>45409</v>
      </c>
      <c r="Y12" s="24">
        <v>45377</v>
      </c>
      <c r="Z12" s="24">
        <v>45470</v>
      </c>
      <c r="AH12" s="18" t="s">
        <v>26</v>
      </c>
      <c r="AJ12" s="18" t="s">
        <v>98</v>
      </c>
      <c r="AK12" s="18" t="s">
        <v>105</v>
      </c>
      <c r="AZ12" s="22"/>
    </row>
  </sheetData>
  <autoFilter ref="A1:AW12" xr:uid="{112D72B5-EED3-4AB8-87C5-D7B6D6E1ECD3}"/>
  <phoneticPr fontId="6"/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2517B62-5241-439C-93C4-6A2F8DE24294}">
            <xm:f>A1&lt;&gt;comparisonSheet!A1</xm:f>
            <x14:dxf>
              <fill>
                <patternFill>
                  <fgColor indexed="64"/>
                  <bgColor rgb="FFFFFF00"/>
                </patternFill>
              </fill>
            </x14:dxf>
          </x14:cfRule>
          <xm:sqref>A1:XFD13 A18:XFD1048576 A16:W17 Y16:XFD17 A14:K15 M14:XFD15 L14</xm:sqref>
        </x14:conditionalFormatting>
        <x14:conditionalFormatting xmlns:xm="http://schemas.microsoft.com/office/excel/2006/main">
          <x14:cfRule type="expression" priority="13" id="{C2517B62-5241-439C-93C4-6A2F8DE24294}">
            <xm:f>X16&lt;&gt;comparisonSheet!X17</xm:f>
            <x14:dxf>
              <fill>
                <patternFill>
                  <fgColor indexed="64"/>
                  <bgColor rgb="FFFFFF00"/>
                </patternFill>
              </fill>
            </x14:dxf>
          </x14:cfRule>
          <xm:sqref>X16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18D70-EB54-408C-BC53-773DB5CE36C0}">
  <sheetPr codeName="Sheet3"/>
  <dimension ref="A1:AU2"/>
  <sheetViews>
    <sheetView workbookViewId="0">
      <selection activeCell="A2" sqref="A2"/>
    </sheetView>
  </sheetViews>
  <sheetFormatPr defaultRowHeight="14.5"/>
  <cols>
    <col min="1" max="1" width="24.453125" customWidth="1"/>
    <col min="8" max="8" width="14.453125" customWidth="1"/>
    <col min="17" max="17" width="10.26953125" customWidth="1"/>
    <col min="18" max="19" width="16.7265625" customWidth="1"/>
    <col min="20" max="20" width="10.453125" customWidth="1"/>
    <col min="30" max="30" width="10.453125" bestFit="1" customWidth="1"/>
    <col min="47" max="47" width="21.26953125" bestFit="1" customWidth="1"/>
  </cols>
  <sheetData>
    <row r="1" spans="1:47" ht="81.650000000000006" customHeight="1">
      <c r="A1" s="1" t="s">
        <v>35</v>
      </c>
      <c r="B1" s="2" t="s">
        <v>0</v>
      </c>
      <c r="C1" s="3" t="s">
        <v>1</v>
      </c>
      <c r="D1" s="1" t="s">
        <v>2</v>
      </c>
      <c r="E1" s="1" t="s">
        <v>21</v>
      </c>
      <c r="F1" s="9" t="s">
        <v>58</v>
      </c>
      <c r="G1" s="4" t="s">
        <v>3</v>
      </c>
      <c r="H1" s="4" t="s">
        <v>4</v>
      </c>
      <c r="I1" s="2" t="s">
        <v>36</v>
      </c>
      <c r="J1" s="16" t="s">
        <v>37</v>
      </c>
      <c r="K1" s="2" t="s">
        <v>38</v>
      </c>
      <c r="L1" s="16" t="s">
        <v>39</v>
      </c>
      <c r="M1" s="2" t="s">
        <v>40</v>
      </c>
      <c r="N1" s="2" t="s">
        <v>44</v>
      </c>
      <c r="O1" s="2" t="s">
        <v>45</v>
      </c>
      <c r="P1" s="2" t="s">
        <v>46</v>
      </c>
      <c r="Q1" s="4" t="s">
        <v>5</v>
      </c>
      <c r="R1" s="4" t="s">
        <v>6</v>
      </c>
      <c r="S1" s="16" t="s">
        <v>41</v>
      </c>
      <c r="T1" s="4" t="s">
        <v>7</v>
      </c>
      <c r="U1" s="4" t="s">
        <v>8</v>
      </c>
      <c r="V1" s="4" t="s">
        <v>47</v>
      </c>
      <c r="W1" s="4" t="s">
        <v>48</v>
      </c>
      <c r="X1" s="4" t="s">
        <v>49</v>
      </c>
      <c r="Y1" s="4" t="s">
        <v>9</v>
      </c>
      <c r="Z1" s="4" t="s">
        <v>10</v>
      </c>
      <c r="AA1" s="3" t="s">
        <v>20</v>
      </c>
      <c r="AB1" s="3" t="s">
        <v>42</v>
      </c>
      <c r="AC1" s="3" t="s">
        <v>43</v>
      </c>
      <c r="AD1" s="4" t="s">
        <v>59</v>
      </c>
      <c r="AE1" s="3" t="s">
        <v>11</v>
      </c>
      <c r="AF1" s="5" t="s">
        <v>12</v>
      </c>
      <c r="AG1" s="5" t="s">
        <v>13</v>
      </c>
      <c r="AH1" s="10" t="s">
        <v>14</v>
      </c>
      <c r="AI1" s="10" t="s">
        <v>15</v>
      </c>
      <c r="AJ1" s="10" t="s">
        <v>16</v>
      </c>
      <c r="AK1" s="2" t="s">
        <v>17</v>
      </c>
      <c r="AL1" s="2" t="s">
        <v>18</v>
      </c>
      <c r="AM1" s="2" t="s">
        <v>19</v>
      </c>
      <c r="AN1" s="12" t="s">
        <v>27</v>
      </c>
      <c r="AO1" s="12" t="s">
        <v>50</v>
      </c>
      <c r="AP1" s="12" t="s">
        <v>29</v>
      </c>
      <c r="AQ1" s="12" t="s">
        <v>51</v>
      </c>
      <c r="AR1" s="8" t="s">
        <v>52</v>
      </c>
      <c r="AS1" s="8" t="s">
        <v>32</v>
      </c>
      <c r="AT1" s="8" t="s">
        <v>33</v>
      </c>
      <c r="AU1" s="8" t="s">
        <v>34</v>
      </c>
    </row>
    <row r="2" spans="1:47" s="18" customFormat="1">
      <c r="D2" s="21"/>
      <c r="F2" s="25"/>
      <c r="G2" s="23"/>
      <c r="H2" s="24"/>
      <c r="Q2" s="24"/>
      <c r="R2" s="24"/>
      <c r="T2" s="24"/>
      <c r="U2" s="24"/>
      <c r="W2" s="24"/>
      <c r="X2" s="24"/>
      <c r="Y2" s="24"/>
      <c r="Z2" s="24"/>
      <c r="AE2" s="26"/>
    </row>
  </sheetData>
  <phoneticPr fontId="6"/>
  <conditionalFormatting sqref="A2:AW2 XEM2:XFD2">
    <cfRule type="expression" dxfId="4" priority="1">
      <formula>A2&lt;&gt;#REF!</formula>
    </cfRule>
  </conditionalFormatting>
  <conditionalFormatting sqref="D1:E1">
    <cfRule type="duplicateValues" dxfId="3" priority="7"/>
    <cfRule type="duplicateValues" dxfId="2" priority="8"/>
  </conditionalFormatting>
  <conditionalFormatting sqref="AX2:XEL2">
    <cfRule type="expression" dxfId="1" priority="2">
      <formula>AX2&lt;&gt;#REF!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C24F-C91F-4125-A036-5F18DB10AFF2}">
  <sheetPr codeName="Sheet4"/>
  <dimension ref="A1:A3"/>
  <sheetViews>
    <sheetView workbookViewId="0">
      <selection activeCell="A3" sqref="A3"/>
    </sheetView>
  </sheetViews>
  <sheetFormatPr defaultRowHeight="14.5"/>
  <cols>
    <col min="1" max="1" width="130.26953125" customWidth="1"/>
  </cols>
  <sheetData>
    <row r="1" spans="1:1" ht="23.5">
      <c r="A1" s="13" t="s">
        <v>53</v>
      </c>
    </row>
    <row r="2" spans="1:1" ht="18.5">
      <c r="A2" s="14" t="s">
        <v>54</v>
      </c>
    </row>
    <row r="3" spans="1:1" ht="18.5">
      <c r="A3" s="15" t="s">
        <v>55</v>
      </c>
    </row>
  </sheetData>
  <phoneticPr fontId="6"/>
  <hyperlinks>
    <hyperlink ref="A3" r:id="rId1" xr:uid="{B2E4F321-C326-4969-A5FD-AE9321CEF25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A55F-E0E6-48C1-AC04-A91A724CA3ED}">
  <sheetPr codeName="Sheet5"/>
  <dimension ref="A2:A17"/>
  <sheetViews>
    <sheetView workbookViewId="0">
      <selection activeCell="A2" sqref="A2:A17"/>
    </sheetView>
  </sheetViews>
  <sheetFormatPr defaultRowHeight="14.5"/>
  <sheetData>
    <row r="2" spans="1:1">
      <c r="A2" s="6" t="s">
        <v>23</v>
      </c>
    </row>
    <row r="3" spans="1:1">
      <c r="A3" s="6" t="s">
        <v>23</v>
      </c>
    </row>
    <row r="4" spans="1:1">
      <c r="A4" s="6" t="s">
        <v>23</v>
      </c>
    </row>
    <row r="5" spans="1:1">
      <c r="A5" s="6" t="s">
        <v>23</v>
      </c>
    </row>
    <row r="6" spans="1:1">
      <c r="A6" s="6" t="s">
        <v>23</v>
      </c>
    </row>
    <row r="7" spans="1:1">
      <c r="A7" s="6" t="s">
        <v>23</v>
      </c>
    </row>
    <row r="8" spans="1:1">
      <c r="A8" s="6" t="s">
        <v>23</v>
      </c>
    </row>
    <row r="9" spans="1:1">
      <c r="A9" s="6" t="s">
        <v>23</v>
      </c>
    </row>
    <row r="10" spans="1:1">
      <c r="A10" s="6" t="s">
        <v>23</v>
      </c>
    </row>
    <row r="11" spans="1:1">
      <c r="A11" s="6" t="s">
        <v>23</v>
      </c>
    </row>
    <row r="12" spans="1:1">
      <c r="A12" s="6" t="s">
        <v>23</v>
      </c>
    </row>
    <row r="13" spans="1:1">
      <c r="A13" s="6" t="s">
        <v>23</v>
      </c>
    </row>
    <row r="14" spans="1:1">
      <c r="A14" s="6" t="s">
        <v>23</v>
      </c>
    </row>
    <row r="15" spans="1:1">
      <c r="A15" s="6" t="s">
        <v>23</v>
      </c>
    </row>
    <row r="16" spans="1:1">
      <c r="A16" s="6" t="s">
        <v>23</v>
      </c>
    </row>
    <row r="17" spans="1:1">
      <c r="A17" s="6" t="s">
        <v>23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comparisonSheet</vt:lpstr>
      <vt:lpstr>Sheet1</vt:lpstr>
      <vt:lpstr>Delete</vt:lpstr>
      <vt:lpstr>Guidelines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Shayaree Sengupta</dc:creator>
  <cp:keywords/>
  <dc:description/>
  <cp:lastModifiedBy>Ashish Bhatia91</cp:lastModifiedBy>
  <cp:revision/>
  <dcterms:created xsi:type="dcterms:W3CDTF">2020-10-08T09:59:37Z</dcterms:created>
  <dcterms:modified xsi:type="dcterms:W3CDTF">2023-06-19T09:11:09Z</dcterms:modified>
  <cp:category/>
  <cp:contentStatus/>
</cp:coreProperties>
</file>