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worksheets/sheet19.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showInkAnnotation="0" codeName="ThisWorkbook" autoCompressPictures="0"/>
  <bookViews>
    <workbookView xWindow="3570" yWindow="240" windowWidth="15570" windowHeight="5070" tabRatio="957"/>
  </bookViews>
  <sheets>
    <sheet name="Department Wise" sheetId="1" r:id="rId1"/>
    <sheet name="Emergency " sheetId="4" r:id="rId2"/>
    <sheet name="OPD" sheetId="5" r:id="rId3"/>
    <sheet name="Labour Room" sheetId="6" r:id="rId4"/>
    <sheet name="Maternity Ward" sheetId="7" r:id="rId5"/>
    <sheet name="Ped Ward" sheetId="8" r:id="rId6"/>
    <sheet name="SNCU " sheetId="3" r:id="rId7"/>
    <sheet name="NRC " sheetId="9" r:id="rId8"/>
    <sheet name="OT" sheetId="10" r:id="rId9"/>
    <sheet name="PP Unit" sheetId="11" r:id="rId10"/>
    <sheet name="ICU" sheetId="12" r:id="rId11"/>
    <sheet name="IPD" sheetId="13" r:id="rId12"/>
    <sheet name="Blood Bank" sheetId="14" r:id="rId13"/>
    <sheet name="Lab" sheetId="15" r:id="rId14"/>
    <sheet name="Radiology " sheetId="16" r:id="rId15"/>
    <sheet name="Pharmacy" sheetId="17" r:id="rId16"/>
    <sheet name="Auxillary services" sheetId="18" r:id="rId17"/>
    <sheet name="Mortuary " sheetId="19" r:id="rId18"/>
    <sheet name="Admin" sheetId="20" r:id="rId19"/>
  </sheets>
  <externalReferences>
    <externalReference r:id="rId20"/>
  </externalReferences>
  <definedNames>
    <definedName name="_xlnm._FilterDatabase" localSheetId="18" hidden="1">Admin!$A$41:$G$827</definedName>
    <definedName name="_xlnm._FilterDatabase" localSheetId="16" hidden="1">'Auxillary services'!$A$41:$G$582</definedName>
    <definedName name="_xlnm._FilterDatabase" localSheetId="12" hidden="1">'Blood Bank'!$A$42:$G$596</definedName>
    <definedName name="_xlnm._FilterDatabase" localSheetId="1" hidden="1">'Emergency '!$A$42:$G$666</definedName>
    <definedName name="_xlnm._FilterDatabase" localSheetId="10" hidden="1">ICU!$A$42:$G$655</definedName>
    <definedName name="_xlnm._FilterDatabase" localSheetId="11" hidden="1">IPD!$A$42:$G$609</definedName>
    <definedName name="_xlnm._FilterDatabase" localSheetId="13" hidden="1">Lab!$A$42:$G$610</definedName>
    <definedName name="_xlnm._FilterDatabase" localSheetId="3" hidden="1">'Labour Room'!$A$40:$G$668</definedName>
    <definedName name="_xlnm._FilterDatabase" localSheetId="4" hidden="1">'Maternity Ward'!$A$42:$G$644</definedName>
    <definedName name="_xlnm._FilterDatabase" localSheetId="17" hidden="1">'Mortuary '!$A$41:$G$525</definedName>
    <definedName name="_xlnm._FilterDatabase" localSheetId="7" hidden="1">'NRC '!$A$42:$G$644</definedName>
    <definedName name="_xlnm._FilterDatabase" localSheetId="2" hidden="1">OPD!$A$41:$G$712</definedName>
    <definedName name="_xlnm._FilterDatabase" localSheetId="8" hidden="1">OT!$A$42:$G$669</definedName>
    <definedName name="_xlnm._FilterDatabase" localSheetId="5" hidden="1">'Ped Ward'!$A$42:$G$630</definedName>
    <definedName name="_xlnm._FilterDatabase" localSheetId="15" hidden="1">Pharmacy!$A$41:$G$550</definedName>
    <definedName name="_xlnm._FilterDatabase" localSheetId="9" hidden="1">'PP Unit'!$A$42:$G$678</definedName>
    <definedName name="_xlnm._FilterDatabase" localSheetId="14" hidden="1">'Radiology '!$A$41:$G$568</definedName>
    <definedName name="_xlnm._FilterDatabase" localSheetId="6" hidden="1">'SNCU '!$A$41:$G$689</definedName>
    <definedName name="Area_of_Concern___Patient_Rights">'[1]Summary and Table of Content'!$C$5</definedName>
    <definedName name="_xlnm.Print_Titles" localSheetId="16">'Auxillary services'!$41:$41</definedName>
    <definedName name="_xlnm.Print_Titles" localSheetId="12">'Blood Bank'!$42:$42</definedName>
    <definedName name="_xlnm.Print_Titles" localSheetId="1">'Emergency '!$42:$42</definedName>
    <definedName name="_xlnm.Print_Titles" localSheetId="10">ICU!$42:$42</definedName>
    <definedName name="_xlnm.Print_Titles" localSheetId="11">IPD!$42:$42</definedName>
    <definedName name="_xlnm.Print_Titles" localSheetId="13">Lab!$42:$42</definedName>
    <definedName name="_xlnm.Print_Titles" localSheetId="3">'Labour Room'!$40:$40</definedName>
    <definedName name="_xlnm.Print_Titles" localSheetId="4">'Maternity Ward'!$42:$42</definedName>
    <definedName name="_xlnm.Print_Titles" localSheetId="2">OPD!$41:$41</definedName>
    <definedName name="_xlnm.Print_Titles" localSheetId="8">OT!$42:$42</definedName>
    <definedName name="_xlnm.Print_Titles" localSheetId="5">'Ped Ward'!$42:$42</definedName>
    <definedName name="_xlnm.Print_Titles" localSheetId="15">Pharmacy!$41:$41</definedName>
    <definedName name="_xlnm.Print_Titles" localSheetId="9">'PP Unit'!$42:$42</definedName>
    <definedName name="_xlnm.Print_Titles" localSheetId="14">'Radiology '!$41:$41</definedName>
    <definedName name="_xlnm.Print_Titles" localSheetId="6">'SNCU '!$41:$41</definedName>
    <definedName name="Z_5A5334BF_4161_4474_AB11_E32AC1D8DA20_.wvu.FilterData" localSheetId="18" hidden="1">Admin!$A$41:$G$827</definedName>
    <definedName name="Z_5A5334BF_4161_4474_AB11_E32AC1D8DA20_.wvu.FilterData" localSheetId="16" hidden="1">'Auxillary services'!$A$41:$G$582</definedName>
    <definedName name="Z_5A5334BF_4161_4474_AB11_E32AC1D8DA20_.wvu.FilterData" localSheetId="12" hidden="1">'Blood Bank'!$A$42:$G$596</definedName>
    <definedName name="Z_5A5334BF_4161_4474_AB11_E32AC1D8DA20_.wvu.FilterData" localSheetId="1" hidden="1">'Emergency '!$A$42:$G$666</definedName>
    <definedName name="Z_5A5334BF_4161_4474_AB11_E32AC1D8DA20_.wvu.FilterData" localSheetId="10" hidden="1">ICU!$A$42:$G$655</definedName>
    <definedName name="Z_5A5334BF_4161_4474_AB11_E32AC1D8DA20_.wvu.FilterData" localSheetId="11" hidden="1">IPD!$A$42:$G$609</definedName>
    <definedName name="Z_5A5334BF_4161_4474_AB11_E32AC1D8DA20_.wvu.FilterData" localSheetId="13" hidden="1">Lab!$A$42:$G$610</definedName>
    <definedName name="Z_5A5334BF_4161_4474_AB11_E32AC1D8DA20_.wvu.FilterData" localSheetId="3" hidden="1">'Labour Room'!$A$40:$G$668</definedName>
    <definedName name="Z_5A5334BF_4161_4474_AB11_E32AC1D8DA20_.wvu.FilterData" localSheetId="4" hidden="1">'Maternity Ward'!$A$42:$G$644</definedName>
    <definedName name="Z_5A5334BF_4161_4474_AB11_E32AC1D8DA20_.wvu.FilterData" localSheetId="17" hidden="1">'Mortuary '!$A$41:$G$525</definedName>
    <definedName name="Z_5A5334BF_4161_4474_AB11_E32AC1D8DA20_.wvu.FilterData" localSheetId="7" hidden="1">'NRC '!$A$42:$G$644</definedName>
    <definedName name="Z_5A5334BF_4161_4474_AB11_E32AC1D8DA20_.wvu.FilterData" localSheetId="2" hidden="1">OPD!$A$41:$G$712</definedName>
    <definedName name="Z_5A5334BF_4161_4474_AB11_E32AC1D8DA20_.wvu.FilterData" localSheetId="8" hidden="1">OT!$A$42:$G$669</definedName>
    <definedName name="Z_5A5334BF_4161_4474_AB11_E32AC1D8DA20_.wvu.FilterData" localSheetId="5" hidden="1">'Ped Ward'!$A$42:$G$630</definedName>
    <definedName name="Z_5A5334BF_4161_4474_AB11_E32AC1D8DA20_.wvu.FilterData" localSheetId="15" hidden="1">Pharmacy!$A$41:$G$550</definedName>
    <definedName name="Z_5A5334BF_4161_4474_AB11_E32AC1D8DA20_.wvu.FilterData" localSheetId="9" hidden="1">'PP Unit'!$A$42:$G$678</definedName>
    <definedName name="Z_5A5334BF_4161_4474_AB11_E32AC1D8DA20_.wvu.FilterData" localSheetId="14" hidden="1">'Radiology '!$A$41:$G$568</definedName>
    <definedName name="Z_5A5334BF_4161_4474_AB11_E32AC1D8DA20_.wvu.FilterData" localSheetId="6" hidden="1">'SNCU '!$A$41:$G$689</definedName>
    <definedName name="Z_5A5334BF_4161_4474_AB11_E32AC1D8DA20_.wvu.PrintTitles" localSheetId="16" hidden="1">'Auxillary services'!$41:$41</definedName>
    <definedName name="Z_5A5334BF_4161_4474_AB11_E32AC1D8DA20_.wvu.PrintTitles" localSheetId="12" hidden="1">'Blood Bank'!$42:$42</definedName>
    <definedName name="Z_5A5334BF_4161_4474_AB11_E32AC1D8DA20_.wvu.PrintTitles" localSheetId="1" hidden="1">'Emergency '!$42:$42</definedName>
    <definedName name="Z_5A5334BF_4161_4474_AB11_E32AC1D8DA20_.wvu.PrintTitles" localSheetId="10" hidden="1">ICU!$42:$42</definedName>
    <definedName name="Z_5A5334BF_4161_4474_AB11_E32AC1D8DA20_.wvu.PrintTitles" localSheetId="11" hidden="1">IPD!$42:$42</definedName>
    <definedName name="Z_5A5334BF_4161_4474_AB11_E32AC1D8DA20_.wvu.PrintTitles" localSheetId="13" hidden="1">Lab!$42:$42</definedName>
    <definedName name="Z_5A5334BF_4161_4474_AB11_E32AC1D8DA20_.wvu.PrintTitles" localSheetId="3" hidden="1">'Labour Room'!$40:$40</definedName>
    <definedName name="Z_5A5334BF_4161_4474_AB11_E32AC1D8DA20_.wvu.PrintTitles" localSheetId="4" hidden="1">'Maternity Ward'!$42:$42</definedName>
    <definedName name="Z_5A5334BF_4161_4474_AB11_E32AC1D8DA20_.wvu.PrintTitles" localSheetId="2" hidden="1">OPD!$41:$41</definedName>
    <definedName name="Z_5A5334BF_4161_4474_AB11_E32AC1D8DA20_.wvu.PrintTitles" localSheetId="8" hidden="1">OT!$42:$42</definedName>
    <definedName name="Z_5A5334BF_4161_4474_AB11_E32AC1D8DA20_.wvu.PrintTitles" localSheetId="5" hidden="1">'Ped Ward'!$42:$42</definedName>
    <definedName name="Z_5A5334BF_4161_4474_AB11_E32AC1D8DA20_.wvu.PrintTitles" localSheetId="15" hidden="1">Pharmacy!$41:$41</definedName>
    <definedName name="Z_5A5334BF_4161_4474_AB11_E32AC1D8DA20_.wvu.PrintTitles" localSheetId="9" hidden="1">'PP Unit'!$42:$42</definedName>
    <definedName name="Z_5A5334BF_4161_4474_AB11_E32AC1D8DA20_.wvu.PrintTitles" localSheetId="14" hidden="1">'Radiology '!$41:$41</definedName>
    <definedName name="Z_5A5334BF_4161_4474_AB11_E32AC1D8DA20_.wvu.PrintTitles" localSheetId="6" hidden="1">'SNCU '!$41:$41</definedName>
    <definedName name="Z_5A5334BF_4161_4474_AB11_E32AC1D8DA20_.wvu.Rows" localSheetId="0" hidden="1">'Department Wise'!$15:$16</definedName>
  </definedNames>
  <calcPr calcId="124519"/>
  <customWorkbookViews>
    <customWorkbookView name="Rajesh - Personal View" guid="{5A5334BF-4161-4474-AB11-E32AC1D8DA20}" mergeInterval="0" personalView="1" maximized="1" xWindow="1" yWindow="1" windowWidth="1362" windowHeight="496" tabRatio="957" activeSheetId="2" showComments="commIndAndComment"/>
  </customWorkbookViews>
  <extLs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alcChain.xml><?xml version="1.0" encoding="utf-8"?>
<calcChain xmlns="http://schemas.openxmlformats.org/spreadsheetml/2006/main">
  <c r="I549" i="13"/>
  <c r="H549"/>
  <c r="H581" i="5"/>
  <c r="I581"/>
  <c r="I502"/>
  <c r="H502"/>
  <c r="I519"/>
  <c r="H519"/>
  <c r="H341" i="13"/>
  <c r="H347"/>
  <c r="H368"/>
  <c r="H300"/>
  <c r="H308"/>
  <c r="H317"/>
  <c r="H328"/>
  <c r="H359"/>
  <c r="H394"/>
  <c r="H521"/>
  <c r="E681" i="4"/>
  <c r="I44"/>
  <c r="I64"/>
  <c r="I70"/>
  <c r="I75"/>
  <c r="I87"/>
  <c r="I95"/>
  <c r="I99"/>
  <c r="I112"/>
  <c r="I128"/>
  <c r="I134"/>
  <c r="I140"/>
  <c r="I148"/>
  <c r="I177"/>
  <c r="I183"/>
  <c r="I189"/>
  <c r="I206"/>
  <c r="I224"/>
  <c r="I241"/>
  <c r="I264"/>
  <c r="I273"/>
  <c r="I286"/>
  <c r="I296"/>
  <c r="I306"/>
  <c r="I310"/>
  <c r="I315"/>
  <c r="I319"/>
  <c r="I333"/>
  <c r="I338"/>
  <c r="I350"/>
  <c r="I360"/>
  <c r="I363"/>
  <c r="I369"/>
  <c r="I381"/>
  <c r="I390"/>
  <c r="I404"/>
  <c r="I431"/>
  <c r="I435"/>
  <c r="I454"/>
  <c r="I460"/>
  <c r="I521"/>
  <c r="I529"/>
  <c r="I539"/>
  <c r="I545"/>
  <c r="I556"/>
  <c r="I568"/>
  <c r="I585"/>
  <c r="I592"/>
  <c r="I598"/>
  <c r="I616"/>
  <c r="I620"/>
  <c r="I628"/>
  <c r="I633"/>
  <c r="I640"/>
  <c r="I651"/>
  <c r="I658"/>
  <c r="I662"/>
  <c r="H44"/>
  <c r="H64"/>
  <c r="H70"/>
  <c r="H75"/>
  <c r="H87"/>
  <c r="H95"/>
  <c r="H99"/>
  <c r="H112"/>
  <c r="H128"/>
  <c r="H134"/>
  <c r="H140"/>
  <c r="H148"/>
  <c r="H177"/>
  <c r="H183"/>
  <c r="H189"/>
  <c r="H206"/>
  <c r="H224"/>
  <c r="H241"/>
  <c r="H264"/>
  <c r="H273"/>
  <c r="H286"/>
  <c r="H296"/>
  <c r="H306"/>
  <c r="H310"/>
  <c r="H315"/>
  <c r="H319"/>
  <c r="H333"/>
  <c r="H338"/>
  <c r="H350"/>
  <c r="H360"/>
  <c r="H363"/>
  <c r="H369"/>
  <c r="H381"/>
  <c r="H390"/>
  <c r="H404"/>
  <c r="H431"/>
  <c r="H435"/>
  <c r="H454"/>
  <c r="H460"/>
  <c r="H521"/>
  <c r="H529"/>
  <c r="H539"/>
  <c r="H545"/>
  <c r="H556"/>
  <c r="H568"/>
  <c r="H585"/>
  <c r="H592"/>
  <c r="H598"/>
  <c r="H616"/>
  <c r="H620"/>
  <c r="H628"/>
  <c r="H633"/>
  <c r="H640"/>
  <c r="H651"/>
  <c r="H658"/>
  <c r="H662"/>
  <c r="I43" i="20"/>
  <c r="I63"/>
  <c r="I71"/>
  <c r="I77"/>
  <c r="I92"/>
  <c r="I101"/>
  <c r="I106"/>
  <c r="I136"/>
  <c r="I160"/>
  <c r="I165"/>
  <c r="I179"/>
  <c r="I192"/>
  <c r="I221"/>
  <c r="I244"/>
  <c r="I255"/>
  <c r="I301"/>
  <c r="I305"/>
  <c r="I316"/>
  <c r="I327"/>
  <c r="I337"/>
  <c r="I363"/>
  <c r="I391"/>
  <c r="I420"/>
  <c r="I424"/>
  <c r="I435"/>
  <c r="I444"/>
  <c r="I461"/>
  <c r="I481"/>
  <c r="I492"/>
  <c r="I502"/>
  <c r="I514"/>
  <c r="I520"/>
  <c r="I523"/>
  <c r="I528"/>
  <c r="I534"/>
  <c r="I552"/>
  <c r="I583"/>
  <c r="I606"/>
  <c r="I639"/>
  <c r="I664"/>
  <c r="I668"/>
  <c r="I675"/>
  <c r="I679"/>
  <c r="I685"/>
  <c r="I707"/>
  <c r="I724"/>
  <c r="I738"/>
  <c r="I743"/>
  <c r="I755"/>
  <c r="I759"/>
  <c r="I781"/>
  <c r="I788"/>
  <c r="I797"/>
  <c r="I809"/>
  <c r="I815"/>
  <c r="I822"/>
  <c r="H43"/>
  <c r="H63"/>
  <c r="H71"/>
  <c r="H77"/>
  <c r="H92"/>
  <c r="H101"/>
  <c r="H106"/>
  <c r="H136"/>
  <c r="H160"/>
  <c r="H165"/>
  <c r="H179"/>
  <c r="H192"/>
  <c r="H221"/>
  <c r="H244"/>
  <c r="H255"/>
  <c r="H301"/>
  <c r="H305"/>
  <c r="H316"/>
  <c r="H327"/>
  <c r="H337"/>
  <c r="H363"/>
  <c r="H391"/>
  <c r="H420"/>
  <c r="H424"/>
  <c r="H435"/>
  <c r="H444"/>
  <c r="H461"/>
  <c r="H481"/>
  <c r="H492"/>
  <c r="H502"/>
  <c r="H514"/>
  <c r="H520"/>
  <c r="H523"/>
  <c r="H528"/>
  <c r="H534"/>
  <c r="H552"/>
  <c r="H583"/>
  <c r="H606"/>
  <c r="H639"/>
  <c r="H664"/>
  <c r="H668"/>
  <c r="H675"/>
  <c r="H679"/>
  <c r="H685"/>
  <c r="H707"/>
  <c r="H724"/>
  <c r="H738"/>
  <c r="H743"/>
  <c r="H755"/>
  <c r="H759"/>
  <c r="H781"/>
  <c r="H788"/>
  <c r="H797"/>
  <c r="H809"/>
  <c r="H815"/>
  <c r="H822"/>
  <c r="I43" i="19"/>
  <c r="I84"/>
  <c r="I100"/>
  <c r="I110"/>
  <c r="I116"/>
  <c r="I121"/>
  <c r="I135"/>
  <c r="I152"/>
  <c r="I159"/>
  <c r="I164"/>
  <c r="I175"/>
  <c r="I180"/>
  <c r="I192"/>
  <c r="I197"/>
  <c r="I207"/>
  <c r="I214"/>
  <c r="I226"/>
  <c r="I248"/>
  <c r="I253"/>
  <c r="I288"/>
  <c r="I305"/>
  <c r="I336"/>
  <c r="I405"/>
  <c r="I413"/>
  <c r="I422"/>
  <c r="I427"/>
  <c r="I435"/>
  <c r="I446"/>
  <c r="I462"/>
  <c r="I469"/>
  <c r="I474"/>
  <c r="I491"/>
  <c r="I495"/>
  <c r="I501"/>
  <c r="I506"/>
  <c r="I510"/>
  <c r="I515"/>
  <c r="I522"/>
  <c r="H43"/>
  <c r="H84"/>
  <c r="H100"/>
  <c r="H110"/>
  <c r="H116"/>
  <c r="H121"/>
  <c r="H135"/>
  <c r="H152"/>
  <c r="H159"/>
  <c r="H164"/>
  <c r="H175"/>
  <c r="H180"/>
  <c r="H192"/>
  <c r="H197"/>
  <c r="H207"/>
  <c r="H214"/>
  <c r="H226"/>
  <c r="H248"/>
  <c r="H253"/>
  <c r="H288"/>
  <c r="H305"/>
  <c r="H336"/>
  <c r="H405"/>
  <c r="H413"/>
  <c r="H422"/>
  <c r="H427"/>
  <c r="H435"/>
  <c r="H446"/>
  <c r="H462"/>
  <c r="H469"/>
  <c r="H474"/>
  <c r="H491"/>
  <c r="H495"/>
  <c r="H501"/>
  <c r="H506"/>
  <c r="H510"/>
  <c r="H515"/>
  <c r="H522"/>
  <c r="I84" i="18"/>
  <c r="I42" s="1"/>
  <c r="C587" s="1"/>
  <c r="I97"/>
  <c r="I112"/>
  <c r="I117"/>
  <c r="I123"/>
  <c r="I131"/>
  <c r="I146"/>
  <c r="I152"/>
  <c r="I159"/>
  <c r="I174"/>
  <c r="I179"/>
  <c r="I193"/>
  <c r="I207"/>
  <c r="I219"/>
  <c r="I232"/>
  <c r="I236"/>
  <c r="I252"/>
  <c r="I278"/>
  <c r="I285"/>
  <c r="I320"/>
  <c r="I349"/>
  <c r="I435"/>
  <c r="I443"/>
  <c r="I451"/>
  <c r="I458"/>
  <c r="I464"/>
  <c r="I478"/>
  <c r="I489"/>
  <c r="I492"/>
  <c r="I497"/>
  <c r="I502"/>
  <c r="I539"/>
  <c r="I543"/>
  <c r="I550"/>
  <c r="I555"/>
  <c r="I560"/>
  <c r="I567"/>
  <c r="I573"/>
  <c r="I577"/>
  <c r="H84"/>
  <c r="H42" s="1"/>
  <c r="B587" s="1"/>
  <c r="H97"/>
  <c r="H112"/>
  <c r="H117"/>
  <c r="H123"/>
  <c r="H131"/>
  <c r="H146"/>
  <c r="H152"/>
  <c r="H159"/>
  <c r="H174"/>
  <c r="H179"/>
  <c r="H193"/>
  <c r="H207"/>
  <c r="H219"/>
  <c r="H232"/>
  <c r="H236"/>
  <c r="H252"/>
  <c r="H278"/>
  <c r="H285"/>
  <c r="H320"/>
  <c r="H349"/>
  <c r="H435"/>
  <c r="H443"/>
  <c r="H451"/>
  <c r="H458"/>
  <c r="H464"/>
  <c r="H478"/>
  <c r="H489"/>
  <c r="H492"/>
  <c r="H497"/>
  <c r="H502"/>
  <c r="H539"/>
  <c r="H543"/>
  <c r="H550"/>
  <c r="H555"/>
  <c r="H560"/>
  <c r="H567"/>
  <c r="H573"/>
  <c r="H577"/>
  <c r="I43" i="17"/>
  <c r="I74"/>
  <c r="I87"/>
  <c r="I102"/>
  <c r="I114"/>
  <c r="I120"/>
  <c r="I125"/>
  <c r="I131"/>
  <c r="I140"/>
  <c r="I155"/>
  <c r="I162"/>
  <c r="I169"/>
  <c r="I181"/>
  <c r="I203"/>
  <c r="I212"/>
  <c r="I217"/>
  <c r="I257"/>
  <c r="I264"/>
  <c r="I275"/>
  <c r="I294"/>
  <c r="I298"/>
  <c r="I303"/>
  <c r="I329"/>
  <c r="I339"/>
  <c r="I345"/>
  <c r="I363"/>
  <c r="I449"/>
  <c r="I468"/>
  <c r="I474"/>
  <c r="I480"/>
  <c r="I483"/>
  <c r="I487"/>
  <c r="I492"/>
  <c r="I510"/>
  <c r="I514"/>
  <c r="I521"/>
  <c r="I526"/>
  <c r="I532"/>
  <c r="I537"/>
  <c r="I542"/>
  <c r="I548"/>
  <c r="H43"/>
  <c r="H74"/>
  <c r="H87"/>
  <c r="H102"/>
  <c r="H114"/>
  <c r="H120"/>
  <c r="H125"/>
  <c r="H131"/>
  <c r="H140"/>
  <c r="H155"/>
  <c r="H162"/>
  <c r="H169"/>
  <c r="H181"/>
  <c r="H203"/>
  <c r="H212"/>
  <c r="H217"/>
  <c r="H257"/>
  <c r="H264"/>
  <c r="H275"/>
  <c r="H294"/>
  <c r="H298"/>
  <c r="H303"/>
  <c r="H329"/>
  <c r="H339"/>
  <c r="H345"/>
  <c r="H363"/>
  <c r="H449"/>
  <c r="H468"/>
  <c r="H474"/>
  <c r="H480"/>
  <c r="H483"/>
  <c r="H487"/>
  <c r="H492"/>
  <c r="H510"/>
  <c r="H514"/>
  <c r="H521"/>
  <c r="H526"/>
  <c r="H532"/>
  <c r="H537"/>
  <c r="H542"/>
  <c r="H548"/>
  <c r="I43" i="16"/>
  <c r="I63"/>
  <c r="I69"/>
  <c r="I101"/>
  <c r="I113"/>
  <c r="I119"/>
  <c r="I125"/>
  <c r="I131"/>
  <c r="I139"/>
  <c r="I155"/>
  <c r="I164"/>
  <c r="I170"/>
  <c r="I182"/>
  <c r="I187"/>
  <c r="I203"/>
  <c r="I212"/>
  <c r="I225"/>
  <c r="I239"/>
  <c r="I250"/>
  <c r="I268"/>
  <c r="I279"/>
  <c r="I284"/>
  <c r="I288"/>
  <c r="I297"/>
  <c r="I308"/>
  <c r="I320"/>
  <c r="I338"/>
  <c r="I345"/>
  <c r="I443"/>
  <c r="I451"/>
  <c r="I460"/>
  <c r="I464"/>
  <c r="I468"/>
  <c r="I479"/>
  <c r="I488"/>
  <c r="I491"/>
  <c r="I496"/>
  <c r="I501"/>
  <c r="I518"/>
  <c r="I522"/>
  <c r="I528"/>
  <c r="I533"/>
  <c r="I541"/>
  <c r="I549"/>
  <c r="I556"/>
  <c r="I564"/>
  <c r="H43"/>
  <c r="H63"/>
  <c r="H69"/>
  <c r="H101"/>
  <c r="H113"/>
  <c r="H119"/>
  <c r="H125"/>
  <c r="H131"/>
  <c r="H139"/>
  <c r="H155"/>
  <c r="H164"/>
  <c r="H170"/>
  <c r="H182"/>
  <c r="H187"/>
  <c r="H203"/>
  <c r="H212"/>
  <c r="H225"/>
  <c r="H239"/>
  <c r="H250"/>
  <c r="H268"/>
  <c r="H279"/>
  <c r="H284"/>
  <c r="H288"/>
  <c r="H297"/>
  <c r="H308"/>
  <c r="H320"/>
  <c r="H338"/>
  <c r="H345"/>
  <c r="H443"/>
  <c r="H451"/>
  <c r="H460"/>
  <c r="H464"/>
  <c r="H468"/>
  <c r="H479"/>
  <c r="H488"/>
  <c r="H491"/>
  <c r="H496"/>
  <c r="H501"/>
  <c r="H518"/>
  <c r="H522"/>
  <c r="H528"/>
  <c r="H533"/>
  <c r="H541"/>
  <c r="H549"/>
  <c r="H556"/>
  <c r="H564"/>
  <c r="I70" i="15"/>
  <c r="I82"/>
  <c r="I103"/>
  <c r="I107"/>
  <c r="I118"/>
  <c r="I124"/>
  <c r="I129"/>
  <c r="I135"/>
  <c r="I144"/>
  <c r="I160"/>
  <c r="I168"/>
  <c r="I175"/>
  <c r="I191"/>
  <c r="I198"/>
  <c r="I216"/>
  <c r="I228"/>
  <c r="I242"/>
  <c r="I252"/>
  <c r="I263"/>
  <c r="I281"/>
  <c r="I285"/>
  <c r="I290"/>
  <c r="I294"/>
  <c r="I303"/>
  <c r="I309"/>
  <c r="I328"/>
  <c r="I346"/>
  <c r="I353"/>
  <c r="I433"/>
  <c r="I445"/>
  <c r="I454"/>
  <c r="I466"/>
  <c r="I472"/>
  <c r="I480"/>
  <c r="I491"/>
  <c r="I509"/>
  <c r="I512"/>
  <c r="I517"/>
  <c r="I530"/>
  <c r="I557"/>
  <c r="I561"/>
  <c r="I567"/>
  <c r="I572"/>
  <c r="I581"/>
  <c r="I592"/>
  <c r="I600"/>
  <c r="I607"/>
  <c r="H70"/>
  <c r="H82"/>
  <c r="H103"/>
  <c r="H107"/>
  <c r="H118"/>
  <c r="H124"/>
  <c r="H129"/>
  <c r="H135"/>
  <c r="H144"/>
  <c r="H160"/>
  <c r="H168"/>
  <c r="H175"/>
  <c r="H191"/>
  <c r="H198"/>
  <c r="H216"/>
  <c r="H228"/>
  <c r="H242"/>
  <c r="H252"/>
  <c r="H263"/>
  <c r="H281"/>
  <c r="H285"/>
  <c r="H290"/>
  <c r="H294"/>
  <c r="H303"/>
  <c r="H309"/>
  <c r="H328"/>
  <c r="H346"/>
  <c r="H353"/>
  <c r="H433"/>
  <c r="H445"/>
  <c r="H454"/>
  <c r="H466"/>
  <c r="H472"/>
  <c r="H480"/>
  <c r="H491"/>
  <c r="H509"/>
  <c r="H512"/>
  <c r="H517"/>
  <c r="H530"/>
  <c r="H557"/>
  <c r="H561"/>
  <c r="H567"/>
  <c r="H572"/>
  <c r="H581"/>
  <c r="H592"/>
  <c r="H600"/>
  <c r="H607"/>
  <c r="I44" i="14"/>
  <c r="I66"/>
  <c r="I72"/>
  <c r="I76"/>
  <c r="I96"/>
  <c r="I100"/>
  <c r="I112"/>
  <c r="I118"/>
  <c r="I123"/>
  <c r="I130"/>
  <c r="I138"/>
  <c r="I154"/>
  <c r="I162"/>
  <c r="I169"/>
  <c r="I180"/>
  <c r="I185"/>
  <c r="I198"/>
  <c r="I209"/>
  <c r="I224"/>
  <c r="I231"/>
  <c r="I244"/>
  <c r="I253"/>
  <c r="I263"/>
  <c r="I267"/>
  <c r="I272"/>
  <c r="I276"/>
  <c r="I282"/>
  <c r="I285"/>
  <c r="I292"/>
  <c r="I311"/>
  <c r="I329"/>
  <c r="I337"/>
  <c r="I341"/>
  <c r="I451"/>
  <c r="I459"/>
  <c r="I471"/>
  <c r="I477"/>
  <c r="I484"/>
  <c r="I495"/>
  <c r="I513"/>
  <c r="I516"/>
  <c r="I521"/>
  <c r="I530"/>
  <c r="I545"/>
  <c r="I549"/>
  <c r="I555"/>
  <c r="I560"/>
  <c r="I569"/>
  <c r="I578"/>
  <c r="I584"/>
  <c r="I591"/>
  <c r="H44"/>
  <c r="H66"/>
  <c r="H72"/>
  <c r="H76"/>
  <c r="H96"/>
  <c r="H100"/>
  <c r="H112"/>
  <c r="H118"/>
  <c r="H123"/>
  <c r="H130"/>
  <c r="H138"/>
  <c r="H154"/>
  <c r="H162"/>
  <c r="H169"/>
  <c r="H180"/>
  <c r="H185"/>
  <c r="H198"/>
  <c r="H209"/>
  <c r="H224"/>
  <c r="H231"/>
  <c r="H244"/>
  <c r="H253"/>
  <c r="H263"/>
  <c r="H267"/>
  <c r="H272"/>
  <c r="H276"/>
  <c r="H282"/>
  <c r="H285"/>
  <c r="H292"/>
  <c r="H311"/>
  <c r="H329"/>
  <c r="H337"/>
  <c r="H341"/>
  <c r="H451"/>
  <c r="H459"/>
  <c r="H471"/>
  <c r="H477"/>
  <c r="H484"/>
  <c r="H495"/>
  <c r="H513"/>
  <c r="H516"/>
  <c r="H521"/>
  <c r="H530"/>
  <c r="H545"/>
  <c r="H549"/>
  <c r="H555"/>
  <c r="H560"/>
  <c r="H569"/>
  <c r="H578"/>
  <c r="H584"/>
  <c r="H591"/>
  <c r="I44" i="13"/>
  <c r="I75"/>
  <c r="I95"/>
  <c r="I99"/>
  <c r="I113"/>
  <c r="I126"/>
  <c r="I136"/>
  <c r="I142"/>
  <c r="I151"/>
  <c r="I174"/>
  <c r="I180"/>
  <c r="I186"/>
  <c r="I197"/>
  <c r="I211"/>
  <c r="I224"/>
  <c r="I229"/>
  <c r="I243"/>
  <c r="I253"/>
  <c r="I266"/>
  <c r="I270"/>
  <c r="I275"/>
  <c r="I291"/>
  <c r="I296"/>
  <c r="I300"/>
  <c r="I308"/>
  <c r="I317"/>
  <c r="I328"/>
  <c r="I338"/>
  <c r="I341"/>
  <c r="I347"/>
  <c r="I359"/>
  <c r="I368"/>
  <c r="I383"/>
  <c r="I390"/>
  <c r="I394"/>
  <c r="I409"/>
  <c r="I418"/>
  <c r="I465"/>
  <c r="I477"/>
  <c r="I485"/>
  <c r="I495"/>
  <c r="I500"/>
  <c r="I510"/>
  <c r="I521"/>
  <c r="I537"/>
  <c r="I540"/>
  <c r="I544"/>
  <c r="I565"/>
  <c r="I569"/>
  <c r="I577"/>
  <c r="I582"/>
  <c r="I590"/>
  <c r="I595"/>
  <c r="I601"/>
  <c r="I606"/>
  <c r="H44"/>
  <c r="H75"/>
  <c r="H95"/>
  <c r="H99"/>
  <c r="H113"/>
  <c r="H126"/>
  <c r="H136"/>
  <c r="H142"/>
  <c r="H151"/>
  <c r="H174"/>
  <c r="H180"/>
  <c r="H186"/>
  <c r="H197"/>
  <c r="H211"/>
  <c r="H224"/>
  <c r="H229"/>
  <c r="H243"/>
  <c r="H253"/>
  <c r="H266"/>
  <c r="H270"/>
  <c r="H275"/>
  <c r="H291"/>
  <c r="H296"/>
  <c r="H338"/>
  <c r="H383"/>
  <c r="H390"/>
  <c r="H409"/>
  <c r="H418"/>
  <c r="H465"/>
  <c r="H477"/>
  <c r="H485"/>
  <c r="H495"/>
  <c r="H500"/>
  <c r="H510"/>
  <c r="H537"/>
  <c r="H540"/>
  <c r="H544"/>
  <c r="H565"/>
  <c r="H569"/>
  <c r="H577"/>
  <c r="H582"/>
  <c r="H590"/>
  <c r="H595"/>
  <c r="H601"/>
  <c r="H606"/>
  <c r="I44" i="12"/>
  <c r="I69"/>
  <c r="I74"/>
  <c r="I98"/>
  <c r="I112"/>
  <c r="I119"/>
  <c r="I125"/>
  <c r="I132"/>
  <c r="I140"/>
  <c r="I159"/>
  <c r="I170"/>
  <c r="I178"/>
  <c r="I195"/>
  <c r="I208"/>
  <c r="I222"/>
  <c r="I231"/>
  <c r="I245"/>
  <c r="I256"/>
  <c r="I269"/>
  <c r="I275"/>
  <c r="I280"/>
  <c r="I295"/>
  <c r="I300"/>
  <c r="I304"/>
  <c r="I313"/>
  <c r="I322"/>
  <c r="I336"/>
  <c r="I346"/>
  <c r="I349"/>
  <c r="I355"/>
  <c r="I367"/>
  <c r="I376"/>
  <c r="I388"/>
  <c r="I401"/>
  <c r="I408"/>
  <c r="I412"/>
  <c r="I427"/>
  <c r="I436"/>
  <c r="I496"/>
  <c r="I504"/>
  <c r="I516"/>
  <c r="I525"/>
  <c r="I540"/>
  <c r="I556"/>
  <c r="I574"/>
  <c r="I580"/>
  <c r="I585"/>
  <c r="I608"/>
  <c r="I612"/>
  <c r="I620"/>
  <c r="I625"/>
  <c r="I632"/>
  <c r="I636"/>
  <c r="I641"/>
  <c r="I652"/>
  <c r="H44"/>
  <c r="H69"/>
  <c r="H74"/>
  <c r="H98"/>
  <c r="H112"/>
  <c r="H119"/>
  <c r="H125"/>
  <c r="H132"/>
  <c r="H140"/>
  <c r="H159"/>
  <c r="H170"/>
  <c r="H178"/>
  <c r="H195"/>
  <c r="H208"/>
  <c r="H222"/>
  <c r="H231"/>
  <c r="H245"/>
  <c r="H256"/>
  <c r="H269"/>
  <c r="H275"/>
  <c r="H280"/>
  <c r="H295"/>
  <c r="H300"/>
  <c r="H304"/>
  <c r="H313"/>
  <c r="H322"/>
  <c r="H336"/>
  <c r="H346"/>
  <c r="H349"/>
  <c r="H355"/>
  <c r="H367"/>
  <c r="H376"/>
  <c r="H388"/>
  <c r="H401"/>
  <c r="H408"/>
  <c r="H412"/>
  <c r="H427"/>
  <c r="H436"/>
  <c r="H496"/>
  <c r="H504"/>
  <c r="H516"/>
  <c r="H525"/>
  <c r="H540"/>
  <c r="H556"/>
  <c r="H574"/>
  <c r="H580"/>
  <c r="H585"/>
  <c r="H608"/>
  <c r="H612"/>
  <c r="H620"/>
  <c r="H625"/>
  <c r="H632"/>
  <c r="H636"/>
  <c r="H641"/>
  <c r="H652"/>
  <c r="I44" i="11"/>
  <c r="I64"/>
  <c r="I77"/>
  <c r="I105"/>
  <c r="I119"/>
  <c r="I128"/>
  <c r="I137"/>
  <c r="I145"/>
  <c r="I155"/>
  <c r="I179"/>
  <c r="I186"/>
  <c r="I192"/>
  <c r="I212"/>
  <c r="I221"/>
  <c r="I240"/>
  <c r="I247"/>
  <c r="I261"/>
  <c r="I271"/>
  <c r="I284"/>
  <c r="I295"/>
  <c r="I306"/>
  <c r="I310"/>
  <c r="I315"/>
  <c r="I319"/>
  <c r="I329"/>
  <c r="I338"/>
  <c r="I351"/>
  <c r="I354"/>
  <c r="I360"/>
  <c r="I372"/>
  <c r="I383"/>
  <c r="I399"/>
  <c r="I406"/>
  <c r="I421"/>
  <c r="I425"/>
  <c r="I431"/>
  <c r="I438"/>
  <c r="I464"/>
  <c r="I343"/>
  <c r="I505"/>
  <c r="I513"/>
  <c r="I529"/>
  <c r="I539"/>
  <c r="I558"/>
  <c r="I577"/>
  <c r="I594"/>
  <c r="I597"/>
  <c r="I601"/>
  <c r="I606"/>
  <c r="I625"/>
  <c r="I629"/>
  <c r="I636"/>
  <c r="I641"/>
  <c r="I648"/>
  <c r="I661"/>
  <c r="I665"/>
  <c r="I675"/>
  <c r="H44"/>
  <c r="H64"/>
  <c r="H77"/>
  <c r="H105"/>
  <c r="H119"/>
  <c r="H128"/>
  <c r="H137"/>
  <c r="H145"/>
  <c r="H155"/>
  <c r="H179"/>
  <c r="H186"/>
  <c r="H192"/>
  <c r="H212"/>
  <c r="H221"/>
  <c r="H240"/>
  <c r="H247"/>
  <c r="H261"/>
  <c r="H271"/>
  <c r="H284"/>
  <c r="H295"/>
  <c r="H306"/>
  <c r="H310"/>
  <c r="H315"/>
  <c r="H319"/>
  <c r="H329"/>
  <c r="H338"/>
  <c r="H351"/>
  <c r="H354"/>
  <c r="H360"/>
  <c r="H372"/>
  <c r="H383"/>
  <c r="H399"/>
  <c r="H406"/>
  <c r="H421"/>
  <c r="H425"/>
  <c r="H431"/>
  <c r="H438"/>
  <c r="H464"/>
  <c r="H343"/>
  <c r="H505"/>
  <c r="H513"/>
  <c r="H529"/>
  <c r="H539"/>
  <c r="H558"/>
  <c r="H577"/>
  <c r="H594"/>
  <c r="H597"/>
  <c r="H601"/>
  <c r="H606"/>
  <c r="H625"/>
  <c r="H629"/>
  <c r="H636"/>
  <c r="H641"/>
  <c r="H648"/>
  <c r="H661"/>
  <c r="H665"/>
  <c r="H675"/>
  <c r="I44" i="10"/>
  <c r="I63"/>
  <c r="I71"/>
  <c r="I75"/>
  <c r="I100"/>
  <c r="I112"/>
  <c r="I119"/>
  <c r="I126"/>
  <c r="I133"/>
  <c r="I142"/>
  <c r="I167"/>
  <c r="I174"/>
  <c r="I180"/>
  <c r="I203"/>
  <c r="I219"/>
  <c r="I240"/>
  <c r="I249"/>
  <c r="I264"/>
  <c r="I274"/>
  <c r="I287"/>
  <c r="I298"/>
  <c r="I313"/>
  <c r="I318"/>
  <c r="I327"/>
  <c r="I330"/>
  <c r="I337"/>
  <c r="I344"/>
  <c r="I347"/>
  <c r="I352"/>
  <c r="I364"/>
  <c r="I383"/>
  <c r="I390"/>
  <c r="I394"/>
  <c r="I409"/>
  <c r="I420"/>
  <c r="I434"/>
  <c r="I447"/>
  <c r="I463"/>
  <c r="I502"/>
  <c r="I510"/>
  <c r="I526"/>
  <c r="I536"/>
  <c r="I555"/>
  <c r="I574"/>
  <c r="I591"/>
  <c r="I598"/>
  <c r="I603"/>
  <c r="I618"/>
  <c r="I622"/>
  <c r="I628"/>
  <c r="I633"/>
  <c r="I641"/>
  <c r="I649"/>
  <c r="I657"/>
  <c r="I667"/>
  <c r="H44"/>
  <c r="H63"/>
  <c r="H71"/>
  <c r="H75"/>
  <c r="H100"/>
  <c r="H112"/>
  <c r="H119"/>
  <c r="H126"/>
  <c r="H133"/>
  <c r="H142"/>
  <c r="H167"/>
  <c r="H174"/>
  <c r="H180"/>
  <c r="H203"/>
  <c r="H219"/>
  <c r="H240"/>
  <c r="H249"/>
  <c r="H264"/>
  <c r="H274"/>
  <c r="H287"/>
  <c r="H298"/>
  <c r="H313"/>
  <c r="H318"/>
  <c r="H327"/>
  <c r="H330"/>
  <c r="H337"/>
  <c r="H344"/>
  <c r="H347"/>
  <c r="H352"/>
  <c r="H364"/>
  <c r="H383"/>
  <c r="H390"/>
  <c r="H394"/>
  <c r="H409"/>
  <c r="H420"/>
  <c r="I72" i="1" s="1"/>
  <c r="H434" i="10"/>
  <c r="H447"/>
  <c r="H463"/>
  <c r="H502"/>
  <c r="H510"/>
  <c r="H526"/>
  <c r="H536"/>
  <c r="H555"/>
  <c r="H574"/>
  <c r="H591"/>
  <c r="H598"/>
  <c r="H603"/>
  <c r="H618"/>
  <c r="H622"/>
  <c r="H628"/>
  <c r="H633"/>
  <c r="H641"/>
  <c r="H649"/>
  <c r="H657"/>
  <c r="H667"/>
  <c r="I44" i="9"/>
  <c r="I63"/>
  <c r="I78"/>
  <c r="I94"/>
  <c r="I106"/>
  <c r="I120"/>
  <c r="I126"/>
  <c r="I131"/>
  <c r="I138"/>
  <c r="I154"/>
  <c r="I176"/>
  <c r="I182"/>
  <c r="I188"/>
  <c r="I204"/>
  <c r="I215"/>
  <c r="I230"/>
  <c r="I235"/>
  <c r="I251"/>
  <c r="I264"/>
  <c r="I278"/>
  <c r="I283"/>
  <c r="I296"/>
  <c r="I311"/>
  <c r="I316"/>
  <c r="I320"/>
  <c r="I331"/>
  <c r="I339"/>
  <c r="I350"/>
  <c r="I360"/>
  <c r="I363"/>
  <c r="I369"/>
  <c r="I383"/>
  <c r="I392"/>
  <c r="I408"/>
  <c r="I415"/>
  <c r="I419"/>
  <c r="I450"/>
  <c r="I468"/>
  <c r="I503"/>
  <c r="I511"/>
  <c r="I523"/>
  <c r="I528"/>
  <c r="I539"/>
  <c r="I550"/>
  <c r="I566"/>
  <c r="I569"/>
  <c r="I573"/>
  <c r="I578"/>
  <c r="I596"/>
  <c r="I608"/>
  <c r="I613"/>
  <c r="I600"/>
  <c r="I619"/>
  <c r="I625"/>
  <c r="I635"/>
  <c r="I641"/>
  <c r="H44"/>
  <c r="H63"/>
  <c r="H78"/>
  <c r="H94"/>
  <c r="H106"/>
  <c r="H120"/>
  <c r="H126"/>
  <c r="H131"/>
  <c r="H138"/>
  <c r="H154"/>
  <c r="H176"/>
  <c r="H182"/>
  <c r="H188"/>
  <c r="H204"/>
  <c r="H215"/>
  <c r="H230"/>
  <c r="H235"/>
  <c r="H251"/>
  <c r="H264"/>
  <c r="H278"/>
  <c r="H283"/>
  <c r="H296"/>
  <c r="H311"/>
  <c r="H316"/>
  <c r="H320"/>
  <c r="H331"/>
  <c r="H339"/>
  <c r="H350"/>
  <c r="H360"/>
  <c r="H363"/>
  <c r="H369"/>
  <c r="H383"/>
  <c r="H392"/>
  <c r="H408"/>
  <c r="H415"/>
  <c r="H419"/>
  <c r="H450"/>
  <c r="H468"/>
  <c r="H503"/>
  <c r="H511"/>
  <c r="H523"/>
  <c r="H528"/>
  <c r="H539"/>
  <c r="H550"/>
  <c r="H566"/>
  <c r="H569"/>
  <c r="H573"/>
  <c r="H578"/>
  <c r="H596"/>
  <c r="H608"/>
  <c r="H613"/>
  <c r="H600"/>
  <c r="H619"/>
  <c r="H625"/>
  <c r="H635"/>
  <c r="H641"/>
  <c r="I43" i="3"/>
  <c r="I62"/>
  <c r="I74"/>
  <c r="I102"/>
  <c r="I123"/>
  <c r="I128"/>
  <c r="I135"/>
  <c r="I150"/>
  <c r="I177"/>
  <c r="I192"/>
  <c r="I200"/>
  <c r="I216"/>
  <c r="I228"/>
  <c r="I242"/>
  <c r="I251"/>
  <c r="I268"/>
  <c r="I282"/>
  <c r="I295"/>
  <c r="I301"/>
  <c r="I306"/>
  <c r="I321"/>
  <c r="I326"/>
  <c r="I330"/>
  <c r="I339"/>
  <c r="I348"/>
  <c r="I358"/>
  <c r="I368"/>
  <c r="I371"/>
  <c r="I377"/>
  <c r="I391"/>
  <c r="I400"/>
  <c r="I413"/>
  <c r="I417"/>
  <c r="I430"/>
  <c r="I434"/>
  <c r="I458"/>
  <c r="I486"/>
  <c r="I518"/>
  <c r="I526"/>
  <c r="I539"/>
  <c r="I548"/>
  <c r="I563"/>
  <c r="I581"/>
  <c r="I598"/>
  <c r="I601"/>
  <c r="I605"/>
  <c r="I610"/>
  <c r="I635"/>
  <c r="I639"/>
  <c r="I647"/>
  <c r="I652"/>
  <c r="I658"/>
  <c r="I666"/>
  <c r="I674"/>
  <c r="I686"/>
  <c r="H43"/>
  <c r="H62"/>
  <c r="H74"/>
  <c r="H102"/>
  <c r="H123"/>
  <c r="H128"/>
  <c r="H135"/>
  <c r="H150"/>
  <c r="H177"/>
  <c r="H192"/>
  <c r="H200"/>
  <c r="H216"/>
  <c r="H228"/>
  <c r="H242"/>
  <c r="H251"/>
  <c r="H268"/>
  <c r="H282"/>
  <c r="H295"/>
  <c r="H301"/>
  <c r="H306"/>
  <c r="H321"/>
  <c r="H326"/>
  <c r="H330"/>
  <c r="H339"/>
  <c r="H348"/>
  <c r="H358"/>
  <c r="H368"/>
  <c r="H371"/>
  <c r="H377"/>
  <c r="H391"/>
  <c r="H400"/>
  <c r="H413"/>
  <c r="H417"/>
  <c r="H430"/>
  <c r="H434"/>
  <c r="H458"/>
  <c r="H486"/>
  <c r="H518"/>
  <c r="H526"/>
  <c r="H539"/>
  <c r="H548"/>
  <c r="H563"/>
  <c r="H581"/>
  <c r="H598"/>
  <c r="H601"/>
  <c r="H605"/>
  <c r="H610"/>
  <c r="H635"/>
  <c r="H639"/>
  <c r="H647"/>
  <c r="H652"/>
  <c r="H658"/>
  <c r="H666"/>
  <c r="H674"/>
  <c r="H686"/>
  <c r="I44" i="8"/>
  <c r="I64"/>
  <c r="I81"/>
  <c r="I107"/>
  <c r="I118"/>
  <c r="I125"/>
  <c r="I130"/>
  <c r="I136"/>
  <c r="I151"/>
  <c r="I173"/>
  <c r="I179"/>
  <c r="I185"/>
  <c r="I200"/>
  <c r="I210"/>
  <c r="I223"/>
  <c r="I228"/>
  <c r="I243"/>
  <c r="I256"/>
  <c r="I269"/>
  <c r="I273"/>
  <c r="I278"/>
  <c r="I293"/>
  <c r="I298"/>
  <c r="I302"/>
  <c r="I311"/>
  <c r="I320"/>
  <c r="I331"/>
  <c r="I341"/>
  <c r="I344"/>
  <c r="I350"/>
  <c r="I364"/>
  <c r="I373"/>
  <c r="I388"/>
  <c r="I395"/>
  <c r="I399"/>
  <c r="I414"/>
  <c r="I423"/>
  <c r="I430"/>
  <c r="I448"/>
  <c r="I486"/>
  <c r="I494"/>
  <c r="I505"/>
  <c r="I510"/>
  <c r="I520"/>
  <c r="I531"/>
  <c r="I547"/>
  <c r="I550"/>
  <c r="I554"/>
  <c r="I559"/>
  <c r="I579"/>
  <c r="I583"/>
  <c r="I591"/>
  <c r="I596"/>
  <c r="I604"/>
  <c r="I612"/>
  <c r="I618"/>
  <c r="I627"/>
  <c r="H44"/>
  <c r="H64"/>
  <c r="H81"/>
  <c r="H107"/>
  <c r="H118"/>
  <c r="H125"/>
  <c r="H130"/>
  <c r="H136"/>
  <c r="H151"/>
  <c r="H173"/>
  <c r="H179"/>
  <c r="H185"/>
  <c r="H200"/>
  <c r="H210"/>
  <c r="H223"/>
  <c r="H228"/>
  <c r="H243"/>
  <c r="H256"/>
  <c r="H269"/>
  <c r="H273"/>
  <c r="H278"/>
  <c r="H293"/>
  <c r="H298"/>
  <c r="H302"/>
  <c r="H311"/>
  <c r="H320"/>
  <c r="H331"/>
  <c r="H341"/>
  <c r="H344"/>
  <c r="H350"/>
  <c r="H364"/>
  <c r="H373"/>
  <c r="H388"/>
  <c r="H395"/>
  <c r="H399"/>
  <c r="H414"/>
  <c r="H423"/>
  <c r="H430"/>
  <c r="H448"/>
  <c r="H486"/>
  <c r="H494"/>
  <c r="H505"/>
  <c r="H510"/>
  <c r="H520"/>
  <c r="H531"/>
  <c r="H547"/>
  <c r="H550"/>
  <c r="H554"/>
  <c r="H559"/>
  <c r="H579"/>
  <c r="H583"/>
  <c r="H591"/>
  <c r="H596"/>
  <c r="H604"/>
  <c r="H612"/>
  <c r="H618"/>
  <c r="H627"/>
  <c r="I44" i="7"/>
  <c r="I63"/>
  <c r="I73"/>
  <c r="I77"/>
  <c r="I101"/>
  <c r="I115"/>
  <c r="I125"/>
  <c r="I134"/>
  <c r="I140"/>
  <c r="I155"/>
  <c r="I180"/>
  <c r="I186"/>
  <c r="I192"/>
  <c r="I207"/>
  <c r="I220"/>
  <c r="I233"/>
  <c r="I238"/>
  <c r="I252"/>
  <c r="I262"/>
  <c r="I275"/>
  <c r="I280"/>
  <c r="I285"/>
  <c r="I301"/>
  <c r="I306"/>
  <c r="I310"/>
  <c r="I319"/>
  <c r="I328"/>
  <c r="I340"/>
  <c r="I350"/>
  <c r="I353"/>
  <c r="I359"/>
  <c r="I371"/>
  <c r="I380"/>
  <c r="I396"/>
  <c r="I403"/>
  <c r="I407"/>
  <c r="I422"/>
  <c r="I431"/>
  <c r="I438"/>
  <c r="I455"/>
  <c r="I463"/>
  <c r="I496"/>
  <c r="I504"/>
  <c r="I514"/>
  <c r="I519"/>
  <c r="I529"/>
  <c r="I540"/>
  <c r="I556"/>
  <c r="I559"/>
  <c r="I563"/>
  <c r="I568"/>
  <c r="I591"/>
  <c r="I595"/>
  <c r="I604"/>
  <c r="I609"/>
  <c r="I617"/>
  <c r="I624"/>
  <c r="I630"/>
  <c r="I639"/>
  <c r="H44"/>
  <c r="H63"/>
  <c r="H73"/>
  <c r="H77"/>
  <c r="H101"/>
  <c r="H115"/>
  <c r="H125"/>
  <c r="H134"/>
  <c r="H140"/>
  <c r="H155"/>
  <c r="H180"/>
  <c r="H186"/>
  <c r="H192"/>
  <c r="H207"/>
  <c r="H220"/>
  <c r="H233"/>
  <c r="H238"/>
  <c r="H252"/>
  <c r="H262"/>
  <c r="H275"/>
  <c r="H280"/>
  <c r="H285"/>
  <c r="H301"/>
  <c r="H306"/>
  <c r="H310"/>
  <c r="H319"/>
  <c r="H328"/>
  <c r="H340"/>
  <c r="H350"/>
  <c r="H353"/>
  <c r="H359"/>
  <c r="H371"/>
  <c r="H380"/>
  <c r="H396"/>
  <c r="H403"/>
  <c r="H407"/>
  <c r="H422"/>
  <c r="H431"/>
  <c r="H438"/>
  <c r="H455"/>
  <c r="H463"/>
  <c r="H496"/>
  <c r="H504"/>
  <c r="H514"/>
  <c r="H519"/>
  <c r="H529"/>
  <c r="H540"/>
  <c r="H556"/>
  <c r="H559"/>
  <c r="H563"/>
  <c r="H568"/>
  <c r="H591"/>
  <c r="H595"/>
  <c r="H604"/>
  <c r="H609"/>
  <c r="H617"/>
  <c r="H624"/>
  <c r="H630"/>
  <c r="H639"/>
  <c r="I42" i="6"/>
  <c r="I61"/>
  <c r="I75"/>
  <c r="I103"/>
  <c r="I118"/>
  <c r="I127"/>
  <c r="I133"/>
  <c r="I139"/>
  <c r="I147"/>
  <c r="I172"/>
  <c r="I179"/>
  <c r="I185"/>
  <c r="I202"/>
  <c r="I217"/>
  <c r="I236"/>
  <c r="I241"/>
  <c r="I255"/>
  <c r="I267"/>
  <c r="I280"/>
  <c r="I291"/>
  <c r="I307"/>
  <c r="I312"/>
  <c r="I316"/>
  <c r="I325"/>
  <c r="I332"/>
  <c r="I343"/>
  <c r="I352"/>
  <c r="I355"/>
  <c r="I361"/>
  <c r="I392"/>
  <c r="I399"/>
  <c r="I403"/>
  <c r="I427"/>
  <c r="I436"/>
  <c r="I443"/>
  <c r="I466"/>
  <c r="I508"/>
  <c r="I516"/>
  <c r="I530"/>
  <c r="I541"/>
  <c r="I557"/>
  <c r="I571"/>
  <c r="I588"/>
  <c r="I595"/>
  <c r="I600"/>
  <c r="I621"/>
  <c r="I625"/>
  <c r="I631"/>
  <c r="I636"/>
  <c r="I644"/>
  <c r="I652"/>
  <c r="I658"/>
  <c r="I666"/>
  <c r="H42"/>
  <c r="H61"/>
  <c r="H75"/>
  <c r="H103"/>
  <c r="H118"/>
  <c r="H127"/>
  <c r="H133"/>
  <c r="H139"/>
  <c r="H147"/>
  <c r="H172"/>
  <c r="H179"/>
  <c r="H185"/>
  <c r="H202"/>
  <c r="H217"/>
  <c r="H236"/>
  <c r="H241"/>
  <c r="H255"/>
  <c r="H267"/>
  <c r="H280"/>
  <c r="H291"/>
  <c r="H307"/>
  <c r="H312"/>
  <c r="H316"/>
  <c r="H325"/>
  <c r="H332"/>
  <c r="H343"/>
  <c r="H352"/>
  <c r="H355"/>
  <c r="H361"/>
  <c r="H392"/>
  <c r="H399"/>
  <c r="H403"/>
  <c r="H427"/>
  <c r="H436"/>
  <c r="H443"/>
  <c r="H466"/>
  <c r="H508"/>
  <c r="H516"/>
  <c r="H530"/>
  <c r="H541"/>
  <c r="H557"/>
  <c r="H571"/>
  <c r="H588"/>
  <c r="H595"/>
  <c r="H600"/>
  <c r="H621"/>
  <c r="H625"/>
  <c r="H631"/>
  <c r="H636"/>
  <c r="H644"/>
  <c r="H652"/>
  <c r="H658"/>
  <c r="H666"/>
  <c r="H43" i="5"/>
  <c r="H72"/>
  <c r="H79"/>
  <c r="H84"/>
  <c r="H111"/>
  <c r="H115"/>
  <c r="H130"/>
  <c r="H143"/>
  <c r="H150"/>
  <c r="H157"/>
  <c r="H165"/>
  <c r="H190"/>
  <c r="H196"/>
  <c r="H202"/>
  <c r="H229"/>
  <c r="H235"/>
  <c r="H251"/>
  <c r="H256"/>
  <c r="H271"/>
  <c r="H281"/>
  <c r="H294"/>
  <c r="H298"/>
  <c r="H302"/>
  <c r="H316"/>
  <c r="H321"/>
  <c r="H325"/>
  <c r="H339"/>
  <c r="H342"/>
  <c r="H358"/>
  <c r="H361"/>
  <c r="H368"/>
  <c r="H378"/>
  <c r="H396"/>
  <c r="H403"/>
  <c r="H433"/>
  <c r="H470"/>
  <c r="H558"/>
  <c r="H566"/>
  <c r="H576"/>
  <c r="H591"/>
  <c r="H604"/>
  <c r="H620"/>
  <c r="H623"/>
  <c r="H627"/>
  <c r="H633"/>
  <c r="H651"/>
  <c r="H655"/>
  <c r="H662"/>
  <c r="H667"/>
  <c r="H674"/>
  <c r="H683"/>
  <c r="H696"/>
  <c r="H704"/>
  <c r="I43"/>
  <c r="I72"/>
  <c r="I79"/>
  <c r="I84"/>
  <c r="I111"/>
  <c r="I115"/>
  <c r="I130"/>
  <c r="I143"/>
  <c r="I150"/>
  <c r="I157"/>
  <c r="I165"/>
  <c r="I190"/>
  <c r="I196"/>
  <c r="I202"/>
  <c r="I229"/>
  <c r="I235"/>
  <c r="I251"/>
  <c r="I256"/>
  <c r="I271"/>
  <c r="I281"/>
  <c r="I294"/>
  <c r="I298"/>
  <c r="I302"/>
  <c r="I316"/>
  <c r="I321"/>
  <c r="I325"/>
  <c r="I339"/>
  <c r="I342"/>
  <c r="I358"/>
  <c r="I361"/>
  <c r="I368"/>
  <c r="I378"/>
  <c r="I396"/>
  <c r="I403"/>
  <c r="I433"/>
  <c r="I470"/>
  <c r="I558"/>
  <c r="I566"/>
  <c r="I576"/>
  <c r="I591"/>
  <c r="I604"/>
  <c r="I620"/>
  <c r="I623"/>
  <c r="I627"/>
  <c r="I633"/>
  <c r="I651"/>
  <c r="I655"/>
  <c r="I662"/>
  <c r="I667"/>
  <c r="I674"/>
  <c r="I683"/>
  <c r="I696"/>
  <c r="I704"/>
  <c r="C17" i="1"/>
  <c r="H247" i="4"/>
  <c r="I247"/>
  <c r="I54" i="1"/>
  <c r="I53"/>
  <c r="I55"/>
  <c r="H373" i="6"/>
  <c r="I373"/>
  <c r="H103" i="5"/>
  <c r="I103"/>
  <c r="C3" i="1"/>
  <c r="I88" l="1"/>
  <c r="H42" i="19"/>
  <c r="B529" s="1"/>
  <c r="H509"/>
  <c r="B536" s="1"/>
  <c r="H99"/>
  <c r="B530" s="1"/>
  <c r="H288" i="18"/>
  <c r="B591" s="1"/>
  <c r="I96"/>
  <c r="C588" s="1"/>
  <c r="I42" i="17"/>
  <c r="C554" s="1"/>
  <c r="H42"/>
  <c r="B554" s="1"/>
  <c r="I78" i="1"/>
  <c r="I67"/>
  <c r="I75"/>
  <c r="I73"/>
  <c r="I79"/>
  <c r="I74"/>
  <c r="I69"/>
  <c r="I62"/>
  <c r="I34"/>
  <c r="I32"/>
  <c r="I80"/>
  <c r="I71"/>
  <c r="I448" i="17"/>
  <c r="C559" s="1"/>
  <c r="I105" i="20"/>
  <c r="C832" s="1"/>
  <c r="I76" i="1"/>
  <c r="H540" i="16"/>
  <c r="B578" s="1"/>
  <c r="I580" i="15"/>
  <c r="C620" s="1"/>
  <c r="H580"/>
  <c r="B620" s="1"/>
  <c r="H508"/>
  <c r="B619" s="1"/>
  <c r="I508"/>
  <c r="C619" s="1"/>
  <c r="H796" i="20"/>
  <c r="B838" s="1"/>
  <c r="I796"/>
  <c r="C838" s="1"/>
  <c r="H706"/>
  <c r="B837" s="1"/>
  <c r="I191"/>
  <c r="C833" s="1"/>
  <c r="I509" i="19"/>
  <c r="C536" s="1"/>
  <c r="I461"/>
  <c r="C535" s="1"/>
  <c r="I404"/>
  <c r="C534" s="1"/>
  <c r="I256"/>
  <c r="C533" s="1"/>
  <c r="H256"/>
  <c r="B533" s="1"/>
  <c r="H191"/>
  <c r="B532" s="1"/>
  <c r="H134"/>
  <c r="B531" s="1"/>
  <c r="I99"/>
  <c r="C530" s="1"/>
  <c r="I33" i="1"/>
  <c r="I42" i="19"/>
  <c r="C529" s="1"/>
  <c r="H559" i="18"/>
  <c r="B594" s="1"/>
  <c r="I559"/>
  <c r="C594" s="1"/>
  <c r="H434"/>
  <c r="B592" s="1"/>
  <c r="I434"/>
  <c r="C592" s="1"/>
  <c r="I288"/>
  <c r="C591" s="1"/>
  <c r="H192"/>
  <c r="B590" s="1"/>
  <c r="I192"/>
  <c r="C590" s="1"/>
  <c r="H96"/>
  <c r="B588" s="1"/>
  <c r="H531" i="17"/>
  <c r="B561" s="1"/>
  <c r="I531"/>
  <c r="C561" s="1"/>
  <c r="I479"/>
  <c r="C560" s="1"/>
  <c r="H448"/>
  <c r="B559" s="1"/>
  <c r="H306"/>
  <c r="B558" s="1"/>
  <c r="I306"/>
  <c r="C558" s="1"/>
  <c r="H139"/>
  <c r="B556" s="1"/>
  <c r="H101"/>
  <c r="B555" s="1"/>
  <c r="I540" i="16"/>
  <c r="C578" s="1"/>
  <c r="H487"/>
  <c r="B577" s="1"/>
  <c r="I287"/>
  <c r="C575" s="1"/>
  <c r="H138"/>
  <c r="B573" s="1"/>
  <c r="I41" i="1"/>
  <c r="H100" i="16"/>
  <c r="B572" s="1"/>
  <c r="H42"/>
  <c r="B571" s="1"/>
  <c r="I42"/>
  <c r="C571" s="1"/>
  <c r="H215" i="15"/>
  <c r="B616" s="1"/>
  <c r="I215"/>
  <c r="C616" s="1"/>
  <c r="H43"/>
  <c r="B613" s="1"/>
  <c r="I43"/>
  <c r="C613" s="1"/>
  <c r="I568" i="14"/>
  <c r="C607" s="1"/>
  <c r="H568"/>
  <c r="B607" s="1"/>
  <c r="H512"/>
  <c r="B606" s="1"/>
  <c r="I512"/>
  <c r="C606" s="1"/>
  <c r="I87" i="1"/>
  <c r="H197" i="14"/>
  <c r="B603" s="1"/>
  <c r="I197"/>
  <c r="C603" s="1"/>
  <c r="I29" i="1"/>
  <c r="H43" i="14"/>
  <c r="B600" s="1"/>
  <c r="I43"/>
  <c r="C600" s="1"/>
  <c r="H589" i="13"/>
  <c r="B619" s="1"/>
  <c r="I589"/>
  <c r="C619" s="1"/>
  <c r="I92" i="1"/>
  <c r="I536" i="13"/>
  <c r="C618" s="1"/>
  <c r="H476"/>
  <c r="B617" s="1"/>
  <c r="I60" i="1"/>
  <c r="H223" i="13"/>
  <c r="B615" s="1"/>
  <c r="H150"/>
  <c r="B614" s="1"/>
  <c r="I36" i="1"/>
  <c r="H98" i="13"/>
  <c r="B613" s="1"/>
  <c r="I43"/>
  <c r="C612" s="1"/>
  <c r="H43"/>
  <c r="B612" s="1"/>
  <c r="I631" i="12"/>
  <c r="C667" s="1"/>
  <c r="H631"/>
  <c r="B667" s="1"/>
  <c r="H572"/>
  <c r="B666" s="1"/>
  <c r="H495"/>
  <c r="B665" s="1"/>
  <c r="I495"/>
  <c r="C665" s="1"/>
  <c r="I70" i="1"/>
  <c r="H303" i="12"/>
  <c r="B664" s="1"/>
  <c r="I221"/>
  <c r="C663" s="1"/>
  <c r="I38" i="1"/>
  <c r="I43" i="12"/>
  <c r="C660" s="1"/>
  <c r="H43"/>
  <c r="B660" s="1"/>
  <c r="H647" i="11"/>
  <c r="B688" s="1"/>
  <c r="I318"/>
  <c r="C685" s="1"/>
  <c r="I239"/>
  <c r="C684" s="1"/>
  <c r="I154"/>
  <c r="C683" s="1"/>
  <c r="I104"/>
  <c r="C682" s="1"/>
  <c r="H104"/>
  <c r="B682" s="1"/>
  <c r="I30" i="1"/>
  <c r="H43" i="11"/>
  <c r="B681" s="1"/>
  <c r="I43"/>
  <c r="C681" s="1"/>
  <c r="H640" i="10"/>
  <c r="B679" s="1"/>
  <c r="I640"/>
  <c r="C679" s="1"/>
  <c r="H590"/>
  <c r="B678" s="1"/>
  <c r="I590"/>
  <c r="C678" s="1"/>
  <c r="H501"/>
  <c r="B677" s="1"/>
  <c r="I501"/>
  <c r="C677" s="1"/>
  <c r="H321"/>
  <c r="B676" s="1"/>
  <c r="I321"/>
  <c r="C676" s="1"/>
  <c r="I42" i="1"/>
  <c r="I43" i="10"/>
  <c r="C672" s="1"/>
  <c r="H43"/>
  <c r="B672" s="1"/>
  <c r="I618" i="9"/>
  <c r="C656" s="1"/>
  <c r="I93" i="1"/>
  <c r="I502" i="9"/>
  <c r="C654" s="1"/>
  <c r="I319"/>
  <c r="C653" s="1"/>
  <c r="I229"/>
  <c r="C652" s="1"/>
  <c r="I153"/>
  <c r="C651" s="1"/>
  <c r="H105"/>
  <c r="B650" s="1"/>
  <c r="I43"/>
  <c r="C649" s="1"/>
  <c r="H43"/>
  <c r="B649" s="1"/>
  <c r="I98" i="1"/>
  <c r="I657" i="3"/>
  <c r="C698" s="1"/>
  <c r="H517"/>
  <c r="B696" s="1"/>
  <c r="I59" i="1"/>
  <c r="H329" i="3"/>
  <c r="B695" s="1"/>
  <c r="I52" i="1"/>
  <c r="H241" i="3"/>
  <c r="B694" s="1"/>
  <c r="I241"/>
  <c r="C694" s="1"/>
  <c r="I35" i="1"/>
  <c r="H101" i="3"/>
  <c r="B692" s="1"/>
  <c r="H42"/>
  <c r="B691" s="1"/>
  <c r="I42"/>
  <c r="C691" s="1"/>
  <c r="I97" i="1"/>
  <c r="I96"/>
  <c r="I603" i="8"/>
  <c r="C640" s="1"/>
  <c r="I94" i="1"/>
  <c r="I91"/>
  <c r="I89"/>
  <c r="I83"/>
  <c r="I81"/>
  <c r="I485" i="8"/>
  <c r="C638" s="1"/>
  <c r="I66" i="1"/>
  <c r="I63"/>
  <c r="I61"/>
  <c r="I58"/>
  <c r="I301" i="8"/>
  <c r="C637" s="1"/>
  <c r="I50" i="1"/>
  <c r="I49"/>
  <c r="I46"/>
  <c r="H150" i="8"/>
  <c r="B635" s="1"/>
  <c r="I39" i="1"/>
  <c r="H106" i="8"/>
  <c r="B634" s="1"/>
  <c r="I106"/>
  <c r="C634" s="1"/>
  <c r="H43"/>
  <c r="B633" s="1"/>
  <c r="I43"/>
  <c r="C633" s="1"/>
  <c r="H616" i="7"/>
  <c r="B654" s="1"/>
  <c r="I95" i="1"/>
  <c r="I90"/>
  <c r="I84"/>
  <c r="H495" i="7"/>
  <c r="B652" s="1"/>
  <c r="I77" i="1"/>
  <c r="I64"/>
  <c r="I57"/>
  <c r="I51"/>
  <c r="I48"/>
  <c r="H232" i="7"/>
  <c r="B650" s="1"/>
  <c r="I47" i="1"/>
  <c r="I232" i="7"/>
  <c r="C650" s="1"/>
  <c r="I44" i="1"/>
  <c r="I43" i="7"/>
  <c r="C647" s="1"/>
  <c r="H43"/>
  <c r="B647" s="1"/>
  <c r="I86" i="1"/>
  <c r="I85"/>
  <c r="H507" i="6"/>
  <c r="B690" s="1"/>
  <c r="I507"/>
  <c r="C690" s="1"/>
  <c r="I82" i="1"/>
  <c r="I68"/>
  <c r="I65"/>
  <c r="I315" i="6"/>
  <c r="C689" s="1"/>
  <c r="H315"/>
  <c r="B689" s="1"/>
  <c r="I56" i="1"/>
  <c r="H235" i="6"/>
  <c r="B688" s="1"/>
  <c r="I235"/>
  <c r="C688" s="1"/>
  <c r="I146"/>
  <c r="C687" s="1"/>
  <c r="I43" i="1"/>
  <c r="H146" i="6"/>
  <c r="B687" s="1"/>
  <c r="H102"/>
  <c r="B686" s="1"/>
  <c r="I102"/>
  <c r="C686" s="1"/>
  <c r="I41"/>
  <c r="C685" s="1"/>
  <c r="I673" i="5"/>
  <c r="C737" s="1"/>
  <c r="H673"/>
  <c r="B737" s="1"/>
  <c r="I619"/>
  <c r="C736" s="1"/>
  <c r="I557"/>
  <c r="C735" s="1"/>
  <c r="I324"/>
  <c r="C734" s="1"/>
  <c r="H250"/>
  <c r="B733" s="1"/>
  <c r="I45" i="1"/>
  <c r="I164" i="5"/>
  <c r="C732" s="1"/>
  <c r="H164"/>
  <c r="B732" s="1"/>
  <c r="I40" i="1"/>
  <c r="I37"/>
  <c r="I114" i="5"/>
  <c r="C731" s="1"/>
  <c r="I31" i="1"/>
  <c r="H42" i="5"/>
  <c r="B730" s="1"/>
  <c r="H639" i="4"/>
  <c r="B689" s="1"/>
  <c r="I639"/>
  <c r="C689" s="1"/>
  <c r="I584"/>
  <c r="I520"/>
  <c r="C687" s="1"/>
  <c r="I318"/>
  <c r="C686" s="1"/>
  <c r="I240"/>
  <c r="C685" s="1"/>
  <c r="H240"/>
  <c r="B685" s="1"/>
  <c r="H147"/>
  <c r="B684" s="1"/>
  <c r="I98"/>
  <c r="C683" s="1"/>
  <c r="H43"/>
  <c r="B682" s="1"/>
  <c r="H324" i="5"/>
  <c r="B734" s="1"/>
  <c r="I587" i="6"/>
  <c r="C691" s="1"/>
  <c r="H603" i="8"/>
  <c r="B640" s="1"/>
  <c r="I546"/>
  <c r="C639" s="1"/>
  <c r="I565" i="9"/>
  <c r="C655" s="1"/>
  <c r="I42" i="5"/>
  <c r="C730" s="1"/>
  <c r="H557"/>
  <c r="B735" s="1"/>
  <c r="H555" i="7"/>
  <c r="B653" s="1"/>
  <c r="I222" i="8"/>
  <c r="C636" s="1"/>
  <c r="I504" i="11"/>
  <c r="C686" s="1"/>
  <c r="I572" i="12"/>
  <c r="C666" s="1"/>
  <c r="I250" i="5"/>
  <c r="C733" s="1"/>
  <c r="H619"/>
  <c r="B736" s="1"/>
  <c r="H643" i="6"/>
  <c r="B692" s="1"/>
  <c r="H100" i="7"/>
  <c r="B648" s="1"/>
  <c r="I555"/>
  <c r="C653" s="1"/>
  <c r="H222" i="8"/>
  <c r="B636" s="1"/>
  <c r="H114" i="5"/>
  <c r="B731" s="1"/>
  <c r="H587" i="6"/>
  <c r="B691" s="1"/>
  <c r="H41"/>
  <c r="B685" s="1"/>
  <c r="I643"/>
  <c r="C692" s="1"/>
  <c r="H309" i="7"/>
  <c r="B651" s="1"/>
  <c r="H154"/>
  <c r="B649" s="1"/>
  <c r="I309"/>
  <c r="C651" s="1"/>
  <c r="I150" i="8"/>
  <c r="C635" s="1"/>
  <c r="H657" i="3"/>
  <c r="B698" s="1"/>
  <c r="I149"/>
  <c r="C693" s="1"/>
  <c r="I101"/>
  <c r="C692" s="1"/>
  <c r="H618" i="9"/>
  <c r="B656" s="1"/>
  <c r="H239" i="10"/>
  <c r="B675" s="1"/>
  <c r="H99"/>
  <c r="B673" s="1"/>
  <c r="I593" i="11"/>
  <c r="C687" s="1"/>
  <c r="H221" i="12"/>
  <c r="B663" s="1"/>
  <c r="I303"/>
  <c r="C664" s="1"/>
  <c r="I138" i="16"/>
  <c r="C573" s="1"/>
  <c r="H479" i="17"/>
  <c r="B560" s="1"/>
  <c r="I616" i="7"/>
  <c r="C654" s="1"/>
  <c r="I495"/>
  <c r="C652" s="1"/>
  <c r="I154"/>
  <c r="C649" s="1"/>
  <c r="H546" i="8"/>
  <c r="B639" s="1"/>
  <c r="H485"/>
  <c r="B638" s="1"/>
  <c r="H301"/>
  <c r="B637" s="1"/>
  <c r="H597" i="3"/>
  <c r="B697" s="1"/>
  <c r="I517"/>
  <c r="C696" s="1"/>
  <c r="I329"/>
  <c r="C695" s="1"/>
  <c r="H565" i="9"/>
  <c r="B655" s="1"/>
  <c r="H319"/>
  <c r="B653" s="1"/>
  <c r="H153"/>
  <c r="B651" s="1"/>
  <c r="H141" i="10"/>
  <c r="B674" s="1"/>
  <c r="I239"/>
  <c r="C675" s="1"/>
  <c r="I99"/>
  <c r="C673" s="1"/>
  <c r="H593" i="11"/>
  <c r="B687" s="1"/>
  <c r="H504"/>
  <c r="B686" s="1"/>
  <c r="H318"/>
  <c r="B685" s="1"/>
  <c r="H154"/>
  <c r="B683" s="1"/>
  <c r="I647"/>
  <c r="C688" s="1"/>
  <c r="I134" i="19"/>
  <c r="C531" s="1"/>
  <c r="I139" i="12"/>
  <c r="C662" s="1"/>
  <c r="H299" i="13"/>
  <c r="B616" s="1"/>
  <c r="I638" i="20"/>
  <c r="C836" s="1"/>
  <c r="I42"/>
  <c r="C831" s="1"/>
  <c r="H584" i="4"/>
  <c r="B688" s="1"/>
  <c r="H318"/>
  <c r="B686" s="1"/>
  <c r="I100" i="7"/>
  <c r="C648" s="1"/>
  <c r="H149" i="3"/>
  <c r="B693" s="1"/>
  <c r="I597"/>
  <c r="C697" s="1"/>
  <c r="H502" i="9"/>
  <c r="B654" s="1"/>
  <c r="H229"/>
  <c r="B652" s="1"/>
  <c r="I105"/>
  <c r="C650" s="1"/>
  <c r="I141" i="10"/>
  <c r="C674" s="1"/>
  <c r="H239" i="11"/>
  <c r="B684" s="1"/>
  <c r="H536" i="13"/>
  <c r="B618" s="1"/>
  <c r="H137" i="14"/>
  <c r="B602" s="1"/>
  <c r="I99"/>
  <c r="C601" s="1"/>
  <c r="H461" i="19"/>
  <c r="B535" s="1"/>
  <c r="H638" i="20"/>
  <c r="B836" s="1"/>
  <c r="H315"/>
  <c r="B834" s="1"/>
  <c r="H105"/>
  <c r="B832" s="1"/>
  <c r="H139" i="12"/>
  <c r="B662" s="1"/>
  <c r="I223" i="13"/>
  <c r="C615" s="1"/>
  <c r="I98"/>
  <c r="C613" s="1"/>
  <c r="H450" i="14"/>
  <c r="B605" s="1"/>
  <c r="I275"/>
  <c r="C604" s="1"/>
  <c r="H444" i="15"/>
  <c r="B618" s="1"/>
  <c r="H106"/>
  <c r="B614" s="1"/>
  <c r="I444"/>
  <c r="C618" s="1"/>
  <c r="I106"/>
  <c r="C614" s="1"/>
  <c r="H442" i="16"/>
  <c r="B576" s="1"/>
  <c r="H202"/>
  <c r="B574" s="1"/>
  <c r="I211" i="17"/>
  <c r="C557" s="1"/>
  <c r="I101"/>
  <c r="C555" s="1"/>
  <c r="H99" i="14"/>
  <c r="B601" s="1"/>
  <c r="I137"/>
  <c r="C602" s="1"/>
  <c r="H143" i="15"/>
  <c r="B615" s="1"/>
  <c r="I202" i="16"/>
  <c r="C574" s="1"/>
  <c r="I100"/>
  <c r="C572" s="1"/>
  <c r="H211" i="17"/>
  <c r="B557" s="1"/>
  <c r="H130" i="18"/>
  <c r="B589" s="1"/>
  <c r="I130"/>
  <c r="C589" s="1"/>
  <c r="H404" i="19"/>
  <c r="B534" s="1"/>
  <c r="I191"/>
  <c r="C532" s="1"/>
  <c r="H491" i="20"/>
  <c r="B835" s="1"/>
  <c r="H191"/>
  <c r="B833" s="1"/>
  <c r="H42"/>
  <c r="B831" s="1"/>
  <c r="I706"/>
  <c r="C837" s="1"/>
  <c r="I491"/>
  <c r="C835" s="1"/>
  <c r="I315"/>
  <c r="C834" s="1"/>
  <c r="H520" i="4"/>
  <c r="B687" s="1"/>
  <c r="H98"/>
  <c r="B683" s="1"/>
  <c r="I147"/>
  <c r="C684" s="1"/>
  <c r="I43"/>
  <c r="C682" s="1"/>
  <c r="H97" i="12"/>
  <c r="B661" s="1"/>
  <c r="I97"/>
  <c r="C661" s="1"/>
  <c r="I476" i="13"/>
  <c r="C617" s="1"/>
  <c r="I299"/>
  <c r="C616" s="1"/>
  <c r="I150"/>
  <c r="C614" s="1"/>
  <c r="H275" i="14"/>
  <c r="B604" s="1"/>
  <c r="I450"/>
  <c r="C605" s="1"/>
  <c r="H293" i="15"/>
  <c r="B617" s="1"/>
  <c r="I293"/>
  <c r="C617" s="1"/>
  <c r="I143"/>
  <c r="C615" s="1"/>
  <c r="H287" i="16"/>
  <c r="B575" s="1"/>
  <c r="I487"/>
  <c r="C577" s="1"/>
  <c r="I442"/>
  <c r="C576" s="1"/>
  <c r="I139" i="17"/>
  <c r="C556" s="1"/>
  <c r="H488" i="18"/>
  <c r="B593" s="1"/>
  <c r="I488"/>
  <c r="C593" s="1"/>
  <c r="C688" i="4"/>
  <c r="C657" i="9" l="1"/>
  <c r="B839" i="20"/>
  <c r="B537" i="19"/>
  <c r="C537"/>
  <c r="B595" i="18"/>
  <c r="C595"/>
  <c r="B562" i="17"/>
  <c r="B579" i="16"/>
  <c r="C579"/>
  <c r="B608" i="14"/>
  <c r="B620" i="13"/>
  <c r="C620"/>
  <c r="B668" i="12"/>
  <c r="C689" i="11"/>
  <c r="B689"/>
  <c r="B680" i="10"/>
  <c r="C680"/>
  <c r="B657" i="9"/>
  <c r="C699" i="3"/>
  <c r="B699"/>
  <c r="C641" i="8"/>
  <c r="C655" i="7"/>
  <c r="B655"/>
  <c r="B693" i="6"/>
  <c r="C693"/>
  <c r="B738" i="5"/>
  <c r="D684" i="4"/>
  <c r="C12" s="1"/>
  <c r="B641" i="8"/>
  <c r="D687" i="4"/>
  <c r="C15" s="1"/>
  <c r="D23" i="1"/>
  <c r="D688" i="4"/>
  <c r="C16" s="1"/>
  <c r="E23" i="1"/>
  <c r="D685" i="4"/>
  <c r="C13" s="1"/>
  <c r="F19" i="1"/>
  <c r="C738" i="5"/>
  <c r="D689" i="4"/>
  <c r="C17" s="1"/>
  <c r="F23" i="1"/>
  <c r="B621" i="15"/>
  <c r="E19" i="1"/>
  <c r="C621" i="15"/>
  <c r="C690" i="4"/>
  <c r="C608" i="14"/>
  <c r="C839" i="20"/>
  <c r="D686" i="4"/>
  <c r="C14" s="1"/>
  <c r="C23" i="1"/>
  <c r="B690" i="4"/>
  <c r="D682"/>
  <c r="C10" s="1"/>
  <c r="C19" i="1"/>
  <c r="C668" i="12"/>
  <c r="D683" i="4"/>
  <c r="C11" s="1"/>
  <c r="D19" i="1"/>
  <c r="C562" i="17"/>
  <c r="D595" i="18" l="1"/>
  <c r="D587" s="1"/>
  <c r="C9" s="1"/>
  <c r="D657" i="9"/>
  <c r="C7" i="1" s="1"/>
  <c r="D562" i="17"/>
  <c r="D559" s="1"/>
  <c r="C14" s="1"/>
  <c r="D839" i="20"/>
  <c r="D537" i="19"/>
  <c r="D536" s="1"/>
  <c r="C16" s="1"/>
  <c r="D579" i="16"/>
  <c r="D577" s="1"/>
  <c r="C15" s="1"/>
  <c r="D621" i="15"/>
  <c r="D620" s="1"/>
  <c r="C16" s="1"/>
  <c r="D608" i="14"/>
  <c r="D600" s="1"/>
  <c r="C9" s="1"/>
  <c r="D620" i="13"/>
  <c r="D615" s="1"/>
  <c r="C12" s="1"/>
  <c r="D668" i="12"/>
  <c r="D664" s="1"/>
  <c r="C13" s="1"/>
  <c r="D689" i="11"/>
  <c r="D686" s="1"/>
  <c r="C14" s="1"/>
  <c r="D680" i="10"/>
  <c r="D678" s="1"/>
  <c r="C15" s="1"/>
  <c r="D699" i="3"/>
  <c r="D694" s="1"/>
  <c r="C12" s="1"/>
  <c r="D641" i="8"/>
  <c r="D634" s="1"/>
  <c r="C10" s="1"/>
  <c r="D655" i="7"/>
  <c r="D649" s="1"/>
  <c r="C11" s="1"/>
  <c r="D693" i="6"/>
  <c r="D692" s="1"/>
  <c r="C16" s="1"/>
  <c r="D738" i="5"/>
  <c r="D5" i="1" s="1"/>
  <c r="D578" i="16"/>
  <c r="C16" s="1"/>
  <c r="D591" i="18"/>
  <c r="C13" s="1"/>
  <c r="D690" i="4"/>
  <c r="E8" i="1"/>
  <c r="C21"/>
  <c r="C9"/>
  <c r="D833" i="20" l="1"/>
  <c r="C11" s="1"/>
  <c r="D831"/>
  <c r="C9" s="1"/>
  <c r="D650" i="9"/>
  <c r="C10" s="1"/>
  <c r="G11" i="1"/>
  <c r="D837" i="20"/>
  <c r="C15" s="1"/>
  <c r="D834"/>
  <c r="C12" s="1"/>
  <c r="D9"/>
  <c r="D835"/>
  <c r="C13" s="1"/>
  <c r="D832"/>
  <c r="C10" s="1"/>
  <c r="D836"/>
  <c r="C14" s="1"/>
  <c r="D838"/>
  <c r="C16" s="1"/>
  <c r="D592" i="18"/>
  <c r="C14" s="1"/>
  <c r="D588"/>
  <c r="C10" s="1"/>
  <c r="D9"/>
  <c r="D593"/>
  <c r="C15" s="1"/>
  <c r="D590"/>
  <c r="C12" s="1"/>
  <c r="E11" i="1"/>
  <c r="D594" i="18"/>
  <c r="C16" s="1"/>
  <c r="D589"/>
  <c r="C11" s="1"/>
  <c r="D560" i="17"/>
  <c r="C15" s="1"/>
  <c r="D557"/>
  <c r="C12" s="1"/>
  <c r="D558"/>
  <c r="C13" s="1"/>
  <c r="D556"/>
  <c r="C11" s="1"/>
  <c r="D555"/>
  <c r="C10" s="1"/>
  <c r="D11" i="1"/>
  <c r="D554" i="17"/>
  <c r="C9" s="1"/>
  <c r="D9"/>
  <c r="D561"/>
  <c r="C16" s="1"/>
  <c r="D9" i="9"/>
  <c r="D649"/>
  <c r="C9" s="1"/>
  <c r="D651"/>
  <c r="C11" s="1"/>
  <c r="D655"/>
  <c r="C15" s="1"/>
  <c r="D653"/>
  <c r="C13" s="1"/>
  <c r="D654"/>
  <c r="C14" s="1"/>
  <c r="D656"/>
  <c r="C16" s="1"/>
  <c r="D652"/>
  <c r="C12" s="1"/>
  <c r="E5" i="1"/>
  <c r="D619" i="13"/>
  <c r="C16" s="1"/>
  <c r="D638" i="8"/>
  <c r="C14" s="1"/>
  <c r="D687" i="11"/>
  <c r="C15" s="1"/>
  <c r="D653" i="7"/>
  <c r="C15" s="1"/>
  <c r="D571" i="16"/>
  <c r="C9" s="1"/>
  <c r="D576"/>
  <c r="C14" s="1"/>
  <c r="D574"/>
  <c r="C12" s="1"/>
  <c r="D573"/>
  <c r="C11" s="1"/>
  <c r="D9"/>
  <c r="D572"/>
  <c r="C10" s="1"/>
  <c r="C11" i="1"/>
  <c r="D575" i="16"/>
  <c r="C13" s="1"/>
  <c r="F11" i="1"/>
  <c r="D532" i="19"/>
  <c r="C12" s="1"/>
  <c r="D9"/>
  <c r="D531"/>
  <c r="C11" s="1"/>
  <c r="D534"/>
  <c r="C14" s="1"/>
  <c r="D530"/>
  <c r="C10" s="1"/>
  <c r="D533"/>
  <c r="C13" s="1"/>
  <c r="D529"/>
  <c r="C9" s="1"/>
  <c r="D535"/>
  <c r="C15" s="1"/>
  <c r="D615" i="15"/>
  <c r="C11" s="1"/>
  <c r="D619"/>
  <c r="C15" s="1"/>
  <c r="D614"/>
  <c r="C10" s="1"/>
  <c r="D9"/>
  <c r="D613"/>
  <c r="C9" s="1"/>
  <c r="G9" i="1"/>
  <c r="D616" i="15"/>
  <c r="C12" s="1"/>
  <c r="D617"/>
  <c r="C13" s="1"/>
  <c r="D618"/>
  <c r="C14" s="1"/>
  <c r="D603" i="14"/>
  <c r="C12" s="1"/>
  <c r="D604"/>
  <c r="C13" s="1"/>
  <c r="D601"/>
  <c r="C10" s="1"/>
  <c r="D602"/>
  <c r="C11" s="1"/>
  <c r="D9"/>
  <c r="F9" i="1"/>
  <c r="D605" i="14"/>
  <c r="C14" s="1"/>
  <c r="D607"/>
  <c r="C16" s="1"/>
  <c r="D606"/>
  <c r="C15" s="1"/>
  <c r="D618" i="13"/>
  <c r="C15" s="1"/>
  <c r="D616"/>
  <c r="C13" s="1"/>
  <c r="D613"/>
  <c r="C10" s="1"/>
  <c r="D614"/>
  <c r="C11" s="1"/>
  <c r="G5" i="1"/>
  <c r="D612" i="13"/>
  <c r="C9" s="1"/>
  <c r="D9"/>
  <c r="D617"/>
  <c r="C14" s="1"/>
  <c r="D661" i="12"/>
  <c r="C10" s="1"/>
  <c r="G7" i="1"/>
  <c r="D9" i="12"/>
  <c r="D662"/>
  <c r="C11" s="1"/>
  <c r="D660"/>
  <c r="C9" s="1"/>
  <c r="D665"/>
  <c r="C14" s="1"/>
  <c r="D666"/>
  <c r="C15" s="1"/>
  <c r="D667"/>
  <c r="C16" s="1"/>
  <c r="D663"/>
  <c r="C12" s="1"/>
  <c r="D688" i="11"/>
  <c r="C16" s="1"/>
  <c r="D681"/>
  <c r="C9" s="1"/>
  <c r="D9" i="1"/>
  <c r="D683" i="11"/>
  <c r="C11" s="1"/>
  <c r="D685"/>
  <c r="C13" s="1"/>
  <c r="D682"/>
  <c r="C10" s="1"/>
  <c r="D684"/>
  <c r="C12" s="1"/>
  <c r="D9"/>
  <c r="D675" i="10"/>
  <c r="C12" s="1"/>
  <c r="D673"/>
  <c r="C10" s="1"/>
  <c r="D672"/>
  <c r="C9" s="1"/>
  <c r="D674"/>
  <c r="C11" s="1"/>
  <c r="D9"/>
  <c r="D679"/>
  <c r="C16" s="1"/>
  <c r="D676"/>
  <c r="C13" s="1"/>
  <c r="D677"/>
  <c r="C14" s="1"/>
  <c r="D698" i="3"/>
  <c r="C16" s="1"/>
  <c r="D697"/>
  <c r="C15" s="1"/>
  <c r="D695"/>
  <c r="C13" s="1"/>
  <c r="D696"/>
  <c r="C14" s="1"/>
  <c r="F7" i="1"/>
  <c r="D692" i="3"/>
  <c r="C10" s="1"/>
  <c r="D9"/>
  <c r="D691"/>
  <c r="C9" s="1"/>
  <c r="D693"/>
  <c r="C11" s="1"/>
  <c r="D635" i="8"/>
  <c r="C11" s="1"/>
  <c r="C16"/>
  <c r="D639"/>
  <c r="C15" s="1"/>
  <c r="D7" i="1"/>
  <c r="D9" i="8"/>
  <c r="D640"/>
  <c r="D636"/>
  <c r="C12" s="1"/>
  <c r="D637"/>
  <c r="C13" s="1"/>
  <c r="D633"/>
  <c r="C9" s="1"/>
  <c r="D650" i="7"/>
  <c r="C12" s="1"/>
  <c r="F5" i="1"/>
  <c r="D647" i="7"/>
  <c r="C9" s="1"/>
  <c r="D652"/>
  <c r="C14" s="1"/>
  <c r="D9"/>
  <c r="D654"/>
  <c r="C16" s="1"/>
  <c r="D651"/>
  <c r="C13" s="1"/>
  <c r="D648"/>
  <c r="C10" s="1"/>
  <c r="D691" i="6"/>
  <c r="C15" s="1"/>
  <c r="D685"/>
  <c r="C9" s="1"/>
  <c r="D690"/>
  <c r="C14" s="1"/>
  <c r="D688"/>
  <c r="C12" s="1"/>
  <c r="D689"/>
  <c r="C13" s="1"/>
  <c r="D686"/>
  <c r="C10" s="1"/>
  <c r="D687"/>
  <c r="C11" s="1"/>
  <c r="F9"/>
  <c r="F9" i="5"/>
  <c r="D731"/>
  <c r="C10" s="1"/>
  <c r="D737"/>
  <c r="C16" s="1"/>
  <c r="D736"/>
  <c r="C15" s="1"/>
  <c r="D734"/>
  <c r="C13" s="1"/>
  <c r="D735"/>
  <c r="C14" s="1"/>
  <c r="D732"/>
  <c r="C11" s="1"/>
  <c r="D733"/>
  <c r="C12" s="1"/>
  <c r="D730"/>
  <c r="C9" s="1"/>
  <c r="C5" i="1"/>
  <c r="F10" i="4"/>
</calcChain>
</file>

<file path=xl/sharedStrings.xml><?xml version="1.0" encoding="utf-8"?>
<sst xmlns="http://schemas.openxmlformats.org/spreadsheetml/2006/main" count="30265" uniqueCount="6158">
  <si>
    <t>OPD</t>
  </si>
  <si>
    <t>Labour Room</t>
  </si>
  <si>
    <t>Maternity</t>
  </si>
  <si>
    <t>Accident &amp; Emergency</t>
  </si>
  <si>
    <t>Indoor Department</t>
  </si>
  <si>
    <t>Pediaterics Ward</t>
  </si>
  <si>
    <t>Operation Theatre</t>
  </si>
  <si>
    <t>Post Partum Unit</t>
  </si>
  <si>
    <t>Radiology</t>
  </si>
  <si>
    <t>Pharmacy</t>
  </si>
  <si>
    <t>Auxiliary Services</t>
  </si>
  <si>
    <t>Mortuary</t>
  </si>
  <si>
    <t>General Administration</t>
  </si>
  <si>
    <t>SNCU</t>
  </si>
  <si>
    <t>ICU</t>
  </si>
  <si>
    <t>Blod Bank</t>
  </si>
  <si>
    <t>Laboratory</t>
  </si>
  <si>
    <t>HOSPITAL SCORE</t>
  </si>
  <si>
    <t>NRC</t>
  </si>
  <si>
    <t>Maximum</t>
  </si>
  <si>
    <t>Obtained</t>
  </si>
  <si>
    <t>Service Provision</t>
  </si>
  <si>
    <t>Patient Rights</t>
  </si>
  <si>
    <t>Inputs</t>
  </si>
  <si>
    <t>Support Services</t>
  </si>
  <si>
    <t>Clinical Services</t>
  </si>
  <si>
    <t>Infection Control</t>
  </si>
  <si>
    <t>Quality Management</t>
  </si>
  <si>
    <t>Outcome</t>
  </si>
  <si>
    <t xml:space="preserve">Outcome </t>
  </si>
  <si>
    <t>H</t>
  </si>
  <si>
    <t xml:space="preserve">Quality Management </t>
  </si>
  <si>
    <t>G</t>
  </si>
  <si>
    <t>F</t>
  </si>
  <si>
    <t xml:space="preserve">Quality Manangement </t>
  </si>
  <si>
    <t xml:space="preserve">Clinical Services </t>
  </si>
  <si>
    <t>E</t>
  </si>
  <si>
    <t xml:space="preserve">Support Services </t>
  </si>
  <si>
    <t>D</t>
  </si>
  <si>
    <t xml:space="preserve">Inputs </t>
  </si>
  <si>
    <t>C</t>
  </si>
  <si>
    <t xml:space="preserve">Patient Rights </t>
  </si>
  <si>
    <t>B</t>
  </si>
  <si>
    <t xml:space="preserve">Service Provision </t>
  </si>
  <si>
    <t>A</t>
  </si>
  <si>
    <t xml:space="preserve">Area of Concern wise Score </t>
  </si>
  <si>
    <t xml:space="preserve">Total </t>
  </si>
  <si>
    <t xml:space="preserve">Percent </t>
  </si>
  <si>
    <t xml:space="preserve">Obtained </t>
  </si>
  <si>
    <t xml:space="preserve">Facility ensures compliance of key Service Quality with national/state benchmarks </t>
  </si>
  <si>
    <t>ME H4.2</t>
  </si>
  <si>
    <t>RR</t>
  </si>
  <si>
    <t>Average door to drug time</t>
  </si>
  <si>
    <t xml:space="preserve">Waiting time at surgical clinic </t>
  </si>
  <si>
    <t xml:space="preserve">Waiting time at paediatric Clinic </t>
  </si>
  <si>
    <t xml:space="preserve">Waiting time at general OPD </t>
  </si>
  <si>
    <t xml:space="preserve">Waiting time at ANC Clinic </t>
  </si>
  <si>
    <t xml:space="preserve">Waiting time at registration counter </t>
  </si>
  <si>
    <t xml:space="preserve">Patient Satisfaction Score </t>
  </si>
  <si>
    <t xml:space="preserve">Facility measures Service Quality Indicators on monthly basis </t>
  </si>
  <si>
    <t>ME H4.1</t>
  </si>
  <si>
    <t xml:space="preserve">The facility measures Service Quality Indicators and endeavours to reach State/National benchmark </t>
  </si>
  <si>
    <t>Standard H4</t>
  </si>
  <si>
    <t xml:space="preserve">Facility ensures compliance of key Clinical Care &amp; Safety with national/state benchmarks </t>
  </si>
  <si>
    <t>ME H3.2</t>
  </si>
  <si>
    <t xml:space="preserve">Proportion of severe anaemia cases </t>
  </si>
  <si>
    <t>No of High Risk Pregnancies X100/ Total no PW used ANC services in the month</t>
  </si>
  <si>
    <t xml:space="preserve">Proportion of High risk pregnancy detected during ANC </t>
  </si>
  <si>
    <t xml:space="preserve">Consultation time for paediatric clinic </t>
  </si>
  <si>
    <t xml:space="preserve">Consultation time for General Surgery Clinic </t>
  </si>
  <si>
    <t xml:space="preserve">Consultation time at General Medicine Clinic </t>
  </si>
  <si>
    <t>Time motion study</t>
  </si>
  <si>
    <t xml:space="preserve">Consultation time at ANC Clinic </t>
  </si>
  <si>
    <t xml:space="preserve">Facility measures Clinical Care &amp; Safety Indicators on monthly basis </t>
  </si>
  <si>
    <t>ME H3.1</t>
  </si>
  <si>
    <t>The facility measures Clinical Care &amp; Safety Indicators and tries to reach State/National benchmark</t>
  </si>
  <si>
    <t>Standard H3</t>
  </si>
  <si>
    <t xml:space="preserve">Facility ensures compliance of key efficiency indicators with national/state benchmarks </t>
  </si>
  <si>
    <t>ME H2.2</t>
  </si>
  <si>
    <t xml:space="preserve">AYUSH OPD per doctor </t>
  </si>
  <si>
    <t xml:space="preserve">Psychiatry OPD per doctor </t>
  </si>
  <si>
    <t>ENT OPD per doctor</t>
  </si>
  <si>
    <t>TB/DOT pod per doctor</t>
  </si>
  <si>
    <t xml:space="preserve">Skin &amp; OPD per doctor </t>
  </si>
  <si>
    <t>Ophthalmology OPD per doctor</t>
  </si>
  <si>
    <t xml:space="preserve">Dental OPD per Doctor </t>
  </si>
  <si>
    <t>OBG OPD per Doctor</t>
  </si>
  <si>
    <t xml:space="preserve">Paediatric OPD per Doctor </t>
  </si>
  <si>
    <t xml:space="preserve">Surgery OPD per Doctor </t>
  </si>
  <si>
    <t>Medicine OPD per Doctor</t>
  </si>
  <si>
    <t xml:space="preserve">Facility measures efficiency Indicators on monthly basis </t>
  </si>
  <si>
    <t>ME H2.1</t>
  </si>
  <si>
    <t>The facility measures Efficiency Indicators and ensure to reach State/National Benchmark</t>
  </si>
  <si>
    <t xml:space="preserve">Standard H2 </t>
  </si>
  <si>
    <t xml:space="preserve">Facility ensures compliance of key productivity indicators with national/state benchmarks </t>
  </si>
  <si>
    <t>ME H1.3</t>
  </si>
  <si>
    <t xml:space="preserve">Proportion of BPL patients </t>
  </si>
  <si>
    <t>The Facility measures equity indicators periodically</t>
  </si>
  <si>
    <t>ME H1.2</t>
  </si>
  <si>
    <t xml:space="preserve">Immunization OPD per thousand </t>
  </si>
  <si>
    <t xml:space="preserve">ARSH OPD per thousand </t>
  </si>
  <si>
    <t xml:space="preserve">ART patient load per thousand </t>
  </si>
  <si>
    <t xml:space="preserve">ICTC OPD per thousand </t>
  </si>
  <si>
    <t xml:space="preserve">No of ANC done per thousand </t>
  </si>
  <si>
    <t xml:space="preserve">Proportion of follow-up patients </t>
  </si>
  <si>
    <t xml:space="preserve">Facility measures productivity Indicators on monthly basis </t>
  </si>
  <si>
    <t>ME H1.1</t>
  </si>
  <si>
    <t xml:space="preserve">The facility measures Productivity Indicators and ensures compliance with State/National benchmarks </t>
  </si>
  <si>
    <t xml:space="preserve">Standard H1 </t>
  </si>
  <si>
    <t xml:space="preserve">Area of Concern - H Outcome </t>
  </si>
  <si>
    <t>SI/RR</t>
  </si>
  <si>
    <t>Prateo / Prioritization</t>
  </si>
  <si>
    <t>6 basic tools of Quality</t>
  </si>
  <si>
    <t xml:space="preserve">Facility uses tools for quality improvement in services </t>
  </si>
  <si>
    <t>ME G8.2</t>
  </si>
  <si>
    <t>Six Sigma</t>
  </si>
  <si>
    <t>SI/OB</t>
  </si>
  <si>
    <t>5S</t>
  </si>
  <si>
    <t>PDCA</t>
  </si>
  <si>
    <t xml:space="preserve">Facility uses method for quality improvement in services </t>
  </si>
  <si>
    <t>ME G8.1</t>
  </si>
  <si>
    <t>Facility seeks continually improvement by practicing Quality method and tools.</t>
  </si>
  <si>
    <t>Standard G8</t>
  </si>
  <si>
    <t>Quality objectives are monitored and reviewed periodically</t>
  </si>
  <si>
    <t xml:space="preserve">Progress towards quality objectives is monitored periodically </t>
  </si>
  <si>
    <t>ME G7.4</t>
  </si>
  <si>
    <t>SI</t>
  </si>
  <si>
    <t xml:space="preserve">Check of staff is aware of quality policy and objectives </t>
  </si>
  <si>
    <t xml:space="preserve">Quality policy and objectives are disseminated and staff is aware of that </t>
  </si>
  <si>
    <t>ME G7.3</t>
  </si>
  <si>
    <t>RR/SI</t>
  </si>
  <si>
    <t xml:space="preserve">Quality objective for OPD defined </t>
  </si>
  <si>
    <t>The facility periodically defines its quality objectives and key departments have their own objectives</t>
  </si>
  <si>
    <t>ME G7.2</t>
  </si>
  <si>
    <t xml:space="preserve">The facility defines its quality policy </t>
  </si>
  <si>
    <t>ME G7.1</t>
  </si>
  <si>
    <t xml:space="preserve">The facility has defined and established Quality Policy &amp; Quality Objectives </t>
  </si>
  <si>
    <t>Standard G7</t>
  </si>
  <si>
    <t xml:space="preserve">Corrective and preventive  action taken </t>
  </si>
  <si>
    <t xml:space="preserve">Corrective and preventive actions are taken to address issues, observed in the assessment &amp; audit </t>
  </si>
  <si>
    <t>ME G6.5</t>
  </si>
  <si>
    <t xml:space="preserve">Action plan prepared </t>
  </si>
  <si>
    <t xml:space="preserve">Action plan is made on the gaps found in the assessment / audit process </t>
  </si>
  <si>
    <t>ME G6.4</t>
  </si>
  <si>
    <t xml:space="preserve">Non Compliance are enumerated and recorded </t>
  </si>
  <si>
    <t>The facility ensures non compliances are enumerated and recorded adequately</t>
  </si>
  <si>
    <t>ME G6.3</t>
  </si>
  <si>
    <t xml:space="preserve">There is procedure to conduct Prescription audit </t>
  </si>
  <si>
    <t xml:space="preserve">There is procedure to conduct Medical Audit </t>
  </si>
  <si>
    <t xml:space="preserve">The facility conducts the periodic prescription/ medical/death audits </t>
  </si>
  <si>
    <t>ME G6.2</t>
  </si>
  <si>
    <t xml:space="preserve">Internal assessment is done at periodic interval </t>
  </si>
  <si>
    <t xml:space="preserve">The facility conducts periodic internal assessment </t>
  </si>
  <si>
    <t>ME G6.1</t>
  </si>
  <si>
    <t>The facility has established system of periodic review as internal  assessment , medical &amp; death audit and prescription audit</t>
  </si>
  <si>
    <t>Standard G6</t>
  </si>
  <si>
    <t xml:space="preserve">Processes are rearranged as per requirement </t>
  </si>
  <si>
    <t xml:space="preserve">Facility takes corrective action to improve the processes </t>
  </si>
  <si>
    <t>ME G5.3</t>
  </si>
  <si>
    <t xml:space="preserve">Non value adding activities are identified </t>
  </si>
  <si>
    <t xml:space="preserve">Facility identifies non value adding activities / waste / redundant activities </t>
  </si>
  <si>
    <t>ME G5.2</t>
  </si>
  <si>
    <t>Process mapping of critical processes done</t>
  </si>
  <si>
    <t xml:space="preserve">Facility maps its critical processes </t>
  </si>
  <si>
    <t>ME G5.1</t>
  </si>
  <si>
    <t xml:space="preserve">Facility maps its key processes and seeks to make them more efficient by reducing non value adding activities and wastages </t>
  </si>
  <si>
    <t>Standard G 5</t>
  </si>
  <si>
    <t>Relevant protocols are displayed like Clinical Protocols for ANC checkups</t>
  </si>
  <si>
    <t>OB</t>
  </si>
  <si>
    <t>Work instruction/clinical  protocols are displayed</t>
  </si>
  <si>
    <t xml:space="preserve">Work instructions are displayed at Point of use </t>
  </si>
  <si>
    <t>ME G4.4</t>
  </si>
  <si>
    <t xml:space="preserve">Check Staff is a aware of relevant part of SOPs </t>
  </si>
  <si>
    <t xml:space="preserve">Staff is trained and aware of the standard procedures written in SOPs </t>
  </si>
  <si>
    <t>ME G4.3</t>
  </si>
  <si>
    <t>OPD has documented procedure for duty roaster, punctuality, dress code and identity for OPD staff</t>
  </si>
  <si>
    <t>Department has documented procedure for No Smoking Policy in OPD</t>
  </si>
  <si>
    <t>Department has documented procedure for Administrative  and non clinical work at OPD</t>
  </si>
  <si>
    <t>OPD has documented procedure for equipment management and maintenance in OPD</t>
  </si>
  <si>
    <t>OPD has documented procedure for conducting, analysing patient satisfaction survey</t>
  </si>
  <si>
    <t>OPD has documented procedure for patient privacy and confidentiality</t>
  </si>
  <si>
    <t>OPD has documented procedure for nursing process in OPD</t>
  </si>
  <si>
    <t>OPD has documented procedure for prescription and drug dispensing</t>
  </si>
  <si>
    <t xml:space="preserve">OPD has documented procedure for investigation </t>
  </si>
  <si>
    <t xml:space="preserve">OPD has documented process for OPD consultation </t>
  </si>
  <si>
    <t>OPD has documented procedure for receiving of patient in clinic</t>
  </si>
  <si>
    <t xml:space="preserve">OPD has documented procedure for patient calling system in OPD clinics </t>
  </si>
  <si>
    <t>OPD has documented procedure for Registration</t>
  </si>
  <si>
    <t xml:space="preserve">Standard Operating Procedures adequately describes process and procedures </t>
  </si>
  <si>
    <t>ME G4.2</t>
  </si>
  <si>
    <t>OB/RR</t>
  </si>
  <si>
    <t>Current version of SOP are available with  process owner</t>
  </si>
  <si>
    <t>Standard operating procedure for department has been prepared and approved</t>
  </si>
  <si>
    <t xml:space="preserve">Departmental standard operating procedures are available </t>
  </si>
  <si>
    <t>ME G4.1</t>
  </si>
  <si>
    <t xml:space="preserve">Facility has established, documented implemented and maintained Standard Operating Procedures for all key processes and support services. </t>
  </si>
  <si>
    <t>Standard G4</t>
  </si>
  <si>
    <t xml:space="preserve">Staff is designated for filling and monitoring of these checklists </t>
  </si>
  <si>
    <t xml:space="preserve">Departmental checklist are used for monitoring and quality assurance </t>
  </si>
  <si>
    <t>Facility has established system for use of check lists in different departments and services</t>
  </si>
  <si>
    <t>ME G3.3</t>
  </si>
  <si>
    <t xml:space="preserve">External Quality assurance program is established at ICTC lab </t>
  </si>
  <si>
    <t xml:space="preserve">Facility has established external assurance programs at relevant departments </t>
  </si>
  <si>
    <t>ME G3.2</t>
  </si>
  <si>
    <t>Internal Quality Assurance is established at  ICTC lab</t>
  </si>
  <si>
    <t>There is system daily round by matron/hospital manager/ hospital superintendent/ Hospital Manager/ Matron in charge for monitoring of services</t>
  </si>
  <si>
    <t xml:space="preserve">Facility has established internal quality assurance program at relevant departments </t>
  </si>
  <si>
    <t>ME G3.1</t>
  </si>
  <si>
    <t xml:space="preserve">Facility have established internal and external quality assurance programs wherever it is critical to quality. </t>
  </si>
  <si>
    <t>Standard G3</t>
  </si>
  <si>
    <t xml:space="preserve">Facility prepares the action plans for the areas of low satisfaction </t>
  </si>
  <si>
    <t>ME G2.3</t>
  </si>
  <si>
    <t xml:space="preserve">Facility analyses the patient feed back and do root cause analysis </t>
  </si>
  <si>
    <t>ME G2.2</t>
  </si>
  <si>
    <t xml:space="preserve">OPD Patient satisfaction survey done on monthly basis </t>
  </si>
  <si>
    <t>Patient Satisfaction surveys are conducted at periodic intervals</t>
  </si>
  <si>
    <t>ME G2.1</t>
  </si>
  <si>
    <t>Facility has established system for patient and employee satisfaction</t>
  </si>
  <si>
    <t>Standard G2</t>
  </si>
  <si>
    <t>The facility reviews quality of its services at periodic intervals</t>
  </si>
  <si>
    <t>ME G1.2</t>
  </si>
  <si>
    <t xml:space="preserve">There is a designated departmental  nodal person for coordinating Quality Assurance activities </t>
  </si>
  <si>
    <t xml:space="preserve">The facility has a quality team in place </t>
  </si>
  <si>
    <t>ME G1.1</t>
  </si>
  <si>
    <t xml:space="preserve">The facility has established organizational framework for quality improvement </t>
  </si>
  <si>
    <t>Standard G1</t>
  </si>
  <si>
    <t>Area of Concern - G Quality Management</t>
  </si>
  <si>
    <t xml:space="preserve">Staff aware of mercury spill management </t>
  </si>
  <si>
    <t>Transportation of bio medical waste is done in close container/trolley</t>
  </si>
  <si>
    <t>Check bins are not overfilled</t>
  </si>
  <si>
    <t xml:space="preserve">Facility ensures transportation and disposal of waste as per guidelines </t>
  </si>
  <si>
    <t>ME F6.3</t>
  </si>
  <si>
    <t xml:space="preserve">Staff knows what to do in case of shape injury. Whom to report. See if any reporting has been done </t>
  </si>
  <si>
    <t xml:space="preserve">Staff knows what to do in condition of needle stick injury </t>
  </si>
  <si>
    <t>Ask if available. Where it is stored and who is in charge of that.</t>
  </si>
  <si>
    <t xml:space="preserve">OB/SI </t>
  </si>
  <si>
    <t xml:space="preserve">Availability of post exposure prophylaxis </t>
  </si>
  <si>
    <t>Staff is aware of contact time for disinfection of sharps</t>
  </si>
  <si>
    <t>Disinfection of syringes is not done in open buckets</t>
  </si>
  <si>
    <t xml:space="preserve">Disinfection of sharp before disposal </t>
  </si>
  <si>
    <t xml:space="preserve">Should be available nears the point of generation like nursing station and injection room </t>
  </si>
  <si>
    <t xml:space="preserve">Availability of puncture proof box </t>
  </si>
  <si>
    <t xml:space="preserve">See if it has been used or just lying idle </t>
  </si>
  <si>
    <t xml:space="preserve">Availability of functional needle cutters </t>
  </si>
  <si>
    <t xml:space="preserve">Facility ensures management of sharps as per guidelines </t>
  </si>
  <si>
    <t>ME F6.2</t>
  </si>
  <si>
    <t>There is no mixing of infectious and general waste</t>
  </si>
  <si>
    <t xml:space="preserve">Display of work instructions for segregation and handling of Biomedical waste </t>
  </si>
  <si>
    <t xml:space="preserve">Segregation of different category of waste as per guidelines </t>
  </si>
  <si>
    <t xml:space="preserve">Availability of plastic colour coded plastic bags </t>
  </si>
  <si>
    <t xml:space="preserve">Availability of colour coded bins at point of waste generation </t>
  </si>
  <si>
    <t>Facility Ensures segregation of Bio Medical Waste as per guidelines</t>
  </si>
  <si>
    <t>ME F6.1</t>
  </si>
  <si>
    <t xml:space="preserve">Facility has defined and established procedures for segregation, collection, treatment and disposal of Bio Medical and hazardous Waste. </t>
  </si>
  <si>
    <t>Standard F6</t>
  </si>
  <si>
    <t xml:space="preserve">Facility ensures air quality of high risk area </t>
  </si>
  <si>
    <t>ME F5.5</t>
  </si>
  <si>
    <t xml:space="preserve">Facility ensures segregation infectious patients </t>
  </si>
  <si>
    <t>ME F5.4</t>
  </si>
  <si>
    <t>Any cleaning equipment leading to dispersion of dust particles in air should be avoided</t>
  </si>
  <si>
    <t>Cleaning equipments like broom are not used in patient care areas</t>
  </si>
  <si>
    <t>Unidirectional mopping from inside out</t>
  </si>
  <si>
    <t>Standard practice of mopping and scrubbing are followed</t>
  </si>
  <si>
    <t>Staff is trained for preparing cleaning solution as per standard procedure</t>
  </si>
  <si>
    <t>Cleaning of patient care area with detergent solution</t>
  </si>
  <si>
    <t xml:space="preserve">Staff is trained for spill management </t>
  </si>
  <si>
    <t xml:space="preserve">Facility ensures standard practices followed for cleaning and disinfection of patient care areas </t>
  </si>
  <si>
    <t>ME F5.3</t>
  </si>
  <si>
    <t>Hospital grade phenyl, disinfectant detergent solution</t>
  </si>
  <si>
    <t>Availability of cleaning agent as per requirement</t>
  </si>
  <si>
    <t xml:space="preserve">Chlorine solution, Glutaraldehyde, carbolic acid </t>
  </si>
  <si>
    <t>Availability of disinfectant as per requirement</t>
  </si>
  <si>
    <t xml:space="preserve">Facility ensures availability of  standard materials for cleaning and disinfection of patient care areas </t>
  </si>
  <si>
    <t>ME F5.2</t>
  </si>
  <si>
    <t>Sitting arrangement in TB clinic is as per guideline</t>
  </si>
  <si>
    <t>Preferably in remote corner with independent access</t>
  </si>
  <si>
    <t>Clinics for infectious diseases are located away from main traffic</t>
  </si>
  <si>
    <t xml:space="preserve">Facility layout ensures separation of general traffic from patient traffic </t>
  </si>
  <si>
    <t xml:space="preserve">Layout of the department is conducive for the infection control practices </t>
  </si>
  <si>
    <t>ME F5.1</t>
  </si>
  <si>
    <t xml:space="preserve">Physical layout and environmental control of the patient care areas ensures infection prevention </t>
  </si>
  <si>
    <t>Standard F5</t>
  </si>
  <si>
    <t>Autoclaved dressing material is used</t>
  </si>
  <si>
    <t>Ask staff about method and time required for boiling</t>
  </si>
  <si>
    <t>High level Disinfection of instruments/equipments  is done  as per protocol</t>
  </si>
  <si>
    <t>Autoclaving/HLD/Chemical Sterilization</t>
  </si>
  <si>
    <t>Equipment and instruments are  sterilized after each use as per requirement</t>
  </si>
  <si>
    <t xml:space="preserve">Facility ensures standard practices and materials for disinfection and sterilization of instruments and equipments </t>
  </si>
  <si>
    <t>ME F4.2</t>
  </si>
  <si>
    <t>Staff know how to make chlorine solution</t>
  </si>
  <si>
    <t xml:space="preserve">No sorting ,Rinsing or sluicing at Point of use/ Patient care area </t>
  </si>
  <si>
    <t>Proper handling of Soiled and infected linen</t>
  </si>
  <si>
    <t>Cleaning is done with detergent and running water after decontamination</t>
  </si>
  <si>
    <t>Cleaning of instruments after decontamination</t>
  </si>
  <si>
    <t>10 minutes</t>
  </si>
  <si>
    <t>Contact time for decontamination  is adequate</t>
  </si>
  <si>
    <t xml:space="preserve">
Ask staff how they decontaminate the instruments like Stethoscope, Dressing Instruments, Examination Instruments, Blood Pressure Cuff etc
(Soaking in 0.5% Chlorine Solution, Wiping with 0.5% Chlorine Solution </t>
  </si>
  <si>
    <t xml:space="preserve">Proper Decontamination of instruments after use </t>
  </si>
  <si>
    <t>Ask staff about how they decontaminate the procedure surface like Examination table , dressing table, Stretcher/Trolleys  etc. 
(Wiping with .5% Chlorine solution</t>
  </si>
  <si>
    <t>Decontamination of operating &amp; Procedure surfaces</t>
  </si>
  <si>
    <t xml:space="preserve">Facility ensures standard practices and materials for decontamination and cleaning of instruments and  procedures areas </t>
  </si>
  <si>
    <t>ME F4.1</t>
  </si>
  <si>
    <t xml:space="preserve">Facility has standard Procedures for processing of equipments and instruments </t>
  </si>
  <si>
    <t>Standard F4</t>
  </si>
  <si>
    <t xml:space="preserve">Compliance to correct method of wearing and removing the gloves </t>
  </si>
  <si>
    <t xml:space="preserve">No reuse of disposable gloves, Masks, caps and aprons. </t>
  </si>
  <si>
    <t xml:space="preserve">Staff is adhere to standard personal protection practices </t>
  </si>
  <si>
    <t>ME F3.2</t>
  </si>
  <si>
    <t xml:space="preserve">Availability of Masks </t>
  </si>
  <si>
    <t xml:space="preserve">Clean gloves are available at point of use </t>
  </si>
  <si>
    <t xml:space="preserve">Facility ensures adequate personal protection equipments as per requirements </t>
  </si>
  <si>
    <t>ME F3.1</t>
  </si>
  <si>
    <t xml:space="preserve">Facility ensures standard practices and materials for Personal protection </t>
  </si>
  <si>
    <t>Standard F3</t>
  </si>
  <si>
    <t>like before giving IM/IV injection, drawing blood, putting Intravenous and urinary catheter</t>
  </si>
  <si>
    <t>Proper cleaning of procedure site  with antisepsis</t>
  </si>
  <si>
    <t xml:space="preserve">Availability of Antiseptic Solutions </t>
  </si>
  <si>
    <t>Facility ensures standard practices and materials for antisepsis</t>
  </si>
  <si>
    <t>ME F2.3</t>
  </si>
  <si>
    <t xml:space="preserve">Staff aware of when to hand wash </t>
  </si>
  <si>
    <t xml:space="preserve">Ask of demonstration </t>
  </si>
  <si>
    <t xml:space="preserve">Adherence to 6 steps of Hand washing </t>
  </si>
  <si>
    <t xml:space="preserve">Staff is trained and adhere to standard hand washing practices </t>
  </si>
  <si>
    <t>ME F2.2</t>
  </si>
  <si>
    <t>Prominently displayed above the hand washing facility , preferably in Local language</t>
  </si>
  <si>
    <t xml:space="preserve">Display of Hand washing Instruction at Point of Use </t>
  </si>
  <si>
    <t>Check for availability/  Ask staff for regular supply.</t>
  </si>
  <si>
    <t xml:space="preserve">Availability of Alcohol based Hand rub </t>
  </si>
  <si>
    <t>Check for availability/ Ask staff if the supply is adequate and uninterrupted</t>
  </si>
  <si>
    <t>Availability of antiseptic soap with soap dish/ liquid antiseptic with dispenser.</t>
  </si>
  <si>
    <t xml:space="preserve">Ask to Open the tap. Ask Staff  water supply is regular </t>
  </si>
  <si>
    <t xml:space="preserve">Availability of running Water </t>
  </si>
  <si>
    <t xml:space="preserve">Check for availability of wash basin near the point of use </t>
  </si>
  <si>
    <t xml:space="preserve">Availability of hand washing Facility at Point of Use </t>
  </si>
  <si>
    <t xml:space="preserve">Hand washing facilities are provided at point of use </t>
  </si>
  <si>
    <t>ME F2.1</t>
  </si>
  <si>
    <t>Facility has defined and Implemented procedures for ensuring hand hygiene practices and antisepsis</t>
  </si>
  <si>
    <t>Standard F2</t>
  </si>
  <si>
    <t xml:space="preserve">Check for Doctors are aware of Hospital Antibiotic Policy </t>
  </si>
  <si>
    <t>Facility has defined and established antibiotic policy</t>
  </si>
  <si>
    <t>ME F1.6</t>
  </si>
  <si>
    <t xml:space="preserve">Hand washing and infection control audits done at periodic intervals </t>
  </si>
  <si>
    <t xml:space="preserve">Regular monitoring of infection control practices </t>
  </si>
  <si>
    <t xml:space="preserve">Facility has established procedures for regular monitoring of infection control practices </t>
  </si>
  <si>
    <t>ME F1.5</t>
  </si>
  <si>
    <t>Periodic medical checkups of the staff</t>
  </si>
  <si>
    <t>Hepatitis B, Tetanus Toxic etc</t>
  </si>
  <si>
    <t>There is procedure for immunization of the staff</t>
  </si>
  <si>
    <t xml:space="preserve">There is Provision of Periodic Medical Checkups and immunization of staff </t>
  </si>
  <si>
    <t>ME F1.4</t>
  </si>
  <si>
    <t xml:space="preserve">Facility measures hospital associated infection rates </t>
  </si>
  <si>
    <t>ME F1.3</t>
  </si>
  <si>
    <t>Facility  has provision for Passive  and active culture surveillance of critical &amp; high risk areas</t>
  </si>
  <si>
    <t>ME F1.2</t>
  </si>
  <si>
    <t xml:space="preserve">Facility has functional infection control committee </t>
  </si>
  <si>
    <t>ME F1.1</t>
  </si>
  <si>
    <t>Facility has infection control program and procedures in place for prevention and measurement of hospital associated infection</t>
  </si>
  <si>
    <t>Standard F1</t>
  </si>
  <si>
    <t>Area of Concern - F Infection Control</t>
  </si>
  <si>
    <t>As per Clinical guidelines</t>
  </si>
  <si>
    <t xml:space="preserve">Early detection and screening for detection of deafness </t>
  </si>
  <si>
    <t>Facility provide services under National  program for prevention and control of  deafness</t>
  </si>
  <si>
    <t>ME E23.10</t>
  </si>
  <si>
    <t xml:space="preserve">Weekly reporting of Presumptive cases on form "P" from OPD clinic </t>
  </si>
  <si>
    <t>Facility provide service for Integrated disease surveillance program</t>
  </si>
  <si>
    <t>ME E23.9</t>
  </si>
  <si>
    <t>increased intake of healthy foods 
  increased physical activity through sports, exercise, etc.; 
  avoidance of tobacco and alcohol;  
24 
  stress management 
  warning signs of cancer etc</t>
  </si>
  <si>
    <t>Health Promotion through IEC and counselling</t>
  </si>
  <si>
    <t>screen women of the age group 30-69 years approaching to the hospital for early detection of cervix cancer and breast cancer.</t>
  </si>
  <si>
    <t>Screening of persons above age of 30 - History of tobacco examination, BP Measurement and Blood sugar estimation
Look for records at NCD clinic</t>
  </si>
  <si>
    <t>Opportunistic screening for diabetes,
hypertension, cardiovascular diseases</t>
  </si>
  <si>
    <t xml:space="preserve">Facility provides service under National Programme for Prevention and Control of cancer, diabetes, cardiovascular diseases &amp; stroke (NPCDCS)  as per guidelines </t>
  </si>
  <si>
    <t>ME E23.8</t>
  </si>
  <si>
    <t>Geriatic Care is provided as per Clinical Guidelines</t>
  </si>
  <si>
    <t xml:space="preserve">Facility provides service under National programme for the health care of the elderly as per guidelines </t>
  </si>
  <si>
    <t>ME E23.7</t>
  </si>
  <si>
    <t xml:space="preserve">Treatment of Mental illnesses as per clinical guidelines </t>
  </si>
  <si>
    <t xml:space="preserve">Facility provides service under Mental Health Program  as per guidelines </t>
  </si>
  <si>
    <t>ME E23.6</t>
  </si>
  <si>
    <t xml:space="preserve">Facility provides service under National program for control of Blindness as per guidelines </t>
  </si>
  <si>
    <t>ME E23.5</t>
  </si>
  <si>
    <t xml:space="preserve">As per NACO guidelines </t>
  </si>
  <si>
    <t xml:space="preserve">Counselling and Psychological support for PLHA </t>
  </si>
  <si>
    <t xml:space="preserve">Monitoring of patients on ART and management of side effects </t>
  </si>
  <si>
    <t xml:space="preserve">Screening of PLHA for initiating ART </t>
  </si>
  <si>
    <t xml:space="preserve">Diagnosis and treatment of opportunistic Infections </t>
  </si>
  <si>
    <t xml:space="preserve">window period, a repeat test is recommended, clients with suspected tuberculosis are referred to the nearest microscopy centre. In case of a positive test result, the counsellor assists the client to understand the   
implications of the positive test result and helps in coping with the test result. The   
counsellor also ensures access to treatment and care, and supports disclosure of the HIV   
status to the spouse.   
</t>
  </si>
  <si>
    <t xml:space="preserve">Post test counselling given as per protocol </t>
  </si>
  <si>
    <t>basic information and benefits of HIV testing
potential risks such as discrimination. The client is also informed about their right to refuse, follow-up services . Pregnant
women are given additional information on nutrition, hygiene, the importance of an
institutional delivery and HIV testing so as to avoid HIV transmission from mother to child.</t>
  </si>
  <si>
    <t xml:space="preserve">Pre Test Counselling is done as per protocols </t>
  </si>
  <si>
    <t>Facility provides service under National AIDS Control program as per guidelines</t>
  </si>
  <si>
    <t>ME E23.4</t>
  </si>
  <si>
    <t xml:space="preserve">As per Operation/ Clincal Guidelines of NLEP </t>
  </si>
  <si>
    <t xml:space="preserve">Screening of Cases of RCS </t>
  </si>
  <si>
    <t xml:space="preserve">Outreach Services to Leprosy Clinics </t>
  </si>
  <si>
    <t xml:space="preserve">Self care Counselling </t>
  </si>
  <si>
    <t xml:space="preserve">Supply of Customized Foot wear </t>
  </si>
  <si>
    <t xml:space="preserve">Follow-up of cases treated at tertiary Level </t>
  </si>
  <si>
    <t xml:space="preserve">Physiotherapy including Pre and Post Operative Care </t>
  </si>
  <si>
    <t xml:space="preserve">Management of Eye Complications </t>
  </si>
  <si>
    <t xml:space="preserve">Management of Complicated Ulcers </t>
  </si>
  <si>
    <t xml:space="preserve">Management of Lepra Reactions </t>
  </si>
  <si>
    <t>Assessment of Disability Status</t>
  </si>
  <si>
    <t>Treatment of all diagnosed cases including Reaction and Neuritis</t>
  </si>
  <si>
    <t xml:space="preserve">Validation and Diagnosis of Referred and Directly Reported Cases </t>
  </si>
  <si>
    <t>Facility provides service under National Leprosy Eradication Program as per guidelines</t>
  </si>
  <si>
    <t>ME E23.3</t>
  </si>
  <si>
    <t>There is functional Linkage between DMC and ICTC</t>
  </si>
  <si>
    <t>Check for records/Protocols</t>
  </si>
  <si>
    <t>Monitoring and follow up of patient done as per protocols</t>
  </si>
  <si>
    <t>Discontinuation of Streptomycin
Chemoprophylaxis of baby in case of smear positive mother</t>
  </si>
  <si>
    <t>Protocols for treatment for TB during pregnancy and Post natal Period is adhered</t>
  </si>
  <si>
    <t>Check for filled treatment Cards</t>
  </si>
  <si>
    <t>Drug administration for Intensive and Continuation done as per RNTCP treatment protocol</t>
  </si>
  <si>
    <t>As per RNTCP Technical Guidelines</t>
  </si>
  <si>
    <t>Management of Patients vith HIV infection and Tuberculosis</t>
  </si>
  <si>
    <t>Management of Paediatric Tuberculosis</t>
  </si>
  <si>
    <t>Diagnosis and Management  of Extra pulmonary Tuberculosis</t>
  </si>
  <si>
    <t xml:space="preserve">Diagnosis and Management of Pulmonary Tuberculosis </t>
  </si>
  <si>
    <t xml:space="preserve">Facility provides service under Revised National TB Control Program as per guidelines </t>
  </si>
  <si>
    <t>ME E23.2</t>
  </si>
  <si>
    <t xml:space="preserve">As per Clincal Guidelines for Treatment of Maleria </t>
  </si>
  <si>
    <t xml:space="preserve">SI/RR </t>
  </si>
  <si>
    <t xml:space="preserve">Ambulatory care of drug resistant malaria </t>
  </si>
  <si>
    <t xml:space="preserve">Ambulatory care of uncomplicated P. Falciparum Malaria </t>
  </si>
  <si>
    <t xml:space="preserve">As per Clincal Guidelines for Treatment of Maleria 
</t>
  </si>
  <si>
    <t xml:space="preserve">Ambulatory care  of uncomplicated P. Vivax malaria </t>
  </si>
  <si>
    <t xml:space="preserve">Facility provides service under National Vector Borne Disease Control Program as per guidelines </t>
  </si>
  <si>
    <t>ME E23.1</t>
  </si>
  <si>
    <t xml:space="preserve">Facility provides National health program as per operational/Clinical Guidelines </t>
  </si>
  <si>
    <t>Standard E23</t>
  </si>
  <si>
    <t>National Health Programs</t>
  </si>
  <si>
    <t>Screens and curtains for visual privacy,confidentaility policy displayed, one client at a time</t>
  </si>
  <si>
    <t>Privacy and confidentiality maintained at ARSH clinic</t>
  </si>
  <si>
    <t>Referral Linkages to ICTC and PPTCT</t>
  </si>
  <si>
    <t>Facility Provides Referral Services for ARSH</t>
  </si>
  <si>
    <t>ME E22.4</t>
  </si>
  <si>
    <t>ECP, Prophylaxis against STI, PEP for hIV and Counselling</t>
  </si>
  <si>
    <t>Management of sexual abuse amongst Girls</t>
  </si>
  <si>
    <t>Treatment and counselling for sexual concern for male and female adolescents</t>
  </si>
  <si>
    <t xml:space="preserve">Symptomatic treatment , counselling </t>
  </si>
  <si>
    <t>Treatment and counselling for Menstrual disorders</t>
  </si>
  <si>
    <t>Privacy and Confidentiality, treatment Compliance, Partner Management, Follow up visit and referral</t>
  </si>
  <si>
    <t>Treatment of Common RTI/STI's</t>
  </si>
  <si>
    <t>Facility Provides Curative ARSH Services</t>
  </si>
  <si>
    <t>ME E22.3</t>
  </si>
  <si>
    <t>MVA procedure for pregnancy up to 8 week Post abortion counselling</t>
  </si>
  <si>
    <t>Services for early and safe termination of pregnancy and management of post abortion complication</t>
  </si>
  <si>
    <t>Nutrition Counselling</t>
  </si>
  <si>
    <t>Haemoglobin estimation, weekly IFA tablet, and treatment for worm infestation</t>
  </si>
  <si>
    <t>Services for Prophylaxis against Nutritional Anaemia</t>
  </si>
  <si>
    <t>TT at 10 and 16 year</t>
  </si>
  <si>
    <t>Services for Tetanus immunization</t>
  </si>
  <si>
    <t>Facility provides Preventive ARSH Services</t>
  </si>
  <si>
    <t>ME E22.2</t>
  </si>
  <si>
    <t>Advice on topic related to Growth and development,puberty,sexuality cancers, myths &amp; misconception, pregnancy, safe sex, contraception, unsafe abortion, menstrual disorders,anemia, sexual abuse ,RTI/STI's etc.</t>
  </si>
  <si>
    <t>Information and advice ob sexual and reproductive health related issues</t>
  </si>
  <si>
    <t>Poster Displayed, Reading Material handouts etc.</t>
  </si>
  <si>
    <t>Availability and Display of IEC material</t>
  </si>
  <si>
    <t xml:space="preserve">Check for the availability of Oral Contraceptive Pills, Condoms and IUD   </t>
  </si>
  <si>
    <t>Counselling and provision of reversible Contraceptives</t>
  </si>
  <si>
    <t>Check for the availability of Emergency Contraceptive pills (Levonorgesterol)</t>
  </si>
  <si>
    <t>Counselling and provision of emergency contraceptive pills</t>
  </si>
  <si>
    <t xml:space="preserve">Nutritional Counselling, contraceptive counselling, Couple counselling ANC checkups, ensuring institutional delivery </t>
  </si>
  <si>
    <t>Provision of Antenatal natal check up for pregnant adolescent</t>
  </si>
  <si>
    <t>Facility provides Promotive ARSH Services</t>
  </si>
  <si>
    <t>ME E22.1</t>
  </si>
  <si>
    <t xml:space="preserve">Facility provides Adolescent Reproductive and Sexual Health services as per guidelines  </t>
  </si>
  <si>
    <t>Standard E22</t>
  </si>
  <si>
    <t>Facility provide abortion services for 2nd trimester as per guideline</t>
  </si>
  <si>
    <t>ME E21.6</t>
  </si>
  <si>
    <t>Facility provide abortion services for 1st trimester as per guideline</t>
  </si>
  <si>
    <t>ME E21.5</t>
  </si>
  <si>
    <t>Facility provide counselling services for abortion as per guideline</t>
  </si>
  <si>
    <t>ME E21.4</t>
  </si>
  <si>
    <t>Facility provides limiting method of family planning as per guideline</t>
  </si>
  <si>
    <t>ME E21.3</t>
  </si>
  <si>
    <t>Facility provides spacing method of family planning as per guideline</t>
  </si>
  <si>
    <t>ME E21.2</t>
  </si>
  <si>
    <t xml:space="preserve">Family planning counselling services provided as per guidelines </t>
  </si>
  <si>
    <t>ME E21.1</t>
  </si>
  <si>
    <t>Facility has established procedures for abortion and family planning as per government guidelines and law</t>
  </si>
  <si>
    <t>Standard E21</t>
  </si>
  <si>
    <t xml:space="preserve">Availability of ORT corner </t>
  </si>
  <si>
    <t xml:space="preserve">Check for adherence to clinical protocols </t>
  </si>
  <si>
    <t xml:space="preserve">Management of children presenting
diarrhoea is done per  guidelines </t>
  </si>
  <si>
    <t>ME E20.7</t>
  </si>
  <si>
    <t>Screening of children coming to OPDs using weight for height and/or MUAC</t>
  </si>
  <si>
    <t xml:space="preserve">Management of children with severe
Acute Malnutrition is done as per  guidelines </t>
  </si>
  <si>
    <t>ME E20.6</t>
  </si>
  <si>
    <t xml:space="preserve">Management of children presenting
with fever, cough/ breathlessness is done as per guidelines </t>
  </si>
  <si>
    <t>ME E20.5</t>
  </si>
  <si>
    <t xml:space="preserve">Management of neonatal asphyxia, jaundice and sepsis is done as per guidelines </t>
  </si>
  <si>
    <t>ME E20.4</t>
  </si>
  <si>
    <t xml:space="preserve">Management of Low birth weight
newborns is done as per  guidelines </t>
  </si>
  <si>
    <t>ME E20.3</t>
  </si>
  <si>
    <t>Triage, Assessment &amp; Management of newborns having 
emergency signs are done as per guidelines</t>
  </si>
  <si>
    <t>ME E20.2</t>
  </si>
  <si>
    <t xml:space="preserve">Staff knows what to do in case of anaphylaxis </t>
  </si>
  <si>
    <t>Staff is aware of how to minor and serious advise events (AEFI)</t>
  </si>
  <si>
    <t>Counselling on side effects and follow up visits done(CEI)</t>
  </si>
  <si>
    <t xml:space="preserve">Availability of Immunization card </t>
  </si>
  <si>
    <t xml:space="preserve">Antipyretic  medicines available </t>
  </si>
  <si>
    <t xml:space="preserve">Vaccine recipient is asked to stay for half an hour after vaccination to observer any Adverse effect following immunization </t>
  </si>
  <si>
    <t xml:space="preserve">Check for AD syringes are not reused </t>
  </si>
  <si>
    <t xml:space="preserve">Ask for demonstration , How to peel, how to remove air bubble and injection site </t>
  </si>
  <si>
    <t xml:space="preserve">Staff knows correct use AD syringe </t>
  </si>
  <si>
    <t xml:space="preserve">Check for 0.1 ml AD syringe for BCG and 0.5  ml syringe for others are available </t>
  </si>
  <si>
    <t xml:space="preserve">AD syringes are available as per requirement </t>
  </si>
  <si>
    <t xml:space="preserve">Check for DPT, DT, Hep Band TT vials are not kept in direct contact of ice pack </t>
  </si>
  <si>
    <t xml:space="preserve">Check for no expired, frozen or with VVM beyond the discard point vaccine stored in clod chain </t>
  </si>
  <si>
    <t xml:space="preserve">Discarded vaccines are kept separately </t>
  </si>
  <si>
    <t xml:space="preserve">Ask staff to demonstrate how to conduct Shake test for DPT, DT and TT </t>
  </si>
  <si>
    <t xml:space="preserve">Staff is aware of how check freeze damage for T-Series vaccines </t>
  </si>
  <si>
    <t xml:space="preserve">Ask staff how to check VVM level and  how to identify discard point </t>
  </si>
  <si>
    <t xml:space="preserve">Staff checks VVM level before using vaccines </t>
  </si>
  <si>
    <t xml:space="preserve">Check for records </t>
  </si>
  <si>
    <t xml:space="preserve">Time of opening/ Reconstitution of vial is recorded </t>
  </si>
  <si>
    <t xml:space="preserve">Ask staff about when BCG, measles and JE vaccines are constituted and till when these are valid for use. Should not be used beyond 4 hours after reconstitution </t>
  </si>
  <si>
    <t xml:space="preserve">Reconstituted vaccines are not used after recommended time </t>
  </si>
  <si>
    <t xml:space="preserve">Check diluents are kept under cold chain at least before 24 hours before reconstitution 
Diluents are kept in vaccine carrier only at immunization clinic but should not be in direct contact of ice pack </t>
  </si>
  <si>
    <t xml:space="preserve">Recommended temperature of diluents is insured before reconstitution </t>
  </si>
  <si>
    <t xml:space="preserve">Availability of diluents for Reconstitution of measles vaccine </t>
  </si>
  <si>
    <t xml:space="preserve">The facility provides immunization services as per guidelines </t>
  </si>
  <si>
    <t>ME E20.1</t>
  </si>
  <si>
    <t xml:space="preserve">The facility has established procedures for care of new born, infant and child as per guidelines </t>
  </si>
  <si>
    <t>Standard E20</t>
  </si>
  <si>
    <t>There is established procedure for discharge and follow up of mother and newborn.</t>
  </si>
  <si>
    <t>ME E19.5</t>
  </si>
  <si>
    <t>Stabilization/treatment/referral of post natal complication</t>
  </si>
  <si>
    <t>ME E19.4</t>
  </si>
  <si>
    <t>There is an established procedure for Post partum counselling of mother</t>
  </si>
  <si>
    <t>ME E19.3</t>
  </si>
  <si>
    <t>Facility ensures adequate stay of Mother and newborn as per standard Protocols.</t>
  </si>
  <si>
    <t>ME E19.2</t>
  </si>
  <si>
    <t xml:space="preserve">Post partum Care is Provided to Mother </t>
  </si>
  <si>
    <t>ME E19.1</t>
  </si>
  <si>
    <t xml:space="preserve">Facility has established procedures for postnatal care as per guidelines </t>
  </si>
  <si>
    <t>Standard E19</t>
  </si>
  <si>
    <t>There is an established procedure for new born resuscitation and newborn care.</t>
  </si>
  <si>
    <t>ME E18.4</t>
  </si>
  <si>
    <t>There is established procedure for management of Obstetrics Emergencies as per scope of services.</t>
  </si>
  <si>
    <t>ME E18.3</t>
  </si>
  <si>
    <t>There is an established procedure for assisted and C-section deliveries per scope of services.</t>
  </si>
  <si>
    <t>ME E18.2</t>
  </si>
  <si>
    <t>Established procedure and standard protocols for management of different stages of labour including AMTSL (Active Management of third Stage of labour)</t>
  </si>
  <si>
    <t>ME E18.1</t>
  </si>
  <si>
    <t xml:space="preserve">Facility has established procedures for Intranatal care as per guidelines </t>
  </si>
  <si>
    <t>Standard E18</t>
  </si>
  <si>
    <t>RR/PI</t>
  </si>
  <si>
    <t>family planning</t>
  </si>
  <si>
    <t>birth preparedness</t>
  </si>
  <si>
    <t>arrangement of referral transport</t>
  </si>
  <si>
    <t>institutional delivery</t>
  </si>
  <si>
    <t xml:space="preserve">breast feeding </t>
  </si>
  <si>
    <t>recognizing danger sign of labour</t>
  </si>
  <si>
    <t xml:space="preserve">nutritional counselling </t>
  </si>
  <si>
    <t>Counselling of pregnant women is done as per standard protocol and gestational age</t>
  </si>
  <si>
    <t>ME E17.6</t>
  </si>
  <si>
    <t xml:space="preserve">Provision for Injectable Iron Treatment for moderate anaemia </t>
  </si>
  <si>
    <t xml:space="preserve">Line listing of pregnant women with moderate and sever anaemia </t>
  </si>
  <si>
    <t xml:space="preserve">There is an established procedure for identification and management of moderate and severe anaemia </t>
  </si>
  <si>
    <t>ME E17.5</t>
  </si>
  <si>
    <t xml:space="preserve">High risk pregnant women are referred to specialist </t>
  </si>
  <si>
    <t>There is an established procedure for identification of High risk pregnancy and appropriate treatment/referral as per scope of services.</t>
  </si>
  <si>
    <t>ME E17.4</t>
  </si>
  <si>
    <t>Check for Haemoglobin, urine albumin urine sugar blood group and Rh factor Syphilis (VDRL/RPR) HIV blood sugar malaria Hepatitis B</t>
  </si>
  <si>
    <t>Diagnostic  test under ANC check up are prescribed by ANC clinic</t>
  </si>
  <si>
    <t>Facility ensures availability of diagnostic and drugs during antenatal care of pregnant women</t>
  </si>
  <si>
    <t>ME E17.3</t>
  </si>
  <si>
    <t xml:space="preserve">4 ANC checkups of women is confirmed </t>
  </si>
  <si>
    <t>History of past illness / pregnancy complication is taken and recorded</t>
  </si>
  <si>
    <t>breast examination</t>
  </si>
  <si>
    <t xml:space="preserve">auscultation for foetal heart sound </t>
  </si>
  <si>
    <t xml:space="preserve">abdominal palpation for foetal growth, foetal lie </t>
  </si>
  <si>
    <t xml:space="preserve">pallor, oedema and icterus.   </t>
  </si>
  <si>
    <t>respiratory rate</t>
  </si>
  <si>
    <t xml:space="preserve">blood pressure, </t>
  </si>
  <si>
    <t xml:space="preserve">Weight measurement </t>
  </si>
  <si>
    <t>Last menstrual period (LMP) is recorded and Expected date of Delivery (EDD) is calculated</t>
  </si>
  <si>
    <t xml:space="preserve">At ANC clinic, Pregnancy is confirmed by performing urine test </t>
  </si>
  <si>
    <t>ANC checkups is done by Qualified personnel</t>
  </si>
  <si>
    <t>There is an established procedure for History taking, Physical examination, and counselling for each antenatal visit.</t>
  </si>
  <si>
    <t>ME E17.2</t>
  </si>
  <si>
    <t>Records of each ANC checkups is maintained in Mother and child protection card</t>
  </si>
  <si>
    <t xml:space="preserve">Records are maintained for ANC registered pregnant women </t>
  </si>
  <si>
    <t xml:space="preserve">Line listing </t>
  </si>
  <si>
    <t>Facility provides and updates “Mother and Child Protection Card”.</t>
  </si>
  <si>
    <t>There is an established procedure for Registration and follow up of pregnant women.</t>
  </si>
  <si>
    <t>ME E17.1</t>
  </si>
  <si>
    <t xml:space="preserve">Facility has established procedures for Antenatal care as per  guidelines </t>
  </si>
  <si>
    <t>Standard E17</t>
  </si>
  <si>
    <t>Maternal &amp; Child Health Services</t>
  </si>
  <si>
    <t>The facility has standard procedures for conducting post-mortem, its recording and meeting its obligation under the law</t>
  </si>
  <si>
    <t>ME E16.4</t>
  </si>
  <si>
    <t>The facility has standard operating procedure for end of life support</t>
  </si>
  <si>
    <t>ME E16.3</t>
  </si>
  <si>
    <t>The facility has standard procedures for handling the death in the hospital</t>
  </si>
  <si>
    <t>ME E16.2</t>
  </si>
  <si>
    <t xml:space="preserve">Death of admitted patient is adequately recorded and communicated </t>
  </si>
  <si>
    <t>ME E16.1</t>
  </si>
  <si>
    <t>The facility has defined and established procedures for end of life care and death</t>
  </si>
  <si>
    <t>Standard E16</t>
  </si>
  <si>
    <t xml:space="preserve">Facility has established procedures for Post operative care </t>
  </si>
  <si>
    <t>ME E15.4</t>
  </si>
  <si>
    <t xml:space="preserve">Facility has established procedures for Surgical Safety </t>
  </si>
  <si>
    <t>ME E15.3</t>
  </si>
  <si>
    <t xml:space="preserve">Facility has established procedures for Preoperative care </t>
  </si>
  <si>
    <t>ME E15.2</t>
  </si>
  <si>
    <t xml:space="preserve">Facility has established procedures OT Scheduling </t>
  </si>
  <si>
    <t>ME E15.1</t>
  </si>
  <si>
    <t xml:space="preserve">Facility has defined and established procedures of Surgical Services </t>
  </si>
  <si>
    <t>Standard E15</t>
  </si>
  <si>
    <t xml:space="preserve">Facility has established procedures for Post Anaesthesia care </t>
  </si>
  <si>
    <t>ME E14.3</t>
  </si>
  <si>
    <t xml:space="preserve">Facility has established procedures for monitoring during anaesthesia </t>
  </si>
  <si>
    <t>ME E14.2</t>
  </si>
  <si>
    <t xml:space="preserve">Facility has established procedures for Pre Anaesthetic Check up </t>
  </si>
  <si>
    <t>ME E14.1</t>
  </si>
  <si>
    <t xml:space="preserve">Facility has established procedures for Anaesthetic Services </t>
  </si>
  <si>
    <t>Standard E14</t>
  </si>
  <si>
    <t xml:space="preserve">There is a established procedure for monitoring and reporting Transfusion complication </t>
  </si>
  <si>
    <t>ME E13.10</t>
  </si>
  <si>
    <t xml:space="preserve">There is established procedure for transfusion of blood </t>
  </si>
  <si>
    <t>ME E13.9</t>
  </si>
  <si>
    <t xml:space="preserve">There is established procedure for issuing blood </t>
  </si>
  <si>
    <t>ME E13.8</t>
  </si>
  <si>
    <t xml:space="preserve">There is established the compatibility testing </t>
  </si>
  <si>
    <t>ME E13.7</t>
  </si>
  <si>
    <t xml:space="preserve">There is established procedure for storage of blood </t>
  </si>
  <si>
    <t>ME E13.6</t>
  </si>
  <si>
    <t xml:space="preserve">There is establish procedure for labelling and identification of blood and its product </t>
  </si>
  <si>
    <t>ME E13.5</t>
  </si>
  <si>
    <t xml:space="preserve">There is established procedure for preparation of blood component </t>
  </si>
  <si>
    <t>ME E13.4</t>
  </si>
  <si>
    <t xml:space="preserve">There is established procedure for the testing of blood </t>
  </si>
  <si>
    <t>ME E13.3</t>
  </si>
  <si>
    <t xml:space="preserve">There is established procedure for the collection of blood </t>
  </si>
  <si>
    <t>ME E13.2</t>
  </si>
  <si>
    <t xml:space="preserve">Blood bank has defined and implemented donor selection criteria </t>
  </si>
  <si>
    <t>ME E13.1</t>
  </si>
  <si>
    <t>The facility has defined and established procedures for Blood Bank/Storage Management and Transfusion.</t>
  </si>
  <si>
    <t>Standard E13</t>
  </si>
  <si>
    <t xml:space="preserve">Clinics is provided with the critical value of different tests </t>
  </si>
  <si>
    <t xml:space="preserve">There are established  procedures for Post-testing Activities </t>
  </si>
  <si>
    <t>ME E12.3</t>
  </si>
  <si>
    <t xml:space="preserve">There are established  procedures for testing Activities </t>
  </si>
  <si>
    <t>ME E12.2</t>
  </si>
  <si>
    <t xml:space="preserve"> Container is labelled properly after the sample collection</t>
  </si>
  <si>
    <t xml:space="preserve">There are established  procedures for Pre-testing Activities </t>
  </si>
  <si>
    <t>ME E12.1</t>
  </si>
  <si>
    <t xml:space="preserve">The facility has defined and established procedures of diagnostic services  </t>
  </si>
  <si>
    <t>Standard E12</t>
  </si>
  <si>
    <t xml:space="preserve">There is procedure for handling medico legal cases </t>
  </si>
  <si>
    <t>ME E11.5</t>
  </si>
  <si>
    <t>The facility ensures adequate and timely availability of ambulances services and mobilisation of resources, as per requirement</t>
  </si>
  <si>
    <t>ME E11.4</t>
  </si>
  <si>
    <t>Role and responsibilities of staff in disaster is defined</t>
  </si>
  <si>
    <t>Staff is aware of disaster plan</t>
  </si>
  <si>
    <t xml:space="preserve">The facility has disaster management plan in place </t>
  </si>
  <si>
    <t>ME E11.3</t>
  </si>
  <si>
    <t>Emergency protocols are defined and implemented</t>
  </si>
  <si>
    <t>ME E11.2</t>
  </si>
  <si>
    <t xml:space="preserve">There is procedure for Receiving and triage of patients </t>
  </si>
  <si>
    <t>ME E11.1</t>
  </si>
  <si>
    <t xml:space="preserve">The facility has defined and established procedures for Emergency Services and Disaster Management </t>
  </si>
  <si>
    <t>Standard E11</t>
  </si>
  <si>
    <t xml:space="preserve">The facility has explicit clinical criteria for providing intubations &amp; extubation, and care of patients on ventilation and subsequently on its removal </t>
  </si>
  <si>
    <t>ME E10.3</t>
  </si>
  <si>
    <t>The facility has defined and established procedure for intensive care</t>
  </si>
  <si>
    <t>ME E10.2</t>
  </si>
  <si>
    <t>The facility has established procedure for shifting the patient to step-down/ward  based on explicit assessment criteria</t>
  </si>
  <si>
    <t>ME E10.1</t>
  </si>
  <si>
    <t>The facility has defined and established procedures for intensive care.</t>
  </si>
  <si>
    <t>Standard E10</t>
  </si>
  <si>
    <t>The facility has established procedure for patients leaving the facility against medical advice, absconding, etc</t>
  </si>
  <si>
    <t>ME E9.4</t>
  </si>
  <si>
    <t xml:space="preserve">Counselling services are provided as during discharges wherever required </t>
  </si>
  <si>
    <t>ME E9.3</t>
  </si>
  <si>
    <t xml:space="preserve">Case summary and follow-up instructions are provided at the discharge  </t>
  </si>
  <si>
    <t>ME E9.2</t>
  </si>
  <si>
    <t xml:space="preserve">Discharge is done after assessing patient readiness </t>
  </si>
  <si>
    <t>ME E9.1</t>
  </si>
  <si>
    <t>The facility has defined and established procedures for discharge of patient.</t>
  </si>
  <si>
    <t>Standard E9</t>
  </si>
  <si>
    <t xml:space="preserve">Safe keeping of OPD records </t>
  </si>
  <si>
    <t>The facility ensures safe and adequate storage and retrieval  of medical records</t>
  </si>
  <si>
    <t>ME E8.7</t>
  </si>
  <si>
    <t>All register/records are identified and numbered</t>
  </si>
  <si>
    <t>OPD register, ANC register, Injection room  register etc</t>
  </si>
  <si>
    <t>OPD records are maintained</t>
  </si>
  <si>
    <t xml:space="preserve">Register/records are maintained as per guidelines </t>
  </si>
  <si>
    <t>ME E8.6</t>
  </si>
  <si>
    <t>Check for the availability of OPD slip, Requisition slips etc.</t>
  </si>
  <si>
    <t xml:space="preserve">Adequate form and formats are available at point of use </t>
  </si>
  <si>
    <t>ME E8.5</t>
  </si>
  <si>
    <t xml:space="preserve">Any dressing/injection, other procedure recorded in the OPD slip </t>
  </si>
  <si>
    <t xml:space="preserve">Procedures performed are written on patients records </t>
  </si>
  <si>
    <t>ME E8.4</t>
  </si>
  <si>
    <t xml:space="preserve">Care provided to each patient is recorded in the patient records </t>
  </si>
  <si>
    <t>ME E8.3</t>
  </si>
  <si>
    <t xml:space="preserve"> Written
Prescription Treatment plan is written </t>
  </si>
  <si>
    <t xml:space="preserve">All treatment plan prescription/orders are recorded in the patient records. </t>
  </si>
  <si>
    <t>ME E8.2</t>
  </si>
  <si>
    <t xml:space="preserve">Patient History, Chief Complaint and Examination Diagnosis/ Provisional Diagnosis is recorded in OPD slip </t>
  </si>
  <si>
    <t xml:space="preserve">All the assessments, re-assessment and investigations are recorded and updated </t>
  </si>
  <si>
    <t>ME E8.1</t>
  </si>
  <si>
    <t>Facility has defined and established procedures for maintaining, updating of patients’ clinical records and their storage</t>
  </si>
  <si>
    <t>Standard E8</t>
  </si>
  <si>
    <t>SI/PI</t>
  </si>
  <si>
    <t xml:space="preserve">Patient is advice by doctor/ Pharmacist /nurse about the dosages and timings . </t>
  </si>
  <si>
    <t xml:space="preserve">Patient is counselled for self drug administration </t>
  </si>
  <si>
    <t>ME E7.5</t>
  </si>
  <si>
    <t xml:space="preserve">There is a system to ensure right medicine is given to right patient </t>
  </si>
  <si>
    <t>ME E7.4</t>
  </si>
  <si>
    <t>Any adverse drug reaction is recorded and reported</t>
  </si>
  <si>
    <t xml:space="preserve">
In multi dose vial needle is not left in the septum</t>
  </si>
  <si>
    <t>Check for separate sterile needle is used every time for multiple dose vial</t>
  </si>
  <si>
    <t>Check for any open single dose vial with left  over content intended to be used later on</t>
  </si>
  <si>
    <t>Check single dose vial are not used for more than one dose</t>
  </si>
  <si>
    <t>Check in Injection room</t>
  </si>
  <si>
    <t>Drugs are checked for expiry and   other inconsistency before administration</t>
  </si>
  <si>
    <t xml:space="preserve">There is a procedure to check drug before administration/ dispensing </t>
  </si>
  <si>
    <t>ME E7.3</t>
  </si>
  <si>
    <t>Check for the writing, It  comprehendible by the clinical staff</t>
  </si>
  <si>
    <t xml:space="preserve">Every Medical advice and procedure is accompanied with date , time and signature </t>
  </si>
  <si>
    <t>Medication orders are written legibly and adequately</t>
  </si>
  <si>
    <t>ME E7.2</t>
  </si>
  <si>
    <t>There is process for identifying and cautious administration of high alert drugs  (to check)</t>
  </si>
  <si>
    <t>ME E7.1</t>
  </si>
  <si>
    <t>Facility has defined procedures for safe drug administration</t>
  </si>
  <si>
    <t>Standard E7</t>
  </si>
  <si>
    <t xml:space="preserve">Availability of drug formulary </t>
  </si>
  <si>
    <t>Check OPD ticket that drugs are prescribed as per STG</t>
  </si>
  <si>
    <t>Check staff is aware of the drug regime and doses as per STG</t>
  </si>
  <si>
    <t>Check for that relevant Standard treatment guideline are available at point of use</t>
  </si>
  <si>
    <t>There is procedure of rational use of drugs</t>
  </si>
  <si>
    <t>ME E6.2</t>
  </si>
  <si>
    <t xml:space="preserve">A copy of Prescription is kept with the facility </t>
  </si>
  <si>
    <t xml:space="preserve">Check for OPD slip if drugs are prescribed under generic name only </t>
  </si>
  <si>
    <t>Facility ensured that drugs are prescribed in generic name only</t>
  </si>
  <si>
    <t>ME E6.1</t>
  </si>
  <si>
    <t xml:space="preserve"> Facility follows standard treatment guidelines defined by state/Central government for prescribing the generic drugs &amp; their rational use. </t>
  </si>
  <si>
    <t>Standard E6</t>
  </si>
  <si>
    <t>For any critical patient needing urgent attention queue can be bypassed for providing services on priority basis</t>
  </si>
  <si>
    <t>The facility identifies high risk  patients and ensure their care, as per their need</t>
  </si>
  <si>
    <t>ME E5.2</t>
  </si>
  <si>
    <t xml:space="preserve">The facility identifies vulnerable patients and ensure their safe care </t>
  </si>
  <si>
    <t>ME E5.1</t>
  </si>
  <si>
    <t xml:space="preserve">Facility has a procedure to identify high risk and vulnerable patients.  </t>
  </si>
  <si>
    <t>Standard E5</t>
  </si>
  <si>
    <t xml:space="preserve">There is procedure for periodic monitoring of patients </t>
  </si>
  <si>
    <t>ME E4.5</t>
  </si>
  <si>
    <t xml:space="preserve">Nursing records are maintained </t>
  </si>
  <si>
    <t>ME E4.4</t>
  </si>
  <si>
    <t>There is established procedure of patient hand over, whenever staff duty change happens</t>
  </si>
  <si>
    <t>ME E4.3</t>
  </si>
  <si>
    <t>Procedure for ensuring timely and accurate nursing care as per treatment plan is established at the facility</t>
  </si>
  <si>
    <t>ME E4.2</t>
  </si>
  <si>
    <t xml:space="preserve">Procedure for identification of patients is established at the facility </t>
  </si>
  <si>
    <t>ME E4.1</t>
  </si>
  <si>
    <t>The facility has defined and established procedures for nursing care</t>
  </si>
  <si>
    <t>Standard E4</t>
  </si>
  <si>
    <t xml:space="preserve">Telemedicine service are used for consultation </t>
  </si>
  <si>
    <t xml:space="preserve">Facility is connected to medical colleges through telemedicine services </t>
  </si>
  <si>
    <t>ME E3.4</t>
  </si>
  <si>
    <t xml:space="preserve">A person is identified for care during all steps of care </t>
  </si>
  <si>
    <t>ME E3.3</t>
  </si>
  <si>
    <t xml:space="preserve">ICTC has functional Linkages with ART and state reference Labs </t>
  </si>
  <si>
    <t xml:space="preserve">There is a system of follow up of referred patients </t>
  </si>
  <si>
    <t xml:space="preserve">Facility has functional referral linkages to lower facilities </t>
  </si>
  <si>
    <t>Facility has functional referral linkages to higher facilities</t>
  </si>
  <si>
    <t xml:space="preserve">Check how patient are referred if services are not available </t>
  </si>
  <si>
    <t xml:space="preserve">RR/OB </t>
  </si>
  <si>
    <t xml:space="preserve">Availability of referral linkages for OPD consultation. </t>
  </si>
  <si>
    <t>Facility provides appropriate referral linkages to the patients/Services  for transfer to other/higher facilities to assure their continuity of care.</t>
  </si>
  <si>
    <t>ME E3.2</t>
  </si>
  <si>
    <t xml:space="preserve">There is a procedure consultation of  the patient to other specialist with in the hospital </t>
  </si>
  <si>
    <t xml:space="preserve">Facility has established procedure for handing over of patients during departmental transfer </t>
  </si>
  <si>
    <t>Facility has established procedure for continuity of care during interdepartmental transfer</t>
  </si>
  <si>
    <t>ME E3.1</t>
  </si>
  <si>
    <t>Facility has defined and established procedures for continuity of care of patient and referral</t>
  </si>
  <si>
    <t>Standard E3</t>
  </si>
  <si>
    <t>Procedure for follow up of old patients</t>
  </si>
  <si>
    <t xml:space="preserve">There is established procedure for follow-up/ reassessment of Patients </t>
  </si>
  <si>
    <t>ME E2.2</t>
  </si>
  <si>
    <t xml:space="preserve">There is screening clinic for initial assessment of the patients </t>
  </si>
  <si>
    <t xml:space="preserve">There is established procedure for initial assessment of patients </t>
  </si>
  <si>
    <t>ME E2.1</t>
  </si>
  <si>
    <t xml:space="preserve">The facility has defined and established procedures for clinical assessment and reassessment of the patients. </t>
  </si>
  <si>
    <t>Standard E2</t>
  </si>
  <si>
    <t xml:space="preserve">There is established procedure for managing patients, in case beds are not available at the facility </t>
  </si>
  <si>
    <t>ME E1.4</t>
  </si>
  <si>
    <t>There is establish procedure for day care admission</t>
  </si>
  <si>
    <t>There is establish procedure for admission through OPD</t>
  </si>
  <si>
    <t xml:space="preserve">There is established procedure for admission of patients </t>
  </si>
  <si>
    <t>ME E1.3</t>
  </si>
  <si>
    <t>OB/SI</t>
  </si>
  <si>
    <t>Clinical staff is not engaged in administrative work</t>
  </si>
  <si>
    <t xml:space="preserve">No Patient is Consulted in Standing Position </t>
  </si>
  <si>
    <t xml:space="preserve">Provisional Diagnosis is recorded </t>
  </si>
  <si>
    <t>Physical Examination is done and recorded wherever required</t>
  </si>
  <si>
    <t xml:space="preserve">Patient History is taken and recorded </t>
  </si>
  <si>
    <t xml:space="preserve">Patient is called by Doctor/attendant as per his/her turn on the basis of “first come first examine” basis.  </t>
  </si>
  <si>
    <t>There is procedure for systematic calling of patients one by one</t>
  </si>
  <si>
    <t xml:space="preserve">The facility has a established procedure for OPD consultation </t>
  </si>
  <si>
    <t>ME E1.2</t>
  </si>
  <si>
    <t>Registration clerk is aware of categories of the patient exempted from user charges</t>
  </si>
  <si>
    <t>PI/SI</t>
  </si>
  <si>
    <t xml:space="preserve">Patients are directed to relevant clinic by registration clerk based on complaint </t>
  </si>
  <si>
    <t>Check for that patient demographics like Name, age, Sex, Address  etc.</t>
  </si>
  <si>
    <t>Patient demographic details are recorded in OPD registration records</t>
  </si>
  <si>
    <t xml:space="preserve"> Unique  identification number  is given to each patient during process of registration</t>
  </si>
  <si>
    <t xml:space="preserve">The facility has established procedure for registration of patients </t>
  </si>
  <si>
    <t>ME E1.1</t>
  </si>
  <si>
    <t xml:space="preserve">The facility has defined procedures for registration,  consultation and admission of patients. </t>
  </si>
  <si>
    <t>Standard E1</t>
  </si>
  <si>
    <t xml:space="preserve">Area of Concern - E Clinical Services </t>
  </si>
  <si>
    <t>There is a system of periodic review of quality of out sourced services</t>
  </si>
  <si>
    <t>ME D12.2</t>
  </si>
  <si>
    <t>Verification of outsourced services (cleaning/Laundry/Security/Maintenance)  provided are done by designated in-house staff</t>
  </si>
  <si>
    <t>There is procedure to  monitor the quality and adequacy of  outsourced services on regular basis</t>
  </si>
  <si>
    <t>There is established system for contract management for out sourced services</t>
  </si>
  <si>
    <t>ME D12.1</t>
  </si>
  <si>
    <t>Facility has established procedure for monitoring the quality of outsourced services and adheres to contractual obligations</t>
  </si>
  <si>
    <t>Standard D12</t>
  </si>
  <si>
    <t xml:space="preserve">Doctor, nursing staff and support staff adhere to their respective dress code </t>
  </si>
  <si>
    <t>The facility ensures the adherence to dress code as mandated by its administration / the health department</t>
  </si>
  <si>
    <t>ME D11.3</t>
  </si>
  <si>
    <t>There is designated  in charge for department</t>
  </si>
  <si>
    <t>Check for system for recording time of reporting and relieving (Attendance register/ Biometrics etc)</t>
  </si>
  <si>
    <t>There is procedure to ensure that staff is available on duty as per duty roster</t>
  </si>
  <si>
    <t xml:space="preserve">The facility has a established procedure for duty roster and deputation to different departments </t>
  </si>
  <si>
    <t>ME D11.2</t>
  </si>
  <si>
    <t xml:space="preserve">Staff is aware of their role and responsibilities 
</t>
  </si>
  <si>
    <t xml:space="preserve">The facility has established job description as per govt guidelines </t>
  </si>
  <si>
    <t>ME D11.1</t>
  </si>
  <si>
    <t xml:space="preserve"> Roles &amp; Responsibilities of administrative and clinical staff are determined as per govt. regulations and standards operating procedures.  </t>
  </si>
  <si>
    <t>Standard D11</t>
  </si>
  <si>
    <t>The facility ensure relevant processes are in compliance with statutory requirement</t>
  </si>
  <si>
    <t>ME D10.3</t>
  </si>
  <si>
    <t xml:space="preserve">Updated copies of relevant laws, regulations and government orders are available at the facility </t>
  </si>
  <si>
    <t>ME D10.2</t>
  </si>
  <si>
    <t xml:space="preserve">The facility has requisite licences and certificates for operation of hospital and different activities </t>
  </si>
  <si>
    <t>ME D10.1</t>
  </si>
  <si>
    <t xml:space="preserve">Facility is compliant with all statutory and regulatory requirement imposed by local, state or central government  </t>
  </si>
  <si>
    <t>Standard D10</t>
  </si>
  <si>
    <t xml:space="preserve">The facility ensures proper planning and requisition of resources based on its need </t>
  </si>
  <si>
    <t>ME D9.2</t>
  </si>
  <si>
    <t xml:space="preserve">The facility ensures the proper utilization of fund provided to it </t>
  </si>
  <si>
    <t>ME D9.1</t>
  </si>
  <si>
    <t xml:space="preserve">Hospital has defined and established procedures for Financial Management  </t>
  </si>
  <si>
    <t>Standard D9</t>
  </si>
  <si>
    <t>The facility has established procedures for community based monitoring of its services</t>
  </si>
  <si>
    <t>ME D8.2</t>
  </si>
  <si>
    <t xml:space="preserve">The facility has established procures for management of activities of Rogi Kalyan Samitis </t>
  </si>
  <si>
    <t>ME D8.1</t>
  </si>
  <si>
    <t xml:space="preserve">The facility has defined and established procedures for promoting public participation in management of hospital transparency and accountability.  </t>
  </si>
  <si>
    <t>Standard D8</t>
  </si>
  <si>
    <t>The facility has standard procedures for handling , collection, transportation and washing  of linen</t>
  </si>
  <si>
    <t>ME D7.3</t>
  </si>
  <si>
    <t xml:space="preserve">The facility has established procedures for changing of linen in patient care areas </t>
  </si>
  <si>
    <t>ME D7.2</t>
  </si>
  <si>
    <t xml:space="preserve">Availability of linen in examination area </t>
  </si>
  <si>
    <t>The facility has adequate sets of linen</t>
  </si>
  <si>
    <t>ME D7.1</t>
  </si>
  <si>
    <t xml:space="preserve">The facility ensures clean linen to the patients </t>
  </si>
  <si>
    <t>Standard D7</t>
  </si>
  <si>
    <t xml:space="preserve">Hospital has standard procedures for preparation, handling, storage and distribution of diets, as per requirement of patients </t>
  </si>
  <si>
    <t>ME D6.3</t>
  </si>
  <si>
    <t xml:space="preserve">The facility provides diets according to nutritional requirements of the patients </t>
  </si>
  <si>
    <t>ME D6.2</t>
  </si>
  <si>
    <t>Nutritional assessment of patient done as required and directed by doctor</t>
  </si>
  <si>
    <t xml:space="preserve">The facility has provision of nutritional assessment of the patients </t>
  </si>
  <si>
    <t>ME D6.1</t>
  </si>
  <si>
    <t xml:space="preserve">Dietary services are available as per service provision and nutritional requirement of the patients. </t>
  </si>
  <si>
    <t>StandardD6</t>
  </si>
  <si>
    <t>Critical areas of the facility ensures availability of oxygen, medical gases and vacuum supply</t>
  </si>
  <si>
    <t>ME D5.3</t>
  </si>
  <si>
    <t xml:space="preserve">Availability of power back up in OPD </t>
  </si>
  <si>
    <t>The facility ensures adequate power backup in all patient care areas as per load</t>
  </si>
  <si>
    <t>ME D5.2</t>
  </si>
  <si>
    <t xml:space="preserve">Availability of 24x7 running and potable water </t>
  </si>
  <si>
    <t xml:space="preserve">The facility has adequate arrangement storage and supply for portable water in all functional areas  </t>
  </si>
  <si>
    <t>ME D5.1</t>
  </si>
  <si>
    <t>The facility ensures 24X7 water and power backup as per requirement of service delivery, and support services norms</t>
  </si>
  <si>
    <t>Standard D5</t>
  </si>
  <si>
    <t>No stray animal/rodent/birds</t>
  </si>
  <si>
    <t xml:space="preserve">The facility has established procedures for pest, rodent and animal control </t>
  </si>
  <si>
    <t>ME D4.6</t>
  </si>
  <si>
    <t xml:space="preserve">No condemned/Junk material lying in the OPD </t>
  </si>
  <si>
    <t xml:space="preserve">The facility has policy of removal of condemned junk material </t>
  </si>
  <si>
    <t>ME D4.5</t>
  </si>
  <si>
    <t xml:space="preserve">Hospital maintains the open area and landscaping of them </t>
  </si>
  <si>
    <t>ME D4.4</t>
  </si>
  <si>
    <t>Mattresses are intact and clean</t>
  </si>
  <si>
    <t xml:space="preserve">Patients beds are intact and  painted </t>
  </si>
  <si>
    <t>Window panes , doors and other fixtures are intact</t>
  </si>
  <si>
    <t xml:space="preserve">Check for there is no seepage , Cracks, chipping of plaster </t>
  </si>
  <si>
    <t xml:space="preserve">Hospital infrastructure is adequately maintained </t>
  </si>
  <si>
    <t>ME D4.3</t>
  </si>
  <si>
    <t>Toilets are clean with functional flush and running water</t>
  </si>
  <si>
    <t>Surface of furniture and fixtures are clean</t>
  </si>
  <si>
    <t>All area are clean  with no dirt,grease,littering and cobwebs</t>
  </si>
  <si>
    <t xml:space="preserve">Floors, walls, roof, roof topes, sinks patient care and circulation  areas are Clean </t>
  </si>
  <si>
    <t xml:space="preserve">Patient care areas are clean and hygienic </t>
  </si>
  <si>
    <t>ME D4.2</t>
  </si>
  <si>
    <t xml:space="preserve">Interior of patient care areas are plastered &amp; painted </t>
  </si>
  <si>
    <t xml:space="preserve">Building is painted/whitewashed in uniform colour </t>
  </si>
  <si>
    <t xml:space="preserve">Exterior of the  facility building is maintained appropriately </t>
  </si>
  <si>
    <t>ME D4.1</t>
  </si>
  <si>
    <t xml:space="preserve">The facility has established Programme for maintenance and upkeep of the facility </t>
  </si>
  <si>
    <t>Standard D4</t>
  </si>
  <si>
    <t>Ask female staff whether they feel secure at work place</t>
  </si>
  <si>
    <t>The facility has established measure for safety and security of female staff</t>
  </si>
  <si>
    <t>ME D3.5</t>
  </si>
  <si>
    <t>Hospital has sound security system to manage overcrowding in OPD</t>
  </si>
  <si>
    <t xml:space="preserve">The facility has security system in place at patient care areas </t>
  </si>
  <si>
    <t>ME D3.4</t>
  </si>
  <si>
    <t>Fans/ Air conditioning/Heating/Exhaust/Ventilators as per environment condition and requirement</t>
  </si>
  <si>
    <t>Temperature control and ventilation in clinics</t>
  </si>
  <si>
    <t>PI/OB</t>
  </si>
  <si>
    <t>Temperature control and ventilation in waiting areas</t>
  </si>
  <si>
    <t>The facility ensures safe and comfortable environment for patients and service providers</t>
  </si>
  <si>
    <t>ME D3.3</t>
  </si>
  <si>
    <t xml:space="preserve">Medical representative are restricted in OPD timings </t>
  </si>
  <si>
    <t>Limited number of attendant/ relatives are allowed with patient</t>
  </si>
  <si>
    <t>Only one patient is allowed one time at clinic</t>
  </si>
  <si>
    <t xml:space="preserve">The facility has provision of restriction of visitors in patient areas </t>
  </si>
  <si>
    <t>ME D3.2</t>
  </si>
  <si>
    <t>Dressing room, injection room and immunization room</t>
  </si>
  <si>
    <t>Adequate Illumination in procedure area</t>
  </si>
  <si>
    <t>Examination table</t>
  </si>
  <si>
    <t xml:space="preserve">Adequate Illumination in clinics </t>
  </si>
  <si>
    <t xml:space="preserve">The facility provides adequate illumination level at patient care areas </t>
  </si>
  <si>
    <t>ME D3.1</t>
  </si>
  <si>
    <t xml:space="preserve">The facility provides safe, secure and comfortable environment to staff, patients and visitors. </t>
  </si>
  <si>
    <t>Standard D3</t>
  </si>
  <si>
    <t xml:space="preserve">There is a procedure for secure storage of narcotic and psychotropic drugs </t>
  </si>
  <si>
    <t>ME D2.8</t>
  </si>
  <si>
    <t xml:space="preserve">Check for four conditioned Ice packs are placed in Carrier Box,
DPT, DT, TT and Hep B Vaccines are  not kept in direct contact of Frozen Ice pack  </t>
  </si>
  <si>
    <t>Cold chain is maintained at immunization room</t>
  </si>
  <si>
    <t>Check for temperature charts are maintained and updated periodically</t>
  </si>
  <si>
    <t xml:space="preserve">Temperature of refrigerators are kept as per storage requirement  and records are maintained </t>
  </si>
  <si>
    <t xml:space="preserve">There is process for storage of vaccines and other drugs, requiring controlled temperature </t>
  </si>
  <si>
    <t>ME D2.7</t>
  </si>
  <si>
    <t>There is no stock out of drugs</t>
  </si>
  <si>
    <t xml:space="preserve">There is procedure for replenishing drug tray /crash cart </t>
  </si>
  <si>
    <t>There is a procedure for periodically replenishing the drugs in patient care areas</t>
  </si>
  <si>
    <t>ME D2.6</t>
  </si>
  <si>
    <t xml:space="preserve">Department maintained stock and expenditure register of drugs and consumables </t>
  </si>
  <si>
    <t xml:space="preserve">There is practice of calculating and maintaining buffer stock </t>
  </si>
  <si>
    <t>The facility has established procedure for inventory management techniques</t>
  </si>
  <si>
    <t>ME D2.5</t>
  </si>
  <si>
    <t>Records for expiry and near expiry drugs are maintained for drug stored at department</t>
  </si>
  <si>
    <t xml:space="preserve">No expiry drug found </t>
  </si>
  <si>
    <t>Expiry dates for injectables are maintained at injection and immunization room</t>
  </si>
  <si>
    <t xml:space="preserve">The facility ensures management of expiry and near expiry drugs </t>
  </si>
  <si>
    <t>ME D2.4</t>
  </si>
  <si>
    <t>Vaccine are kept at recommended temperature at immunization room</t>
  </si>
  <si>
    <t xml:space="preserve">Drugs are stored in containers/tray/crash cart and are labelled </t>
  </si>
  <si>
    <t>The facility ensures proper storage of drugs and consumables</t>
  </si>
  <si>
    <t>ME D2.3</t>
  </si>
  <si>
    <t>The facility has establish procedure for procurement of drugs</t>
  </si>
  <si>
    <t>ME D2.2</t>
  </si>
  <si>
    <t xml:space="preserve">Stock level are daily updated
Requisition are timely placed                    
</t>
  </si>
  <si>
    <t xml:space="preserve">There is process indenting consumables and drugs in injection/ dressing room </t>
  </si>
  <si>
    <t xml:space="preserve">There is established procedure for forecasting and indenting drugs and consumables </t>
  </si>
  <si>
    <t>ME D2.1</t>
  </si>
  <si>
    <t>The facility has defined procedures for storage, inventory management and dispensing of drugs in pharmacy and patient care areas</t>
  </si>
  <si>
    <t>Standard D2</t>
  </si>
  <si>
    <t>Operating and maintenance instructions are available with the users of equipment</t>
  </si>
  <si>
    <t>ME D1.3</t>
  </si>
  <si>
    <t xml:space="preserve">BP apparatus, thermometer are calibrated </t>
  </si>
  <si>
    <t xml:space="preserve">OB/ RR </t>
  </si>
  <si>
    <t xml:space="preserve">All the measuring equipments/ instrument  are calibrated </t>
  </si>
  <si>
    <t xml:space="preserve">The facility has established procedure for internal and external calibration of measuring Equipment </t>
  </si>
  <si>
    <t>ME D1.2</t>
  </si>
  <si>
    <t>There is system of timely corrective  break down maintenance of the equipments</t>
  </si>
  <si>
    <t>All equipments are covered under AMC including preventive maintenance</t>
  </si>
  <si>
    <t>The facility has established system for maintenance of critical Equipment</t>
  </si>
  <si>
    <t>ME D1.1</t>
  </si>
  <si>
    <t xml:space="preserve">The facility has established Programme for inspection, testing and maintenance and calibration of Equipment. </t>
  </si>
  <si>
    <t>Standard D1</t>
  </si>
  <si>
    <t xml:space="preserve">Area of Concern - D Support Services </t>
  </si>
  <si>
    <t>Doctors Chair, Patient Stool, Examination Table, Attendant Chair, Table, Footstep, cupboard</t>
  </si>
  <si>
    <t xml:space="preserve">OB </t>
  </si>
  <si>
    <t xml:space="preserve">Availability of furniture at clinics </t>
  </si>
  <si>
    <t xml:space="preserve">Spot light, electrical fixture for equipments, X ray view box </t>
  </si>
  <si>
    <t xml:space="preserve">Availability of Fixtures </t>
  </si>
  <si>
    <t xml:space="preserve">Departments have patient furniture and fixtures as per load and service provision </t>
  </si>
  <si>
    <t>ME C6.7</t>
  </si>
  <si>
    <t>Boiler</t>
  </si>
  <si>
    <t xml:space="preserve">Availability of equipment for sterilization and disinfection </t>
  </si>
  <si>
    <t xml:space="preserve">Buckets for mopping, mops, duster, waste trolley, Deck brush </t>
  </si>
  <si>
    <t>Availability of equipments for cleaning</t>
  </si>
  <si>
    <t>Availability of functional equipment and instruments for support services</t>
  </si>
  <si>
    <t>ME C6.6</t>
  </si>
  <si>
    <t>Refrigerator, Crash cart/Drug trolley, instrumental trolley, dressing trolley</t>
  </si>
  <si>
    <t>Availability of equipment for storage for drugs</t>
  </si>
  <si>
    <t>Availability of Equipment for Storage</t>
  </si>
  <si>
    <t>ME C6.5</t>
  </si>
  <si>
    <t>Availability of equipment and instruments for resuscitation of patients and for providing intensive and critical care to patients</t>
  </si>
  <si>
    <t>ME C6.4</t>
  </si>
  <si>
    <t>Micropipettes, Centrifuge, Needle destroyer, Refrigerators</t>
  </si>
  <si>
    <t xml:space="preserve">Availability of Equipments for ICTC lab </t>
  </si>
  <si>
    <t>Availability of equipment &amp; instruments for diagnostic procedures being undertaken in the facility</t>
  </si>
  <si>
    <t>ME C6.3</t>
  </si>
  <si>
    <t>Traction, Wax bath, Short Wave Diathermy, Exercise table Etc .</t>
  </si>
  <si>
    <t xml:space="preserve">Availability of functional Equipment/Instruments of Physiotherapy Procedures </t>
  </si>
  <si>
    <t>Dental chair, Air rotor, Endodontic set, Extraction forceps</t>
  </si>
  <si>
    <t xml:space="preserve">Availability of functional Instruments/ Equipments for Dental Procedures </t>
  </si>
  <si>
    <t xml:space="preserve">Audiometer, Laryngoscope, Otoscope, Head Light, Tuning Fork, Bronchoscope, Examination Instrument Set </t>
  </si>
  <si>
    <t xml:space="preserve">Availability of Instruments/ Equipments Procedures for ENT procedures </t>
  </si>
  <si>
    <t>Retinoscope, refraction kit, tonometer,perimeter, distant vision chart, Colour vision chart.</t>
  </si>
  <si>
    <t xml:space="preserve">Availability of functional Instruments / Equipments for Ophthalmic Procedures </t>
  </si>
  <si>
    <t>X ray view box, Equipment for plaster room</t>
  </si>
  <si>
    <t xml:space="preserve">Availability of functional Equipment/Instruments for Orthopaedic Procedures </t>
  </si>
  <si>
    <t>PV examination kit, Inch tape, fetoscope, Weighting machine, BP apparatus etc.</t>
  </si>
  <si>
    <t>Availability of functional Instruments/Equipments  for Gynae and obstetric</t>
  </si>
  <si>
    <t xml:space="preserve">Availability of equipment &amp; instruments for treatment procedures, being undertaken in the facility  </t>
  </si>
  <si>
    <t>ME C6.2</t>
  </si>
  <si>
    <t xml:space="preserve">BP apparatus, thermometer, weighting machine, torch, stethoscope, Examination table </t>
  </si>
  <si>
    <t xml:space="preserve">Availability of functional Equipment  &amp;Instruments for examination &amp; Monitoring </t>
  </si>
  <si>
    <t xml:space="preserve">Availability of equipment &amp; instruments for examination &amp; monitoring of patients </t>
  </si>
  <si>
    <t>ME C6.1</t>
  </si>
  <si>
    <t>The facility has equipment &amp; instruments required for assured list of services.</t>
  </si>
  <si>
    <t>Standard C6</t>
  </si>
  <si>
    <t xml:space="preserve">OB/RR </t>
  </si>
  <si>
    <t xml:space="preserve">Emergency Drug Tray is maintained at injection room &amp; immunization room </t>
  </si>
  <si>
    <t xml:space="preserve">Emergency drug trays are maintained at every point of care, where ever it may be needed </t>
  </si>
  <si>
    <t>ME C5.3</t>
  </si>
  <si>
    <t xml:space="preserve">HIV testing Kits I, II and III at ICTC </t>
  </si>
  <si>
    <t xml:space="preserve">examination gloves, Syringes, Dressing material , suturing material </t>
  </si>
  <si>
    <t xml:space="preserve">Availability of disposables at dressing room and  clinics </t>
  </si>
  <si>
    <t xml:space="preserve">The departments have adequate consumables at point of use </t>
  </si>
  <si>
    <t>ME C5.2</t>
  </si>
  <si>
    <t>Availability of vaccine as per National Immunization Program</t>
  </si>
  <si>
    <t xml:space="preserve">ARV, TT </t>
  </si>
  <si>
    <t xml:space="preserve">Availability of injectables at injection room </t>
  </si>
  <si>
    <t xml:space="preserve">The departments have availability of adequate drugs at point of use </t>
  </si>
  <si>
    <t>ME C5.1</t>
  </si>
  <si>
    <t>Facility provides drugs and consumables required for assured list of services.</t>
  </si>
  <si>
    <t>Standard C5</t>
  </si>
  <si>
    <t xml:space="preserve">Staff is skilled for maintaining clinical records </t>
  </si>
  <si>
    <t xml:space="preserve">Counsellor is skilled for  counselling </t>
  </si>
  <si>
    <t>At ANC clinic staff is skilled to identify high risk pregnancies</t>
  </si>
  <si>
    <t>Check the competency of staff to use OPD equipment like BP apparatus etc</t>
  </si>
  <si>
    <t>The Staff is skilled as per job description</t>
  </si>
  <si>
    <t>ME C4.7</t>
  </si>
  <si>
    <t>Induction and refresher training for ICTC lab technician</t>
  </si>
  <si>
    <t xml:space="preserve">Induction and refresher training for ICTC counsellor </t>
  </si>
  <si>
    <t xml:space="preserve">ICTC Team Training </t>
  </si>
  <si>
    <t>Patient Safety</t>
  </si>
  <si>
    <t xml:space="preserve">Infection control and hand hygiene </t>
  </si>
  <si>
    <t xml:space="preserve"> Bio Medical waste Management</t>
  </si>
  <si>
    <t>The staff has been provided required training / skill sets</t>
  </si>
  <si>
    <t>ME C4.6</t>
  </si>
  <si>
    <t>Availability of housekeeping staff</t>
  </si>
  <si>
    <t xml:space="preserve">Availability of registration clerks as per load </t>
  </si>
  <si>
    <t xml:space="preserve">availability of dedicated security guard for OPD </t>
  </si>
  <si>
    <t xml:space="preserve">The facility has adequate support / general staff </t>
  </si>
  <si>
    <t>ME C4.5</t>
  </si>
  <si>
    <t>Availability of rehabilitation therapist</t>
  </si>
  <si>
    <t>Availability of Dental technician</t>
  </si>
  <si>
    <t>Availability of Physiotherapist</t>
  </si>
  <si>
    <t>Availability of Ophthalmic assistant</t>
  </si>
  <si>
    <t>Availability of Audiometrician</t>
  </si>
  <si>
    <t>Availability of ECG technician</t>
  </si>
  <si>
    <t>Counsellor  for ARSH clinic</t>
  </si>
  <si>
    <t xml:space="preserve">Full time </t>
  </si>
  <si>
    <t xml:space="preserve">Lab technician for ICTC </t>
  </si>
  <si>
    <t>Full Time</t>
  </si>
  <si>
    <t>Counsellor for ICTC</t>
  </si>
  <si>
    <t xml:space="preserve">Availability of dresser/paramedic at dressing room </t>
  </si>
  <si>
    <t xml:space="preserve">The facility has adequate technicians/paramedics as per requirement </t>
  </si>
  <si>
    <t>ME C4.4</t>
  </si>
  <si>
    <t xml:space="preserve"> At Injection room/ OPD Clinic as Per Requirement </t>
  </si>
  <si>
    <t>OB/RR/SI</t>
  </si>
  <si>
    <t>Availability of Nursing staff</t>
  </si>
  <si>
    <t xml:space="preserve">The facility has adequate nursing staff as per service provision and work load </t>
  </si>
  <si>
    <t>ME C4.3</t>
  </si>
  <si>
    <t>Availability of General duty doctor  at Screening Clinic</t>
  </si>
  <si>
    <t xml:space="preserve">The facility has adequate general duty doctors as per service provision and work load </t>
  </si>
  <si>
    <t>ME C4.2</t>
  </si>
  <si>
    <t xml:space="preserve">Check for specialist are available  at scheduled time </t>
  </si>
  <si>
    <t xml:space="preserve">Availability of specialist Doctor at OPD time </t>
  </si>
  <si>
    <t xml:space="preserve">The facility has adequate specialist doctors as per service provision </t>
  </si>
  <si>
    <t>ME C4.1</t>
  </si>
  <si>
    <t xml:space="preserve">The facility has adequate qualified and trained staff,  required for providing the assured services to the current case load </t>
  </si>
  <si>
    <t>Standard C4</t>
  </si>
  <si>
    <t>Check for staff competencies for operating fire extinguisher and what to do in case of fire</t>
  </si>
  <si>
    <t xml:space="preserve">The facility has a system of periodic training of staff and conducts mock drills regularly for fire and other disaster situation </t>
  </si>
  <si>
    <t>ME C3.3</t>
  </si>
  <si>
    <t>Check the expiry date for fire extinguishers are displayed on each extinguisher as well as due date for next refilling is clearly mentioned</t>
  </si>
  <si>
    <t>OPD has installed fire Extinguisher  that is Class A , Class B C type or ABC type</t>
  </si>
  <si>
    <t xml:space="preserve">The facility has adequate fire fighting Equipment </t>
  </si>
  <si>
    <t>ME C3.2</t>
  </si>
  <si>
    <t>Check the fire exits are clearly visible and routes to reach exit are clearly marked.</t>
  </si>
  <si>
    <t>OPD has sufficient fire  exit to permit safe escape to its occupant at time of fire</t>
  </si>
  <si>
    <t>The facility has plan for prevention of fire</t>
  </si>
  <si>
    <t>ME C3.1</t>
  </si>
  <si>
    <t xml:space="preserve">The facility has established Programme for fire safety and other disaster </t>
  </si>
  <si>
    <t>Standard C3</t>
  </si>
  <si>
    <t>Windows have grills and wire meshwork</t>
  </si>
  <si>
    <t xml:space="preserve">Floors of the OPD are non slippery and even </t>
  </si>
  <si>
    <t xml:space="preserve">Physical condition of buildings are safe for providing patient care </t>
  </si>
  <si>
    <t>ME C2.4</t>
  </si>
  <si>
    <t>OPD building does not have temporary connections and loosely hanging wires</t>
  </si>
  <si>
    <t xml:space="preserve">The facility ensures safety of electrical establishment </t>
  </si>
  <si>
    <t>ME C2.3</t>
  </si>
  <si>
    <t>The facility ensures safety of lifts and lifts have required certificate from the designated bodies/ board</t>
  </si>
  <si>
    <t>ME C2.2</t>
  </si>
  <si>
    <t xml:space="preserve">Check for fixtures and furniture like cupboards, cabinets, and heavy equipments , hanging objects are properly fastened and secured </t>
  </si>
  <si>
    <t xml:space="preserve">Non structural components are properly secured </t>
  </si>
  <si>
    <t xml:space="preserve">The facility ensures the seismic safety of the infrastructure </t>
  </si>
  <si>
    <t>ME C2.1</t>
  </si>
  <si>
    <t xml:space="preserve">The facility ensures the physical safety of the infrastructure. </t>
  </si>
  <si>
    <t>Standard C2</t>
  </si>
  <si>
    <t>OPD is located near to the entry of the hospital</t>
  </si>
  <si>
    <t>All OPD clinics and related auxiliary services are co located in one functional area</t>
  </si>
  <si>
    <t>Layout of OPD shall follow functional flow of the
patients, e.g.:
Enquiry→Registration→Waiting→Sub-waiting→
Clinic→Dressing room/Injection Room→
Diagnostics (lab/X-ray)→Pharmacy→Exit</t>
  </si>
  <si>
    <t>Unidirectional  flow of services</t>
  </si>
  <si>
    <t xml:space="preserve">The facility and departments are planned to ensure structure follows the function/processes (Structure commensurate with the function of the hospital) </t>
  </si>
  <si>
    <t>ME C1.7</t>
  </si>
  <si>
    <t>Average Time taken for registration would be 3-5 min so number of counter required would be worked on scale of 12-20 patient/hour per counter</t>
  </si>
  <si>
    <t xml:space="preserve">Availability of Registration  counters  as per Patient load 
</t>
  </si>
  <si>
    <t xml:space="preserve">Service counters are available as per patient load </t>
  </si>
  <si>
    <t>ME C1.6</t>
  </si>
  <si>
    <t xml:space="preserve">Availability of functional telephone and Intercom Services </t>
  </si>
  <si>
    <t xml:space="preserve">The facility has infrastructure for intramural and extramural communication </t>
  </si>
  <si>
    <t>ME C1.5</t>
  </si>
  <si>
    <t xml:space="preserve">Corridors at OPD are broad enough to manage stretcher and trolleys </t>
  </si>
  <si>
    <t>The facility has adequate circulation area and open spaces according to need and local law</t>
  </si>
  <si>
    <t>ME C1.4</t>
  </si>
  <si>
    <t xml:space="preserve">Demarcated trolley/wheelchair bay </t>
  </si>
  <si>
    <t>availability of clean and dirty utility room</t>
  </si>
  <si>
    <t>OPD has separate entry  and exit from IPD and Emergency</t>
  </si>
  <si>
    <t>Demarcated immunization room for pregnant women and children</t>
  </si>
  <si>
    <t xml:space="preserve">Demarcated injection room </t>
  </si>
  <si>
    <t>Demarcated dressing area /room</t>
  </si>
  <si>
    <t xml:space="preserve">Dedicated examination areas is provided with each clinics </t>
  </si>
  <si>
    <t>One clinic is not shared by 2 doctors at one time</t>
  </si>
  <si>
    <t>Dedicated clinic for each speciality</t>
  </si>
  <si>
    <t xml:space="preserve">There is designated area for registration </t>
  </si>
  <si>
    <t xml:space="preserve">Departments have layout and demarcated areas as per functions </t>
  </si>
  <si>
    <t>ME C1.3</t>
  </si>
  <si>
    <t>Availability of public telephone booth</t>
  </si>
  <si>
    <t>Availability of patient calling system</t>
  </si>
  <si>
    <t xml:space="preserve">Urinals 1 per 50 person
water closet and wash basins 1 per 100 person </t>
  </si>
  <si>
    <t xml:space="preserve">Availability of functional toilets </t>
  </si>
  <si>
    <t xml:space="preserve">See if its is easily accessible to the visitors </t>
  </si>
  <si>
    <t xml:space="preserve">Availability of cold  Drinking water </t>
  </si>
  <si>
    <t xml:space="preserve">For clinics has high patient load </t>
  </si>
  <si>
    <t xml:space="preserve">Availability of sub waiting at for separate clinics </t>
  </si>
  <si>
    <t xml:space="preserve">As per average OPD at peak time </t>
  </si>
  <si>
    <t>Availability of seating arrangement in waiting area</t>
  </si>
  <si>
    <t xml:space="preserve">Patient amenities are provide as per patient load </t>
  </si>
  <si>
    <t>ME C1.2</t>
  </si>
  <si>
    <t>Waiting area at the scale of 1 sq ft per average daily patient with minimum 400 sq ft of area</t>
  </si>
  <si>
    <t xml:space="preserve">Availability of adequate waiting area
</t>
  </si>
  <si>
    <t>Adequate Space in Clinics (12 sq ft)</t>
  </si>
  <si>
    <t xml:space="preserve">Clinics has adequate space for consultation and examination  </t>
  </si>
  <si>
    <t xml:space="preserve">Departments have adequate space as per patient or work load  </t>
  </si>
  <si>
    <t>ME C1.1</t>
  </si>
  <si>
    <t>The facility has infrastructure for delivery of assured services, and available infrastructure meets the prevalent norms</t>
  </si>
  <si>
    <t>Standard C1</t>
  </si>
  <si>
    <t>Area of Concern - C Inputs</t>
  </si>
  <si>
    <t>The facility ensure implementation of health insurance schemes as per National /state scheme</t>
  </si>
  <si>
    <t>ME B5.6</t>
  </si>
  <si>
    <t>PI/SI/RR</t>
  </si>
  <si>
    <t xml:space="preserve">If any other expenditure occurred it is reimbursed from hospital </t>
  </si>
  <si>
    <t xml:space="preserve">The facility ensures timely reimbursement of financial entitlements and reimbursement to the patients </t>
  </si>
  <si>
    <t>ME B5.5</t>
  </si>
  <si>
    <t xml:space="preserve">Free OPD Consultation for BPL patients </t>
  </si>
  <si>
    <t xml:space="preserve">The facility provide free of cost treatment to Below poverty line patients without administrative hassles </t>
  </si>
  <si>
    <t>ME B5.4</t>
  </si>
  <si>
    <t>Check that  patient party has not spent on diagnostics from outside.</t>
  </si>
  <si>
    <t xml:space="preserve">It is ensured that facilities for the prescribed investigations are available at the facility </t>
  </si>
  <si>
    <t>ME B5.3</t>
  </si>
  <si>
    <t>Check that  patient party has not spent on purchasing drugs or consumables from outside.</t>
  </si>
  <si>
    <t>The facility ensures that drugs prescribed are available at Pharmacy and wards</t>
  </si>
  <si>
    <t>ME B5.2</t>
  </si>
  <si>
    <t>For JSSK entitlement</t>
  </si>
  <si>
    <t>Free OPD Consultation / ANC Checkups</t>
  </si>
  <si>
    <t>The facility provides cashless services to pregnant women, mothers and neonates as per prevalent government schemes</t>
  </si>
  <si>
    <t>ME B5.1</t>
  </si>
  <si>
    <t>Facility ensures that there are no financial barrier to access and that there is financial protection given from cost of care.</t>
  </si>
  <si>
    <t>Standard B5</t>
  </si>
  <si>
    <t>Availability of complaint box and display of process for grievance re redressal and whom to contact is displayed</t>
  </si>
  <si>
    <t>The facility has defined and established grievance redressal system in place</t>
  </si>
  <si>
    <t>ME B4.5</t>
  </si>
  <si>
    <t>SI/PI/RR</t>
  </si>
  <si>
    <t xml:space="preserve">Pre and Post test counselling is given at ICTC </t>
  </si>
  <si>
    <t xml:space="preserve">Ask patients about what they have been communicated about the treatment plan </t>
  </si>
  <si>
    <t>PI</t>
  </si>
  <si>
    <t xml:space="preserve">Patient is informed about her clinical condition and treatment been provided </t>
  </si>
  <si>
    <t xml:space="preserve">Information about the treatment is shared with patients or attendants, regularly </t>
  </si>
  <si>
    <t>ME B4.4</t>
  </si>
  <si>
    <t>Staff are aware of Patients rights responsibilities</t>
  </si>
  <si>
    <t>ME B4.3</t>
  </si>
  <si>
    <t>Display of patient rights and responsibilities.</t>
  </si>
  <si>
    <t xml:space="preserve">Patient is informed about his/her rights  and responsibilities </t>
  </si>
  <si>
    <t>ME B4.2</t>
  </si>
  <si>
    <t xml:space="preserve">Informed consent for before HIV testing at ICTC  </t>
  </si>
  <si>
    <t xml:space="preserve">There is established procedures for taking informed consent before treatment and procedures </t>
  </si>
  <si>
    <t>ME B4.1</t>
  </si>
  <si>
    <t xml:space="preserve">Facility has defined and established procedures for informing and involving patient and their families about treatment and obtaining informed consent wherever it is required.   </t>
  </si>
  <si>
    <t>Standard B4</t>
  </si>
  <si>
    <t xml:space="preserve">Check in RTI/STI clinic </t>
  </si>
  <si>
    <t xml:space="preserve">SI/OB </t>
  </si>
  <si>
    <t xml:space="preserve">Privacy and confidentiality of HIV, Leprosy Patients </t>
  </si>
  <si>
    <t>The facility ensures privacy and confidentiality to every patient, especially of those conditions having social stigma, and also safeguards vulnerable groups</t>
  </si>
  <si>
    <t>ME B3.4</t>
  </si>
  <si>
    <t xml:space="preserve">PI/OB </t>
  </si>
  <si>
    <t>Behaviour of staff is empathetic and courteous</t>
  </si>
  <si>
    <t xml:space="preserve">The facility ensures the behaviours of staff is dignified and respectful, while delivering the services </t>
  </si>
  <si>
    <t>ME B3.3</t>
  </si>
  <si>
    <t xml:space="preserve">Confidentiality of HIV reports at ICTC </t>
  </si>
  <si>
    <t xml:space="preserve">Confidentiality of patients records and clinical information is maintained </t>
  </si>
  <si>
    <t>ME B3.2</t>
  </si>
  <si>
    <t>Privacy at the counselling room is maintained</t>
  </si>
  <si>
    <t xml:space="preserve">One Patient is seen at a time in clinics </t>
  </si>
  <si>
    <t xml:space="preserve">Availability of screen at Examination Area </t>
  </si>
  <si>
    <t xml:space="preserve">Adequate visual privacy is provided at every point of care </t>
  </si>
  <si>
    <t>ME B3.1</t>
  </si>
  <si>
    <t>Facility maintains the privacy, confidentiality &amp; Dignity of patient and related information.</t>
  </si>
  <si>
    <t>Standard B3</t>
  </si>
  <si>
    <t xml:space="preserve">There is affirmative actions to ensure that vulnerable sections can access services   </t>
  </si>
  <si>
    <t>ME B2.5</t>
  </si>
  <si>
    <t xml:space="preserve">There is no discrimination on basis of social and economic status of the patients </t>
  </si>
  <si>
    <t>ME B2.4</t>
  </si>
  <si>
    <t>Availability of disable friendly toilet</t>
  </si>
  <si>
    <t>There is no chaos and over crowding in the OPD</t>
  </si>
  <si>
    <t>Availability of ramps with railing</t>
  </si>
  <si>
    <t>Availability of Wheel chair or stretcher for easy Access to the OPD</t>
  </si>
  <si>
    <t xml:space="preserve">Access to facility is provided without any physical barrier &amp; and friendly to people with disabilities </t>
  </si>
  <si>
    <t>ME B2.3</t>
  </si>
  <si>
    <t xml:space="preserve">Religious and cultural preferences of patients and attendants are taken into consideration while delivering services  </t>
  </si>
  <si>
    <t>ME B2.2</t>
  </si>
  <si>
    <t xml:space="preserve">Availability of Breast feeding corner </t>
  </si>
  <si>
    <t xml:space="preserve">Availability of female staff if a male doctor examination a female patients </t>
  </si>
  <si>
    <t xml:space="preserve">Separate toilets for male and female </t>
  </si>
  <si>
    <t xml:space="preserve">Separate Female general OPD </t>
  </si>
  <si>
    <t xml:space="preserve">Separate queue for female at registration </t>
  </si>
  <si>
    <t>Services are provided in manner that are sensitive to gender</t>
  </si>
  <si>
    <t>ME B2.1</t>
  </si>
  <si>
    <t>Services are delivered in a manner that is sensitive to gender, religious and cultural needs, and there are no barrier on account of physical economic, cultural or social reasons.</t>
  </si>
  <si>
    <t>Standard B2</t>
  </si>
  <si>
    <t>RR/OB</t>
  </si>
  <si>
    <t xml:space="preserve">OPD slip is given to the patient </t>
  </si>
  <si>
    <t xml:space="preserve">The facility ensures access to clinical records of patients to entitled personnel </t>
  </si>
  <si>
    <t>ME B1.8</t>
  </si>
  <si>
    <t xml:space="preserve">Availability of Enquiry Desk with dedicated staff </t>
  </si>
  <si>
    <t xml:space="preserve">The facility provides information to patients and visitor through an exclusive set-up. </t>
  </si>
  <si>
    <t>ME B1.7</t>
  </si>
  <si>
    <t>Signage's and information  are available in local language</t>
  </si>
  <si>
    <t xml:space="preserve">Information is available in local language and easy to understand </t>
  </si>
  <si>
    <t>ME B1.6</t>
  </si>
  <si>
    <t>Education material for counselling are available in Counselling room</t>
  </si>
  <si>
    <t>IEC Material is displayed</t>
  </si>
  <si>
    <t>Patients &amp; visitors are sensitised and educated through appropriate IEC / BCC approaches</t>
  </si>
  <si>
    <t>ME B1.5</t>
  </si>
  <si>
    <t xml:space="preserve">User charges  for services are displayed </t>
  </si>
  <si>
    <t xml:space="preserve">User charges are displayed and communicated to patients effectively </t>
  </si>
  <si>
    <t>ME B1.4</t>
  </si>
  <si>
    <t xml:space="preserve">Display of citizen charter </t>
  </si>
  <si>
    <t xml:space="preserve">The facility has established citizen charter, which is followed at all levels </t>
  </si>
  <si>
    <t>ME B1.3</t>
  </si>
  <si>
    <t>Important  numbers like  ambulance are displayed</t>
  </si>
  <si>
    <t xml:space="preserve">Entitlement under JSY , JSSK and other schemes </t>
  </si>
  <si>
    <t>Timing for OPD are displayed</t>
  </si>
  <si>
    <t>Names of doctor on duty is displayed and updated</t>
  </si>
  <si>
    <t xml:space="preserve">List of OPD Clinics are available </t>
  </si>
  <si>
    <t xml:space="preserve">The facility displays the services and entitlements available in its departments </t>
  </si>
  <si>
    <t>ME B1.2</t>
  </si>
  <si>
    <t xml:space="preserve">Display of layout/floor directory </t>
  </si>
  <si>
    <t xml:space="preserve">(Numbering, main department and internal sectional signage </t>
  </si>
  <si>
    <t xml:space="preserve">Availability  departmental signage's </t>
  </si>
  <si>
    <t xml:space="preserve">The facility has uniform and user-friendly signage system </t>
  </si>
  <si>
    <t>ME B1.1</t>
  </si>
  <si>
    <t xml:space="preserve">Facility provides the information to care seekers, attendants &amp; community about the available  services  and their modalities </t>
  </si>
  <si>
    <t>Standard B1</t>
  </si>
  <si>
    <t>Area of Concern - B Patient Rights</t>
  </si>
  <si>
    <t xml:space="preserve">There is process for consulting community/ or their representatives when planning or revising scope of services of the facility </t>
  </si>
  <si>
    <t>ME A6.2</t>
  </si>
  <si>
    <t>Ask for the specific local health problems/ diseases .i.e.. Kala azar, Swine Flue, arsenic poisoning etc.</t>
  </si>
  <si>
    <t>Special Clinics are available for local prevalent endemics</t>
  </si>
  <si>
    <t xml:space="preserve">The facility provides curatives &amp; preventive services for the health problems and diseases, prevalent locally. </t>
  </si>
  <si>
    <t>ME A6.1</t>
  </si>
  <si>
    <t>Health services provided at the facility are appropriate to community needs.</t>
  </si>
  <si>
    <t>Standard A6</t>
  </si>
  <si>
    <t>The facility has services of medical record department</t>
  </si>
  <si>
    <t>ME A5.7</t>
  </si>
  <si>
    <t>The facility provides pharmacy services</t>
  </si>
  <si>
    <t>ME A5.6</t>
  </si>
  <si>
    <t xml:space="preserve">The facility ensures maintenance services </t>
  </si>
  <si>
    <t>ME A5.5</t>
  </si>
  <si>
    <t xml:space="preserve">The facility provides housekeeping services </t>
  </si>
  <si>
    <t>ME A5.4</t>
  </si>
  <si>
    <t xml:space="preserve">The facility provides security services </t>
  </si>
  <si>
    <t>ME A5.3</t>
  </si>
  <si>
    <t xml:space="preserve">The facility provides laundry services </t>
  </si>
  <si>
    <t>ME A5.2</t>
  </si>
  <si>
    <t>The facility provides dietary services</t>
  </si>
  <si>
    <t>ME A5.1</t>
  </si>
  <si>
    <t xml:space="preserve">Facility provides support services </t>
  </si>
  <si>
    <t>Standard A5</t>
  </si>
  <si>
    <t xml:space="preserve">Availability of OPD services as per State Health Programs </t>
  </si>
  <si>
    <t>The facility provides services as per State specific health programmes</t>
  </si>
  <si>
    <t>ME A4.11</t>
  </si>
  <si>
    <t xml:space="preserve">Management of case referred from PHC/CHC  directly reported to Hospital </t>
  </si>
  <si>
    <t>The facility provide services under National health Programme for deafness</t>
  </si>
  <si>
    <t>ME A4.10</t>
  </si>
  <si>
    <t xml:space="preserve">The facility Provides services under Integrated Disease Surveillance Programme as per Guidelines </t>
  </si>
  <si>
    <t>ME A4.9</t>
  </si>
  <si>
    <t xml:space="preserve">Functional NCD clinic is available </t>
  </si>
  <si>
    <t xml:space="preserve">The facility provides services under National Programme for Prevention and control of Cancer, Diabetes, Cardiovascular diseases &amp; Stroke (NPCDCS)  as per guidelines </t>
  </si>
  <si>
    <t>ME A4.8</t>
  </si>
  <si>
    <t xml:space="preserve">Dedicated Geriatric Clinic </t>
  </si>
  <si>
    <t xml:space="preserve">The facility provides services under National Programme for the health care of the elderly as per guidelines </t>
  </si>
  <si>
    <t>ME A4.7</t>
  </si>
  <si>
    <t xml:space="preserve">Availability of counselling centre for Suicide prevention </t>
  </si>
  <si>
    <t xml:space="preserve">The facility provides services under Mental Health Programme  as per guidelines </t>
  </si>
  <si>
    <t>ME A4.6</t>
  </si>
  <si>
    <t>Syringing and probing, foreign body removal , Tonometry ,Perimetry, Retinoscopy, Retrobulbar Injection</t>
  </si>
  <si>
    <t>Availability of OPD procedures</t>
  </si>
  <si>
    <t xml:space="preserve">Refraction, syringing and probing, foreign body removal, Tonometery and retinoscopy </t>
  </si>
  <si>
    <t xml:space="preserve">Screening and early detection of visual impairment and refraction </t>
  </si>
  <si>
    <t xml:space="preserve">The facility provides services under National Programme for prevention and control of Blindness as per guidelines </t>
  </si>
  <si>
    <t>ME A4.5</t>
  </si>
  <si>
    <t xml:space="preserve">Availability of CD4 testing facility </t>
  </si>
  <si>
    <t xml:space="preserve">Availability of Functional ART Centre </t>
  </si>
  <si>
    <t xml:space="preserve">PPTCT Services for HIV positive Pregnant Women </t>
  </si>
  <si>
    <t xml:space="preserve">Availability of HIV Testing and Counselling </t>
  </si>
  <si>
    <t xml:space="preserve">Availability of Functional ICTC </t>
  </si>
  <si>
    <t>The facility provides services under National AIDS Control Programme as per guidelines</t>
  </si>
  <si>
    <t>ME A4.4</t>
  </si>
  <si>
    <t xml:space="preserve">Availability of OPD services under NLEP </t>
  </si>
  <si>
    <t>The facility provides services under National Leprosy Eradication Programme as per guidelines</t>
  </si>
  <si>
    <t>ME A4.3</t>
  </si>
  <si>
    <t xml:space="preserve">Availability of Functional DOTS clinic  </t>
  </si>
  <si>
    <t xml:space="preserve">The facility provides services under Revised National TB Control Programme as per guidelines </t>
  </si>
  <si>
    <t>ME A4.2</t>
  </si>
  <si>
    <t>OPD Management of Malaeria, Kala Azar, Dengue</t>
  </si>
  <si>
    <t xml:space="preserve">Availability of OPD Services Under NVBDCP </t>
  </si>
  <si>
    <t xml:space="preserve">The facility provides services under National Vector Borne Disease Control Programme as per guidelines </t>
  </si>
  <si>
    <t>ME A4.1</t>
  </si>
  <si>
    <t>Facility provides services as mandated in national Health Programs/ state scheme</t>
  </si>
  <si>
    <t>Standard A4</t>
  </si>
  <si>
    <t>Availability of TMT services</t>
  </si>
  <si>
    <t xml:space="preserve">Functional ECG Services are available </t>
  </si>
  <si>
    <t>The facility provides other diagnostic services, as mandated</t>
  </si>
  <si>
    <t>ME A3.3</t>
  </si>
  <si>
    <t xml:space="preserve">Availability of Sample collection Centre </t>
  </si>
  <si>
    <t xml:space="preserve">The facility Provides Laboratory Services </t>
  </si>
  <si>
    <t>ME A3.2</t>
  </si>
  <si>
    <t xml:space="preserve">The facility provides Radiology Services </t>
  </si>
  <si>
    <t>ME A3.1</t>
  </si>
  <si>
    <t xml:space="preserve">Facility Provides diagnostic Services </t>
  </si>
  <si>
    <t>Standard A3</t>
  </si>
  <si>
    <t xml:space="preserve">Availability of Functional ARSH clinic </t>
  </si>
  <si>
    <t xml:space="preserve">The facility provides Adolescent health Services </t>
  </si>
  <si>
    <t>ME A2.5</t>
  </si>
  <si>
    <t xml:space="preserve">Services under RBSY </t>
  </si>
  <si>
    <t xml:space="preserve">Availability Functional IYCF clinic </t>
  </si>
  <si>
    <t xml:space="preserve">The facility provides Child health Services </t>
  </si>
  <si>
    <t>ME A2.4</t>
  </si>
  <si>
    <t xml:space="preserve">Availability of Functional immunization clinic </t>
  </si>
  <si>
    <t xml:space="preserve">The facility provides Newborn health  Services </t>
  </si>
  <si>
    <t>ME A2.3</t>
  </si>
  <si>
    <t xml:space="preserve">Availability of functional ANC clinic </t>
  </si>
  <si>
    <t xml:space="preserve">The facility provides Maternal health Services </t>
  </si>
  <si>
    <t>ME A2.2</t>
  </si>
  <si>
    <t xml:space="preserve">The facility provides Reproductive health  Services </t>
  </si>
  <si>
    <t>ME A2.1</t>
  </si>
  <si>
    <t xml:space="preserve">Facility provides RMNCHA Services </t>
  </si>
  <si>
    <t>Standard A2</t>
  </si>
  <si>
    <t>The facility provides Blood bank &amp; transfusion services</t>
  </si>
  <si>
    <t>ME A1.18</t>
  </si>
  <si>
    <t>The facility provides Intensive care Services</t>
  </si>
  <si>
    <t>ME A1.17</t>
  </si>
  <si>
    <t xml:space="preserve">The facility provides Accident &amp; Emergency Services </t>
  </si>
  <si>
    <t>ME A1.16</t>
  </si>
  <si>
    <t xml:space="preserve">Availability of functional nuclear medicine clinic is available </t>
  </si>
  <si>
    <t xml:space="preserve">Availability of functional Oncology Clinic </t>
  </si>
  <si>
    <t xml:space="preserve">Availability of functional endocrinology Clinic is available </t>
  </si>
  <si>
    <t xml:space="preserve">Availability of functional Neurology clinic  </t>
  </si>
  <si>
    <t xml:space="preserve">Availability of functional nephrology clinic  </t>
  </si>
  <si>
    <t>Availability of functional gastro entomology clinic</t>
  </si>
  <si>
    <t xml:space="preserve">Availability of functional Cardiology clinic  </t>
  </si>
  <si>
    <t xml:space="preserve">The facility provides services for Super specialties, as mandated </t>
  </si>
  <si>
    <t>ME A1.15</t>
  </si>
  <si>
    <t xml:space="preserve">At least 6 Hours of OPD Services are available </t>
  </si>
  <si>
    <t xml:space="preserve">Services are available for the time period as mandated </t>
  </si>
  <si>
    <t>ME A1.14</t>
  </si>
  <si>
    <t xml:space="preserve">Availability of  Injection room facilities at OPD </t>
  </si>
  <si>
    <t>Dressing, Suturing and drainage</t>
  </si>
  <si>
    <t xml:space="preserve">Availability of Dressing facilities   at OPD  </t>
  </si>
  <si>
    <t xml:space="preserve">The facility provides services for OPD procedures </t>
  </si>
  <si>
    <t>ME A1.13</t>
  </si>
  <si>
    <t xml:space="preserve">Pain Management with cryotherapy, Pain Management with deep heat therapy (SWD), Increase range of motion with mobilization, </t>
  </si>
  <si>
    <t xml:space="preserve">Availability of Functional Physiotherapy Unit </t>
  </si>
  <si>
    <t xml:space="preserve">The facility provides Physiotherapy Services </t>
  </si>
  <si>
    <t>ME A1.12</t>
  </si>
  <si>
    <t>AYUSH clinic accompanied by dispensary</t>
  </si>
  <si>
    <t xml:space="preserve">Availability of Functional Ayush clinic </t>
  </si>
  <si>
    <t xml:space="preserve">The facility provides AYUSH Services </t>
  </si>
  <si>
    <t>ME A1.11</t>
  </si>
  <si>
    <t>Accompanied by dental lab. Extraction, scaling, tooth extraction, denture and Restoration.</t>
  </si>
  <si>
    <t>Availability of OPD Dental procedure</t>
  </si>
  <si>
    <t>Dedicated Clinic  providing consultation services</t>
  </si>
  <si>
    <t xml:space="preserve">Availability of functional Dental Clinic </t>
  </si>
  <si>
    <t xml:space="preserve">The facility provides Dental Treatment Services </t>
  </si>
  <si>
    <t>ME A1.10</t>
  </si>
  <si>
    <t xml:space="preserve">Availability of functional Psychiatry Clinic  </t>
  </si>
  <si>
    <t>The facility provides Psychiatry Services</t>
  </si>
  <si>
    <t>ME A1.9</t>
  </si>
  <si>
    <t xml:space="preserve">Availability of functional Skin &amp; VD Clinic </t>
  </si>
  <si>
    <t>The facility provides Skin &amp; VD Services</t>
  </si>
  <si>
    <t>ME A1.8</t>
  </si>
  <si>
    <t xml:space="preserve">plaster room procedure </t>
  </si>
  <si>
    <t>Availability of OPD Orthopaedic procedure</t>
  </si>
  <si>
    <t>Dedicated clinical for Orthopaedic  consultation</t>
  </si>
  <si>
    <t xml:space="preserve">Availability of Functional Orthopaedic Clinic  </t>
  </si>
  <si>
    <t>The facility provides Orthopaedics Services</t>
  </si>
  <si>
    <t>ME A1.7</t>
  </si>
  <si>
    <t>Foreign Body Removal (Ear and Nose),Stitching of CLW’s, Dressings, Syringing of Ear, Chemical Cauterization (Nose &amp; Ear), Eustachian Tube Function Test, Vestibular Function Test/Caloric Test</t>
  </si>
  <si>
    <t xml:space="preserve">Availability of OPD ENT procedures </t>
  </si>
  <si>
    <t>Dedicated ENT providing consultation services</t>
  </si>
  <si>
    <t xml:space="preserve">Availability of Functional ENT Clinic  </t>
  </si>
  <si>
    <t>The facility provides ENT Services</t>
  </si>
  <si>
    <t>ME A1.6</t>
  </si>
  <si>
    <t>Dedicated ophthalmology clinic providing consultation services</t>
  </si>
  <si>
    <t xml:space="preserve">Availability of functional Ophthalmology Clinic </t>
  </si>
  <si>
    <t>The facility provides Ophthalmology Services</t>
  </si>
  <si>
    <t>ME A1.5</t>
  </si>
  <si>
    <t>Dedicated Paediatric speciality  Clinic</t>
  </si>
  <si>
    <t xml:space="preserve">Availability of  Paediatric Clinic </t>
  </si>
  <si>
    <t>The facility provides Paediatric Services</t>
  </si>
  <si>
    <t>ME A1.4</t>
  </si>
  <si>
    <t>Dedicated speciality  Obstetrics &amp; Gynaecology  Clinic. High risk pregnancy cases are referred from ANC clinic and consulted.</t>
  </si>
  <si>
    <t xml:space="preserve">Availability of  Functional  Obstetrics &amp; Gynaecology Clinic </t>
  </si>
  <si>
    <t>The facility provides Obstetrics &amp; Gynaecology Services</t>
  </si>
  <si>
    <t>ME A1.3</t>
  </si>
  <si>
    <t>Dedicated General speciality Surgical Clinic</t>
  </si>
  <si>
    <t xml:space="preserve">Availability of functional General Surgery Clinic </t>
  </si>
  <si>
    <t>The facility provides General Surgery services</t>
  </si>
  <si>
    <t>ME A1.2</t>
  </si>
  <si>
    <t>Dedicated General speciality Medicine Clinic</t>
  </si>
  <si>
    <t xml:space="preserve">Availability of functional  General Medicine Clinic </t>
  </si>
  <si>
    <t>The facility provides General Medicine services</t>
  </si>
  <si>
    <t>ME A1.1</t>
  </si>
  <si>
    <t>Facility Provides Curative Services</t>
  </si>
  <si>
    <t>Standard A1</t>
  </si>
  <si>
    <t xml:space="preserve">Area of Concern - A Service Provision </t>
  </si>
  <si>
    <t xml:space="preserve">Maximum </t>
  </si>
  <si>
    <t xml:space="preserve">Remarks </t>
  </si>
  <si>
    <t xml:space="preserve">Means of Verification </t>
  </si>
  <si>
    <t xml:space="preserve">Assessment Method </t>
  </si>
  <si>
    <t xml:space="preserve">Compliance 
</t>
  </si>
  <si>
    <t>Checkpoint</t>
  </si>
  <si>
    <t>Measurable Element</t>
  </si>
  <si>
    <t>Reference No.</t>
  </si>
  <si>
    <t xml:space="preserve">Labour room Score Card </t>
  </si>
  <si>
    <t xml:space="preserve">Patient satisfaction </t>
  </si>
  <si>
    <t xml:space="preserve">Source: NICE Kerala Standard </t>
  </si>
  <si>
    <t xml:space="preserve">No. of Oxytocin doses used /No. of normal deliveries conducted </t>
  </si>
  <si>
    <t>Rational oxytocin usage Index</t>
  </si>
  <si>
    <t>PPH, Eclampsia, obstructed labour etc.</t>
  </si>
  <si>
    <t xml:space="preserve">Proportion of cases of different complications </t>
  </si>
  <si>
    <t>% of environmental swab culture reported positive</t>
  </si>
  <si>
    <t>Culture Surveillance sterility rate</t>
  </si>
  <si>
    <t xml:space="preserve">No of adverse events per thousand patients </t>
  </si>
  <si>
    <t xml:space="preserve">Episiotomy site infection rate </t>
  </si>
  <si>
    <t xml:space="preserve">Proportion of cases partograph maintained </t>
  </si>
  <si>
    <t>% of newborns required
resuscitation out of total live
births</t>
  </si>
  <si>
    <t xml:space="preserve">Proportion of cases referred to Higher Facilities </t>
  </si>
  <si>
    <t>Proportion of cases referred to OT</t>
  </si>
  <si>
    <t xml:space="preserve">Proportion of BPL Deliveries </t>
  </si>
  <si>
    <t>% PPIUCD inserted against
total IUCD</t>
  </si>
  <si>
    <t xml:space="preserve">Proportion assisted delivery conducted </t>
  </si>
  <si>
    <t>Proportion of complicated
cases managed</t>
  </si>
  <si>
    <t xml:space="preserve">Proportion of deliveries conducted at night </t>
  </si>
  <si>
    <t>Normal Deliveries per 1000 population</t>
  </si>
  <si>
    <t>Area of Concern - H Outcome</t>
  </si>
  <si>
    <t xml:space="preserve">Pareto/Prioritization </t>
  </si>
  <si>
    <t xml:space="preserve">The facility uses tools for quality improvement in services </t>
  </si>
  <si>
    <t>Mistake proofing</t>
  </si>
  <si>
    <t xml:space="preserve">The facility uses method for quality improvement in services </t>
  </si>
  <si>
    <t>The facility seeks continually improvement by practicing Quality method and tools.</t>
  </si>
  <si>
    <t>Quality objective for labour room  are defined</t>
  </si>
  <si>
    <t xml:space="preserve">The facility takes corrective action to improve the processes </t>
  </si>
  <si>
    <t xml:space="preserve">The facility identifies non value adding activities / waste / redundant activities </t>
  </si>
  <si>
    <t xml:space="preserve">The facility maps its critical processes </t>
  </si>
  <si>
    <t xml:space="preserve">The facility maps its key processes and seeks to make them more efficient by reducing non value adding activities and wastages </t>
  </si>
  <si>
    <t>AMSTL, PPH,Infection control,Eclamsia, New born resuscitation, kangaroo care</t>
  </si>
  <si>
    <t>Work instruction/clinical  protocols  are displayed</t>
  </si>
  <si>
    <t xml:space="preserve">Staff is trained and aware of the procedures written in SOPs </t>
  </si>
  <si>
    <t>Department has documented procedure for record Maintenance including   taking consent</t>
  </si>
  <si>
    <t>Labour room has documented procedure for maintenance of rights and dignity of pregnant women</t>
  </si>
  <si>
    <t>Labour room has documented procedure for environmental cleaning and processing of the equipment</t>
  </si>
  <si>
    <t>Labour room has documented criteria for distinguish between newborn death and still birth</t>
  </si>
  <si>
    <t xml:space="preserve">Labour room has documented procedure for blood transfusion </t>
  </si>
  <si>
    <t xml:space="preserve">Labour room management include maintenance and calibration of equipments and  inventory management etc   </t>
  </si>
  <si>
    <t>Department has documented procedure for arrangement of intervention for labour room</t>
  </si>
  <si>
    <t>Department has documented procedure for admission, shifting and referral of the patient</t>
  </si>
  <si>
    <t>Department has documented procedure for neonatal resuscitation</t>
  </si>
  <si>
    <t>Department has documented essential new born care</t>
  </si>
  <si>
    <t>Department has documented immediate post partum care</t>
  </si>
  <si>
    <t>Intrapartum care includes Management of 1st stage of labour, 2nd stage of labour and 3rd stage of labour</t>
  </si>
  <si>
    <t>Department has documented procedure for intra partum care</t>
  </si>
  <si>
    <t>Department has documented procedure for requisition of diagnosis and receiving of the reports</t>
  </si>
  <si>
    <t xml:space="preserve">Department has documented procedure for rapid initial assessment </t>
  </si>
  <si>
    <t>Department has documented procedure for management of high risk pregnancy</t>
  </si>
  <si>
    <t>Labour room has documented procedure for Emergency obstetric care</t>
  </si>
  <si>
    <t xml:space="preserve">Department has documented procedure for receiving and assessment of  the patient of delivery </t>
  </si>
  <si>
    <t xml:space="preserve">The facility has established, documented implemented and maintained Standard Operating Procedures for all key processes and support services. </t>
  </si>
  <si>
    <t>The facility has established system for use of check lists in different departments and services</t>
  </si>
  <si>
    <t xml:space="preserve">The facility has established external assurance programmes at relevant departments </t>
  </si>
  <si>
    <t xml:space="preserve">The facility has established internal quality assurance programme in key departments </t>
  </si>
  <si>
    <t xml:space="preserve">The facility have established internal and external quality assurance Programmes wherever it is critical to quality. </t>
  </si>
  <si>
    <t xml:space="preserve">The facility prepares the action plans for the areas, contributing to low satisfaction of patients </t>
  </si>
  <si>
    <t xml:space="preserve">The facility analyses the patient feed back, and root-cause analysis </t>
  </si>
  <si>
    <t>Patient satisfaction surveys are conducted at periodic intervals</t>
  </si>
  <si>
    <t>The facility has established system for patient and employee satisfaction</t>
  </si>
  <si>
    <t xml:space="preserve">Disinfection of liquid waste before disposal </t>
  </si>
  <si>
    <t xml:space="preserve">The facility ensures transportation and disposal of waste as per guidelines </t>
  </si>
  <si>
    <t xml:space="preserve">The facility ensures management of sharps as per guidelines </t>
  </si>
  <si>
    <t>The facility Ensures segregation of Bio Medical Waste as per guidelines and 'on-site' management of waste is carried out as per guidelines</t>
  </si>
  <si>
    <t xml:space="preserve">The facility has defined and established procedures for segregation, collection, treatment and disposal of Bio Medical and hazardous Waste. </t>
  </si>
  <si>
    <t xml:space="preserve">The facility ensures air quality of high risk area </t>
  </si>
  <si>
    <t>Isolation and barrier nursing procedure are followed for septic cases</t>
  </si>
  <si>
    <t xml:space="preserve">The facility ensures segregation infectious patients </t>
  </si>
  <si>
    <t xml:space="preserve">External footwares are restricted </t>
  </si>
  <si>
    <t>Fumigation/carbolization as per schedule</t>
  </si>
  <si>
    <t>Use of three bucket system for mopping</t>
  </si>
  <si>
    <t xml:space="preserve">The facility ensures standard practices are followed for the cleaning and disinfection of patient care areas </t>
  </si>
  <si>
    <t xml:space="preserve">Chlorine solution, Gluteraldehye, carbolic acid </t>
  </si>
  <si>
    <t xml:space="preserve">The facility ensures availability of  standard materials for cleaning and disinfection of patient care areas </t>
  </si>
  <si>
    <t>Facility layout ensures separation of routes for clean and dirty items</t>
  </si>
  <si>
    <t>Sterile packs are kept in clean, dust free, moist free environment.</t>
  </si>
  <si>
    <t xml:space="preserve">Sterility of autoclaved packs is maintained during storage </t>
  </si>
  <si>
    <t>There is a procedure to ensure the traceability of sterilized packs</t>
  </si>
  <si>
    <t xml:space="preserve">Autoclaved linen are used for procedure </t>
  </si>
  <si>
    <t>Ask staff about method, concentration and contact time  required for chemical sterilization</t>
  </si>
  <si>
    <t>Chemical sterilization  of instruments/equipments is done as per protocols</t>
  </si>
  <si>
    <t>Ask staff about temperature, pressure and time</t>
  </si>
  <si>
    <t>Autoclaving of delivery kits is done as per protocols</t>
  </si>
  <si>
    <t xml:space="preserve">The facility ensures standard practices and materials for disinfection and sterilization of instruments and equipment </t>
  </si>
  <si>
    <t>Proper handling of Soiled and infected line</t>
  </si>
  <si>
    <t xml:space="preserve">
Ask staff how they decontaminate the instruments like ambubag, suction cannula, Delivery Instruments 
(Soaking in 0.5% Chlorine Solution, Wiping with 0.5% Chlorine Solution or 70% Alcohol as applicable </t>
  </si>
  <si>
    <t>Ask stff about how they decontaminate the procedure surface like Delivery Table, Stretcher/Trolleys  etc. 
(Wiping with .5% Chlorine solution</t>
  </si>
  <si>
    <t xml:space="preserve">The facility ensures standard practices and materials for decontamination and cleaning of instruments and  procedures areas </t>
  </si>
  <si>
    <t xml:space="preserve">The facility has standard procedures for processing of equipment and instruments </t>
  </si>
  <si>
    <t xml:space="preserve">The facility staff adheres to standard personal protection practices </t>
  </si>
  <si>
    <t>Personal protective kit for delivering HIV patients</t>
  </si>
  <si>
    <t>Heavy duty gloves and gum boats for housekeeping staff</t>
  </si>
  <si>
    <t xml:space="preserve">Availability of Caps </t>
  </si>
  <si>
    <t>Availability of shoe cover/gum boots</t>
  </si>
  <si>
    <t xml:space="preserve">Availability of gown/ Apron </t>
  </si>
  <si>
    <t xml:space="preserve">Use of elbow length gloves for obstetrical purpose </t>
  </si>
  <si>
    <t>Sterile s gloves are available at OT and labour room</t>
  </si>
  <si>
    <t xml:space="preserve">The facility ensures adequate personal protection Equipment as per requirements </t>
  </si>
  <si>
    <t xml:space="preserve">The facility ensures standard practices and materials for Personal protection </t>
  </si>
  <si>
    <t>Check Shaving is not done during part preparation/delivery cases</t>
  </si>
  <si>
    <t xml:space="preserve">SI </t>
  </si>
  <si>
    <t>Proper cleaning of perineal area before procedure with antisepsis</t>
  </si>
  <si>
    <t>Proper cleaning of procedure site  with antisepetics</t>
  </si>
  <si>
    <t>The facility ensures standard practices and materials for antisepsis</t>
  </si>
  <si>
    <t xml:space="preserve">The facility staff is trained in hand washing practices and they adhere to standard hand washing practices </t>
  </si>
  <si>
    <t>Hand washing sink is wide and deep enough to prevent splashing and retention of water</t>
  </si>
  <si>
    <t xml:space="preserve">Availability of elbow operated taps  </t>
  </si>
  <si>
    <t>The facility has defined and Implemented procedures for ensuring hand hygiene practices and antisepsis</t>
  </si>
  <si>
    <t>The facility has defined and established antibiotic policy</t>
  </si>
  <si>
    <t xml:space="preserve">The facility has established procedures for regular monitoring of infection control practices </t>
  </si>
  <si>
    <t xml:space="preserve">There is Provision of Periodic Medical Check-up and immunization of staff </t>
  </si>
  <si>
    <t xml:space="preserve">The facility measures hospital associated infection rates </t>
  </si>
  <si>
    <t xml:space="preserve">Swab are taken from infection prone surfaces </t>
  </si>
  <si>
    <t>Surface and environment samples are taken for microbiological surveillance</t>
  </si>
  <si>
    <t>The facility  has provision for Passive  and active culture surveillance of critical &amp; high risk areas</t>
  </si>
  <si>
    <t xml:space="preserve">The facility has functional infection control committee </t>
  </si>
  <si>
    <t>The facility has infection control Programme and procedures in place for prevention and measurement of hospital associated infection</t>
  </si>
  <si>
    <t>The facility provide services under National  Programme for prevention and control of  deafness</t>
  </si>
  <si>
    <t>The facility provide service for Integrated disease surveillance Programme</t>
  </si>
  <si>
    <t xml:space="preserve">The facility provides service under National Programme for Prevention and Control of cancer, diabetes, cardiovascular diseases &amp; stroke (NPCDCS)  as per guidelines </t>
  </si>
  <si>
    <t xml:space="preserve">The facility provides services under National Programme for control of Blindness as per guidelines </t>
  </si>
  <si>
    <t xml:space="preserve">The facility provides National health Programme as per operational/Clinical Guidelines </t>
  </si>
  <si>
    <t>The facility Provides Referral Services for ARSH</t>
  </si>
  <si>
    <t>The facility Provides Curative ARSH Services</t>
  </si>
  <si>
    <t>The facility provides Preventive ARSH Services</t>
  </si>
  <si>
    <t>The facility provides Promotive ARSH Services</t>
  </si>
  <si>
    <t xml:space="preserve">The facility provides Adolescent Reproductive and Sexual Health services as per guidelines  </t>
  </si>
  <si>
    <t>The facility provide abortion services for 2nd trimester as per guideline</t>
  </si>
  <si>
    <t>The facility provide abortion services for 1st trimester as per guideline</t>
  </si>
  <si>
    <t>The facility provide counselling services for abortion as per guideline</t>
  </si>
  <si>
    <t>The facility provides limiting method of family planning as per guideline</t>
  </si>
  <si>
    <t>The facility provides spacing method of family planning as per guideline</t>
  </si>
  <si>
    <t>The facility has established procedures for abortion and family planning as per government guidelines and law</t>
  </si>
  <si>
    <t xml:space="preserve">There is established criteria for shifting newborn to SNCU </t>
  </si>
  <si>
    <t>The facility has established procedures for stabilization/treatment/referral of post natal complications</t>
  </si>
  <si>
    <t>Breast feeding and prevention of hypothermia</t>
  </si>
  <si>
    <t xml:space="preserve">Labour room has procedure to provide post partum Counselling  </t>
  </si>
  <si>
    <t>The facility ensures adequate stay of mother and newborn in a safe environment as per standard Protocols.</t>
  </si>
  <si>
    <t xml:space="preserve">Check for perineal washes performed </t>
  </si>
  <si>
    <t>Check for records of Uterine contraction, bleeding, temperature, B.P, pulse, Breast examination, (Nipple care, milk initiation)</t>
  </si>
  <si>
    <t>Mother is monitored as per post natal care guideline</t>
  </si>
  <si>
    <t xml:space="preserve">Initiation of Breastfeeding with in 1 Hour </t>
  </si>
  <si>
    <t>Prevention of Hypothermia of new born</t>
  </si>
  <si>
    <t xml:space="preserve">Post partum Care is provided to the mothers </t>
  </si>
  <si>
    <t xml:space="preserve">The facility has established procedures for postnatal care as per guidelines </t>
  </si>
  <si>
    <t xml:space="preserve">Ask Nursing staff to demonstrate Resuscitation Technique </t>
  </si>
  <si>
    <t xml:space="preserve">New born Resuscitation </t>
  </si>
  <si>
    <t xml:space="preserve">Observe /Ask staff about the practice </t>
  </si>
  <si>
    <t xml:space="preserve">Kangaroo Mother Care </t>
  </si>
  <si>
    <t xml:space="preserve">Check practice of maintaining APGAR Score, Nurse is skilled for it </t>
  </si>
  <si>
    <t xml:space="preserve">APGAR Score </t>
  </si>
  <si>
    <t xml:space="preserve">Delayed Cord Clamping, Clamps &amp; Cut the cords by sterile instruments within 1-3 minutes of Birth  
Clean baby's eyes with sterile cotton/Gauge </t>
  </si>
  <si>
    <t xml:space="preserve">Care of Cord and Eyes </t>
  </si>
  <si>
    <t xml:space="preserve">Check use of radiant warmer </t>
  </si>
  <si>
    <t>Warmth</t>
  </si>
  <si>
    <t xml:space="preserve">Given to all new born (1.0 mg IM in &gt; 1500 gms and 0.5 mg in &lt; 1500 gms </t>
  </si>
  <si>
    <t xml:space="preserve">Vitamin K for low birth weight </t>
  </si>
  <si>
    <t xml:space="preserve">With a clean towel from head to feet, discards the used towel and covers baby including head in a clean dry towel </t>
  </si>
  <si>
    <t>Dried and put on mothers abdomen</t>
  </si>
  <si>
    <t xml:space="preserve">Check the records </t>
  </si>
  <si>
    <t xml:space="preserve">Recording date and Time of Birth, Weight </t>
  </si>
  <si>
    <t>Delivery of  infectious cases HIV positive PW</t>
  </si>
  <si>
    <t>Diagnosis puerperal sepsis based on clinical criteria: continuous fever for at least 24 hours or recurring within the first 10 days after delivery, increased pulse rate, increased respiration, offensive/foul smelling lochia, sub involution of the uterus, headache and general malaise, pelvic pain, pain, swelling and pus discharge from laceration or episiotomy or incision. Conduct appropriate lab. investigations, Prescribes IV fluids and broad spectrum antibiotics for seven days &amp; advises perineal care</t>
  </si>
  <si>
    <t>Management of Puerperal sepsis</t>
  </si>
  <si>
    <t xml:space="preserve">Diagnoses obstructed labour based on data registered from the partograph, Re-hydrates the patient to maintain normal plasma volume, check vitals, gives broad spectrum antibiotics, perform bladder catheterization and takes blood for Hb &amp; grouping, Decides on the mode of delivery as per the condition of mother and the baby </t>
  </si>
  <si>
    <t xml:space="preserve">Management of Obstructed Labour </t>
  </si>
  <si>
    <t xml:space="preserve">Vigorous Uterine massage, gives Oxytocin 20 IU in 500 ml of R/L  40 to 60 drops/minute (Continue to administer Oxytocin upto maximum of 3 litres of solution with Oxytocin) If still bleeding perform bi manual uterine compression with palpation of femoral pulse </t>
  </si>
  <si>
    <t xml:space="preserve">Management of Uterine Atony </t>
  </si>
  <si>
    <t xml:space="preserve">Administration of another dose of Oxytocin 20IU in 500 ml of RL at 40-60 drops/min an attempt to deliver placenta with repeat controlled cord traction. If this fails performs manual removal of Placenta </t>
  </si>
  <si>
    <t xml:space="preserve">Management of Retained Placenta </t>
  </si>
  <si>
    <t>Assessment of bleeding (PPH if &gt;500 ml or &gt; 1 pad soaked in 5 Minutes. IV Fluid, bladder catheterization, measurement of urine output,  Administration of 20 IU of Oxytocin in 500 ml Normal Saline or RL at 40-60 drops per minute . Performs Bimanual Compression of Uterus</t>
  </si>
  <si>
    <t xml:space="preserve">Management of Postpartum Haemorrhage  </t>
  </si>
  <si>
    <t xml:space="preserve">Monitors BP in every case, and tests for proteinuria if BP is &gt;140/90 mmHg 
If BP is 140/90 mmHg or more with proteinuria 2+  along with any two of the following danger signs: severe headache, blurring of vision, severe pain abdomen or reduced urine output, BP &gt; 160/110 or more with proteinuria 3+;  OR in cases of eclampsia—administers loading dose of Magnesium Sulphate (MgSO4) and refers/ calls for specialist attention; continues maintenance dose of MgSO4- 5 g of MgSO4 IM in alternate buttocks every four hours, for 24 hours after birth/last convulsion, whichever is later
If BP is &gt;160/110 mmHg or more, give appropriate anti-hypertensive (Hydralazine/Methyl Dopa/ Nifedipine) </t>
  </si>
  <si>
    <t xml:space="preserve">Management and follow up of PIH/Eclampsia \Pre Eclampsia </t>
  </si>
  <si>
    <t>There is established procedure for management/Referral of Obstetrics Emergencies as per scope of services.</t>
  </si>
  <si>
    <t xml:space="preserve">Ask staff how they identify slow progress of labour , Hoe they interpret Partogram </t>
  </si>
  <si>
    <t xml:space="preserve">Staff is aware of Indications for refereeing patient for to Surgical Intervention </t>
  </si>
  <si>
    <t xml:space="preserve">After placenta expulsion , Checks Placenta &amp; Membranes for Completeness </t>
  </si>
  <si>
    <t xml:space="preserve">Uterine Massage </t>
  </si>
  <si>
    <t xml:space="preserve">Only during Contraction </t>
  </si>
  <si>
    <t>Control Cord Traction</t>
  </si>
  <si>
    <t xml:space="preserve">Administration of 10 IU of oxytocin IM with in 1 minute of Birth </t>
  </si>
  <si>
    <t>Use of Uterotonic Drugs</t>
  </si>
  <si>
    <t xml:space="preserve">Palpation of  mother's abdomen to rule out presence of second baby </t>
  </si>
  <si>
    <t xml:space="preserve">Active Management of Third stage of labour </t>
  </si>
  <si>
    <t xml:space="preserve">Allows the spontaneous delivery of head , gives Perineal support and assist in delivering baby. Check progress is recorded on partograph </t>
  </si>
  <si>
    <t>Management of 2nd stage of labour:</t>
  </si>
  <si>
    <t xml:space="preserve">Check progress is recorded, Women is allowed to give birth in the position she wants , Check progress is recorded on partograph </t>
  </si>
  <si>
    <t xml:space="preserve">Management of 1st stage of labour:
</t>
  </si>
  <si>
    <t>Established procedures and standard protocols for management of different stages of labour including AMTSL (Active Management of third Stage of labour) are followed at the facility</t>
  </si>
  <si>
    <t xml:space="preserve">The facility has established procedures for Intranatal care as per guidelines </t>
  </si>
  <si>
    <t xml:space="preserve">Tests for Urine albumin, haemoglobin, blood grouping </t>
  </si>
  <si>
    <t>The facility ensures availability of diagnostic and drugs during antenatal care of pregnant women</t>
  </si>
  <si>
    <t>There is an established procedure for History taking, Physical examination, and counselling of each antenatal woman, visiting the facility.</t>
  </si>
  <si>
    <t xml:space="preserve">The facility has established procedures for Antenatal care as per  guidelines </t>
  </si>
  <si>
    <t xml:space="preserve">Death summary is given to patient attendant quoting the immediate cause and underlying cause if possible </t>
  </si>
  <si>
    <t>Every still record/ birth is examined by paediatrician before declaration</t>
  </si>
  <si>
    <t>There is established criteria for distinguish between newborn death and still birth</t>
  </si>
  <si>
    <t>Maternal and neonatal death are recorded as per MDR guideline</t>
  </si>
  <si>
    <t xml:space="preserve">Death note including efforts done for resuscitation is noted in patient record </t>
  </si>
  <si>
    <t>Death note is written on patient record</t>
  </si>
  <si>
    <t xml:space="preserve">Facility has a standard procedure to decent communicate death to relatives </t>
  </si>
  <si>
    <t xml:space="preserve">The facility has established procedures for Post operative care </t>
  </si>
  <si>
    <t xml:space="preserve">The facility has established procedures for Surgical Safety </t>
  </si>
  <si>
    <t xml:space="preserve">The facility has established procedures for Preoperative care </t>
  </si>
  <si>
    <t xml:space="preserve">The facility has established procedures OT Scheduling </t>
  </si>
  <si>
    <t xml:space="preserve">The facility has defined and established procedures of Operation theatre services </t>
  </si>
  <si>
    <t xml:space="preserve">The facility has established procedures for Post-anaesthesia care </t>
  </si>
  <si>
    <t>The facility has established procedures for monitoring during anaesthesia and maintenance of records</t>
  </si>
  <si>
    <t>The facility has established procedures for Pre-anaesthetic Check up and maintenance of records</t>
  </si>
  <si>
    <t xml:space="preserve">The facility has established procedures for Anaesthetic Services </t>
  </si>
  <si>
    <t xml:space="preserve">Any major or minor transfusion reaction is recorded and reported to responsible person </t>
  </si>
  <si>
    <t xml:space="preserve">Blood transfusion note is written in patient record </t>
  </si>
  <si>
    <t xml:space="preserve">Blood transfusion is monitored and regulated by qualified person </t>
  </si>
  <si>
    <t xml:space="preserve">blood is kept on optimum temperature before transfusion </t>
  </si>
  <si>
    <t xml:space="preserve">Patient's identification is verified before transfusion </t>
  </si>
  <si>
    <t xml:space="preserve">Consent is taken before transfusion </t>
  </si>
  <si>
    <t xml:space="preserve">Nursing station is provided with the critical value of different test </t>
  </si>
  <si>
    <t xml:space="preserve">The facility has explicit clinical criteria for providing intubation &amp; extubation, and care of patients on ventilation and subsequently on its removal </t>
  </si>
  <si>
    <t xml:space="preserve">labour room register, OT register, MTP register,FP register, Maternal death register and records, lab register, referral in /out register, internal&amp; PPIUD register etc. </t>
  </si>
  <si>
    <t xml:space="preserve">Registers and records are maintained as per guidelines </t>
  </si>
  <si>
    <t>Availability of BHT, Partograph, etc.</t>
  </si>
  <si>
    <t>Standard Formats available</t>
  </si>
  <si>
    <t>Did baby cry, Essential new born care, resuscitation if any, Sex, weight, time of initiation of breast feed, birth doses, congenital anomaly if any.</t>
  </si>
  <si>
    <t>Baby note is adequate</t>
  </si>
  <si>
    <t>Outcome of delivery, date and time, gestation age, delivery conducted by, type of delivery, complication if any ,indication of intervention, date and time of transfer, cause of death etc</t>
  </si>
  <si>
    <t>Delivery note is adequate</t>
  </si>
  <si>
    <t>Medication order, treatment plan, lab investigation are recoded adequately</t>
  </si>
  <si>
    <t xml:space="preserve">Treatment prescribed in nursing records </t>
  </si>
  <si>
    <t>Partograph Full compliance and on bed head ticket partial compliance</t>
  </si>
  <si>
    <t>Progress of labour is recorded</t>
  </si>
  <si>
    <t>The facility has defined and established procedures for maintaining, updating of patients’ clinical records and their storage</t>
  </si>
  <si>
    <t>Administration of medicines done after ensuring right patient, right drugs , right route, right time</t>
  </si>
  <si>
    <t>A system of independent double check before administration, Error prone medical abbreviations are avoided</t>
  </si>
  <si>
    <t>There is process to ensure that right doses of high alert drugs are only given</t>
  </si>
  <si>
    <t>Value for maximum doses as per age, weight and diagnosis are available with nursing station and doctor</t>
  </si>
  <si>
    <t>Maximum dose of high alert drugs are defined and communicated</t>
  </si>
  <si>
    <t>Magsulf (to be kept in fridge) , Methergine</t>
  </si>
  <si>
    <t>High alert drugs available in department are identified</t>
  </si>
  <si>
    <t xml:space="preserve">There is process for identifying and cautious administration of high alert drugs  </t>
  </si>
  <si>
    <t>The facility has defined procedures for safe drug administration</t>
  </si>
  <si>
    <t>Check for rational use of uterotonic drugs</t>
  </si>
  <si>
    <t>Check BHT that drugs are prescribed as per STG</t>
  </si>
  <si>
    <t xml:space="preserve">Check for BHT  if drugs are prescribed under generic name only </t>
  </si>
  <si>
    <t>The facility ensured that drugs are prescribed in generic name only</t>
  </si>
  <si>
    <t xml:space="preserve"> The facility follows standard treatment guidelines defined by state/Central government for prescribing the generic drugs &amp; their rational use. </t>
  </si>
  <si>
    <t>Check for the frequency of observation: Ist stage :half an hour and 2nd stage: every 5 min</t>
  </si>
  <si>
    <t xml:space="preserve">High Risk Pregnancy cases are identified and kept in intensive monitoring </t>
  </si>
  <si>
    <t>Check the measure taken to prevent new born theft, sweeping and baby fall</t>
  </si>
  <si>
    <t>Vulnerable patients are identified and measures are taken to protect them from any harm</t>
  </si>
  <si>
    <t xml:space="preserve">The facility has a procedure to identify high risk and vulnerable patients.  </t>
  </si>
  <si>
    <t>Check  for BP, pluse,temp,Respiratory rate  FHR, Uterine contraction Contractions, any other vital required is monitored</t>
  </si>
  <si>
    <t>Critical patients are monitored continuously</t>
  </si>
  <si>
    <t xml:space="preserve">Patient Vitals are monitored and recorded periodically </t>
  </si>
  <si>
    <t>Hand over is given bed side</t>
  </si>
  <si>
    <t>Nursing Handover register is maintained</t>
  </si>
  <si>
    <t>Patient hand over is given during the change in the shift</t>
  </si>
  <si>
    <t>Verbal orders are rechecked before administration</t>
  </si>
  <si>
    <t xml:space="preserve">There is a process to ensue the accuracy of verbal/telephonic orders  </t>
  </si>
  <si>
    <t xml:space="preserve">Identification  tags for mother and baby / foot print are used for identification of newborns </t>
  </si>
  <si>
    <t>There is a process  for ensuring the  identification before any clinical procedure</t>
  </si>
  <si>
    <t xml:space="preserve">The facility is connected to medical colleges through telemedicine services </t>
  </si>
  <si>
    <t>Check for nursing hand over</t>
  </si>
  <si>
    <t xml:space="preserve">Nurse is assigned for each patients </t>
  </si>
  <si>
    <t>Check for referral cards filled from lower facilities</t>
  </si>
  <si>
    <t>Referral in or referral out register is maintained</t>
  </si>
  <si>
    <t>Referral vehicle is being arranged</t>
  </si>
  <si>
    <t>Advance communication is done with higher centre</t>
  </si>
  <si>
    <t xml:space="preserve">A referral slip/ Discharge card is provide to patient when referred to another health care facility </t>
  </si>
  <si>
    <t>Patient referred with referral slip</t>
  </si>
  <si>
    <t>The facility provides appropriate referral linkages to the patients/Services  for transfer to other/higher facilities to assure the continuity of care.</t>
  </si>
  <si>
    <t xml:space="preserve">There is a procedure for consultation of  the patient to other specialist with in the hospital </t>
  </si>
  <si>
    <t>There is procedure of handing  over patient / new born form labour room to OT/ Ward/SNCU</t>
  </si>
  <si>
    <t>The facility has established procedure for continuity of care during interdepartmental transfer</t>
  </si>
  <si>
    <t>The facility has defined and established procedures for continuity of care of patient and referral</t>
  </si>
  <si>
    <t>All step are recorded in timely manner</t>
  </si>
  <si>
    <t>Partograph is used and  updated as per stages of labour</t>
  </si>
  <si>
    <t>There is fix schedule of reassessment as per protocols</t>
  </si>
  <si>
    <t>There is fixed schedule for reassessment of Pregnant women as per standard protocol</t>
  </si>
  <si>
    <t xml:space="preserve">Recording of Vitals , shape &amp; Size of abdomen , presence of  scars, foetal lie  and presentation. &amp; vaginal examination </t>
  </si>
  <si>
    <t xml:space="preserve">Physical Examination </t>
  </si>
  <si>
    <t xml:space="preserve">Time of start, frequency of contractions, time of bag of water leaking, colour and smell of fluid and baby movement </t>
  </si>
  <si>
    <t xml:space="preserve">Recording of current labour details  </t>
  </si>
  <si>
    <t xml:space="preserve">Recording of women obstetric History including
LMP and EDD Parity, gravid status, h/o CS, Live birth, Still Birth, Medical History (TB, Heart diseases, STD etc, HIV status and Surgical History </t>
  </si>
  <si>
    <t xml:space="preserve">Recording and reporting of Clinical History </t>
  </si>
  <si>
    <t xml:space="preserve">Assessment and immediate sign if following danger sign are present - difficulty in breathing, fever, sever abdominal pain, Convulsion or unconsciousness, Severe headache or blurred vision </t>
  </si>
  <si>
    <t>RR/SI/OB</t>
  </si>
  <si>
    <t xml:space="preserve">Rapid Initial assessment of Pregnant Women to identify complication and Prioritize care 
 </t>
  </si>
  <si>
    <t>Check how service provider cope with shortage of delivery tables due to high patient load</t>
  </si>
  <si>
    <t>Time of admission is recorded in patient record</t>
  </si>
  <si>
    <t>OB/SI/RR</t>
  </si>
  <si>
    <t xml:space="preserve">There is no delay in admission of pregnant women in labour pain </t>
  </si>
  <si>
    <t>SI/RR/OB</t>
  </si>
  <si>
    <t xml:space="preserve">Admission is done by written order of a qualified doctor </t>
  </si>
  <si>
    <t>There is procedure for admitting Pregnant women directly coming to Labour room</t>
  </si>
  <si>
    <t>Check for that patient demographics like Name, age, Sex, Chief complaint, etc.</t>
  </si>
  <si>
    <t>Patient demographic details are recorded in admission records</t>
  </si>
  <si>
    <t>Verification of outsourced services (cleaning/ Dietary/Laundry/Security/Maintenance)  provided are done by designated in-house staff</t>
  </si>
  <si>
    <t>The facility has established procedure for monitoring the quality of outsourced services and adheres to contractual obligations</t>
  </si>
  <si>
    <t xml:space="preserve">Roles &amp; Responsibilities of administrative and clinical staff are determined as per govt. regulations and standards operating procedures.  </t>
  </si>
  <si>
    <t xml:space="preserve">The facility is compliant with all statutory and regulatory requirement imposed by local, state or central government  </t>
  </si>
  <si>
    <t>There is  system to check the cleanliness and Quantity of the linen received from laundry</t>
  </si>
  <si>
    <t>Availability of Baby blanket, sterile drape for baby</t>
  </si>
  <si>
    <t>Gown are provided in labour room</t>
  </si>
  <si>
    <t xml:space="preserve">Availability of clean Drape, Macintosh on the Delivery table, </t>
  </si>
  <si>
    <t xml:space="preserve">Availability  of Centralized /local piped Oxygen and vacuum supply </t>
  </si>
  <si>
    <t>Availability of Emergency light</t>
  </si>
  <si>
    <t xml:space="preserve">Availability of UPS  </t>
  </si>
  <si>
    <t>Availability of power back  up in labour room</t>
  </si>
  <si>
    <t>Availability of hot water</t>
  </si>
  <si>
    <t>No condemned/Junk material in the Labour room</t>
  </si>
  <si>
    <t>Delivery table are intact and  without rust</t>
  </si>
  <si>
    <t>Ask female staff weather they feel secure at work place</t>
  </si>
  <si>
    <t>New born identification band and foot prints are in practice</t>
  </si>
  <si>
    <t xml:space="preserve">Preferably female security staff </t>
  </si>
  <si>
    <t>Security arrangement in labour room</t>
  </si>
  <si>
    <t>Lockable doors in labour room</t>
  </si>
  <si>
    <t>Temperature control and ventilation in nursing station/duty room</t>
  </si>
  <si>
    <t>Optimal temperature and warmth is ensured  at labour room.          Fans/ Air conditioning/Heating/Exhaust/Ventilators as per environment condition and requirement</t>
  </si>
  <si>
    <t>Temperature control and ventilation in patient care area</t>
  </si>
  <si>
    <t>Visitors are restricted at labour room</t>
  </si>
  <si>
    <t>One female family members allowed to stay with the PW</t>
  </si>
  <si>
    <t>There is no overcrowding in labour room</t>
  </si>
  <si>
    <t>Adequate Illumination at observation area</t>
  </si>
  <si>
    <t>Adequate Illumination at delivery table</t>
  </si>
  <si>
    <t xml:space="preserve">Narcotics and psychotropic drugs are kept in lock and key </t>
  </si>
  <si>
    <t>Temperature of refrigerators are kept as per storage requirement  and records are maintained</t>
  </si>
  <si>
    <t xml:space="preserve">Expiry dates' are maintained at emergency drug tray </t>
  </si>
  <si>
    <t xml:space="preserve">Empty and  filled cylinders are labelled </t>
  </si>
  <si>
    <t xml:space="preserve">There is established system of timely  indenting of consumables and drugs </t>
  </si>
  <si>
    <t>Up to date instructions for operation and maintenance of equipments are readily available with labour room staff.</t>
  </si>
  <si>
    <t xml:space="preserve">BP apparatus, thermometers, weighing scale , radiant warmer Etc are calibrated </t>
  </si>
  <si>
    <t xml:space="preserve"> Cupboard, Table, chair, Counter.</t>
  </si>
  <si>
    <t>Availability of Furniture</t>
  </si>
  <si>
    <t>Wall clock with Second arm Lamps- wall mounted /side, electrical fixture for equipments like radiant warmer, suction .</t>
  </si>
  <si>
    <t xml:space="preserve">Availability of fixture </t>
  </si>
  <si>
    <t>Hospital graded Mattress, IV stand, Kelly's pad,  support for delivery tables, Macintosh, foot step, Bed pan</t>
  </si>
  <si>
    <t>Availability of attachment/ accessories  with delivery table</t>
  </si>
  <si>
    <t xml:space="preserve">Steel Top </t>
  </si>
  <si>
    <t xml:space="preserve">Availability of Delivery tables </t>
  </si>
  <si>
    <t>Boiler/Autocalve</t>
  </si>
  <si>
    <t xml:space="preserve">Buckets for mopping, Separate mops for labour room and circulation area duster, waste trolley, Deck brush </t>
  </si>
  <si>
    <t>Refrigerator, Crash cart/Drug trolley, instrument trolley, dressing trolley</t>
  </si>
  <si>
    <t>Suction machine, Oxygen, Adult bag and mask, mouth gag,</t>
  </si>
  <si>
    <t>Availability of resuscitation  instrument for mother</t>
  </si>
  <si>
    <t>Oxygen, Suction machine/ mucus sucker , radiant warmer, laryngoscope</t>
  </si>
  <si>
    <t xml:space="preserve">Availability of resuscitation  Instruments  for Newborn Care </t>
  </si>
  <si>
    <t>Glucometer, Doppler and HIV rapid diagnostic kit</t>
  </si>
  <si>
    <t>Availability of Point of care diagnostic instruments</t>
  </si>
  <si>
    <t>PPIUCD insertion forceps, CuIUCD 380A/Cu IUCD375 in sterile package</t>
  </si>
  <si>
    <t>Availability of instruments arranged for PPIUCD tray</t>
  </si>
  <si>
    <t xml:space="preserve">Speculum, anterior  vaginal wall retractor, posterior wall retractor, sponge holding forceps, MVA syringe, cannulas, MTP, cannulas, small bowl of antiseptic lotion, </t>
  </si>
  <si>
    <t>Availability of instruments arranged for MVA/EVA tray</t>
  </si>
  <si>
    <t xml:space="preserve">Two pre warmed towels/sheets for wrapping the baby, mucus extractor, bag and mask (0 &amp;1 no.), sterilized thread for cord/cord clamp, nasogastric tube, </t>
  </si>
  <si>
    <t>Availability of Baby tray</t>
  </si>
  <si>
    <t xml:space="preserve"> Episiotomy scissor, kidney tray, artery forceps, allis forceps, sponge holder, toothed forceps, needle holder,thumb forceps, </t>
  </si>
  <si>
    <t>Availability of Instruments arranged  for Episiotomy  trays</t>
  </si>
  <si>
    <t>As per delivery load and cycle time for processing of instrument</t>
  </si>
  <si>
    <t>Delivery kits are in adequate numbers as per load</t>
  </si>
  <si>
    <t xml:space="preserve">Scissor, Artery forceps, Cord clamp, Sponge holder, speculum, kidney tray,  bowl for antiseptic lotion, </t>
  </si>
  <si>
    <t>Availability of  instrument arranged in Delivery treys</t>
  </si>
  <si>
    <t>BP apparatus, stethoscope Thermometer, foetoscope/ Doppler, baby weighting scale, Wall clock (tracers)</t>
  </si>
  <si>
    <t>Emergency Drug Tray is maintained</t>
  </si>
  <si>
    <t xml:space="preserve"> gastric tube and cord clamp, Baby ID tag</t>
  </si>
  <si>
    <t xml:space="preserve">Availability of consumables for new born care </t>
  </si>
  <si>
    <t>Antiseptic lotion</t>
  </si>
  <si>
    <t xml:space="preserve">Paediatric iv sets,urinery catheter, </t>
  </si>
  <si>
    <t>Availability of syringes and IV Sets /tubes</t>
  </si>
  <si>
    <t>gauze piece and cotton swabs, sanitary pads, needle (round body and cutting), chromic catgut no. 0,</t>
  </si>
  <si>
    <t>Availability of dressings and Sanitary pads</t>
  </si>
  <si>
    <t xml:space="preserve">Vit K </t>
  </si>
  <si>
    <t xml:space="preserve">Availability of drugs for newborn </t>
  </si>
  <si>
    <t xml:space="preserve"> Inj Magsulf 50%, Inj Calcium gluconate 10%, Inj Dexamethasone, inj Hydrocortisone, Succinate, Inj diazepam, inj Pheniramine maleate, inj Corboprost, Inj Fortwin, Inj Phenergen, Betamethasone, Inj Hydralazine, Nefedipine, Methyldopa,ceftriaxone </t>
  </si>
  <si>
    <t xml:space="preserve">Availability of emergency drugs </t>
  </si>
  <si>
    <t>Tab B complex, Inj Betamethasone, Inj Hydralazine,  methyldopa, (Nevirapine and other HIV  drugs)</t>
  </si>
  <si>
    <t>Others</t>
  </si>
  <si>
    <t>Inj Xylocaine 2%,</t>
  </si>
  <si>
    <t xml:space="preserve">Availability of local anaesthetics </t>
  </si>
  <si>
    <t xml:space="preserve"> IV fluids, Normal saline, Ringer lactate,</t>
  </si>
  <si>
    <t xml:space="preserve">Availability of IV Fluids </t>
  </si>
  <si>
    <t xml:space="preserve"> Tab Paracetamol, Tab Ibuprofen</t>
  </si>
  <si>
    <t xml:space="preserve">Availabity of analgesics and antipyretics </t>
  </si>
  <si>
    <t xml:space="preserve"> Tab Misprostol 200mg, Nefedipine,</t>
  </si>
  <si>
    <t xml:space="preserve">Availability of Antihypertensive </t>
  </si>
  <si>
    <t>Cap Ampicillin 500mg, Tab Metronidazole 400mg, Gentamicin,</t>
  </si>
  <si>
    <t xml:space="preserve">Availability of Antibiotics </t>
  </si>
  <si>
    <t>Inj Oxytocin 10 IU (to be kept in fridge)</t>
  </si>
  <si>
    <t xml:space="preserve">Availability of uterotonic Drugs </t>
  </si>
  <si>
    <t>The facility provides drugs and consumables required for assured services.</t>
  </si>
  <si>
    <t>Nursing Staff is skilled for maintaining clinical records including partograph</t>
  </si>
  <si>
    <t xml:space="preserve">Counsellor is skilled for postnatal counselling </t>
  </si>
  <si>
    <t>Nursing staff is skilled identifying and managing complication</t>
  </si>
  <si>
    <t>Newborn as well as Mother</t>
  </si>
  <si>
    <t>Nursing staff is skilled  for resuscitation</t>
  </si>
  <si>
    <t xml:space="preserve">Nursing staff is skilled  for operating radiant warmer </t>
  </si>
  <si>
    <t>Patient safety</t>
  </si>
  <si>
    <t>Biomedical Waste Management</t>
  </si>
  <si>
    <t>Skilled birth Attendant (SBA)</t>
  </si>
  <si>
    <t>Navjat Shishu Surkasha Karyakarm (NSSK) training</t>
  </si>
  <si>
    <t>Availability of dedicated  female security staff</t>
  </si>
  <si>
    <t>At least 1 sanitary worker and 1 ayah per shift</t>
  </si>
  <si>
    <t xml:space="preserve">Availability of labour room attendants/ Birth Companion </t>
  </si>
  <si>
    <t>At least Three per shift</t>
  </si>
  <si>
    <t>Availability of Nursing staff /ANM</t>
  </si>
  <si>
    <t xml:space="preserve">At least One per shift </t>
  </si>
  <si>
    <t>Availability of General duty doctor at  all time at labour room</t>
  </si>
  <si>
    <t>Availability of Ob&amp;G specialist on duty and on call paediatrician</t>
  </si>
  <si>
    <t>Labour  room  has installed fire Extinguisher  that is Class A , Class B, C type or ABC type</t>
  </si>
  <si>
    <t>Labour room has sufficient fire  exit to permit safe escape to its occupant at time of fire</t>
  </si>
  <si>
    <t xml:space="preserve">Floors of the labour room are non slippery and even </t>
  </si>
  <si>
    <t>Stabilizer is provided for Radiant warmer</t>
  </si>
  <si>
    <t xml:space="preserve">Switch Boards other electrical installations are intact </t>
  </si>
  <si>
    <t>Labour room does not have temporary connections and loosely hanging wires</t>
  </si>
  <si>
    <t>Unidirectional  flow of care</t>
  </si>
  <si>
    <t>Labour room is in proximity a proximity and functional linkage with SNCU</t>
  </si>
  <si>
    <t xml:space="preserve">Labour room is in Proximity and function linkage with OT </t>
  </si>
  <si>
    <t>At least 2 labour table for 100 deliveries per month (Minimum 4)</t>
  </si>
  <si>
    <t>Availability of labour tables as per delivery load</t>
  </si>
  <si>
    <t xml:space="preserve">Corridors connecting labour room are broad enough to manage stretcher and trolleys </t>
  </si>
  <si>
    <t>Availability of store</t>
  </si>
  <si>
    <t xml:space="preserve">Availability of dirty utility room </t>
  </si>
  <si>
    <t>Preparation of medicine and injection area</t>
  </si>
  <si>
    <t>Dedicated Septic Labour Room with NBCC</t>
  </si>
  <si>
    <t xml:space="preserve">Dedicated Eclampsia room  available </t>
  </si>
  <si>
    <t>Area earmarked for newborn care Corner</t>
  </si>
  <si>
    <t>Dedicated nursing station within or proximity labour room</t>
  </si>
  <si>
    <t>Availability  of Post delivery observation room</t>
  </si>
  <si>
    <t xml:space="preserve">Availability of Delivery room </t>
  </si>
  <si>
    <t>Availability of Pre delivery room</t>
  </si>
  <si>
    <t>Availability of Examination Room</t>
  </si>
  <si>
    <t>Delivery unit has dedicated Receiving area</t>
  </si>
  <si>
    <t>Availability of Changing area</t>
  </si>
  <si>
    <t>Availability of Drinking water</t>
  </si>
  <si>
    <t>Availability of Hot water facility</t>
  </si>
  <si>
    <t xml:space="preserve">Attached toilet and bathroom facility available </t>
  </si>
  <si>
    <t>Availability of Waiting area for attendants/ASHA</t>
  </si>
  <si>
    <t xml:space="preserve"> One labour table requires 10X10 sqft of space,  Every labour table should have space for vertical trolley with space for six trays</t>
  </si>
  <si>
    <t>Adequate space as per delivery load</t>
  </si>
  <si>
    <t>Drugs and consumables under JSSK are available free of cost</t>
  </si>
  <si>
    <t>The facility ensures that there are no financial barrier to access, and that there is financial protection given from the cost of hospital services.</t>
  </si>
  <si>
    <t xml:space="preserve">Labour room has system in place to involve patient relative in decision making about pregnant women treatment  </t>
  </si>
  <si>
    <t>General consent is taken before delivery</t>
  </si>
  <si>
    <t xml:space="preserve">The facility has defined and established procedures for informing patients about the medical condition, and involving them in treatment planning, and facilitates informed decision making    </t>
  </si>
  <si>
    <t xml:space="preserve">HIV status of patient is not disclosed except to staff that is directly involved in care </t>
  </si>
  <si>
    <t xml:space="preserve">OB/PI </t>
  </si>
  <si>
    <t>Behaviour of staff is empathetic and curteous</t>
  </si>
  <si>
    <t>Patient Records are kept at secure place beyond access to general staff/visitors</t>
  </si>
  <si>
    <t>Curtains / frosted glass have been provided at windows</t>
  </si>
  <si>
    <t>Availability of screen/ partition at delivery tables</t>
  </si>
  <si>
    <t>The facility maintains privacy, confidentiality &amp; dignity of patient, and has a system for guarding patient related information.</t>
  </si>
  <si>
    <t>If not located on the ground floor availability of the ramp / lift with person for shifting</t>
  </si>
  <si>
    <t>Labour room is located at ground floor</t>
  </si>
  <si>
    <t>Availability of ramps and railing</t>
  </si>
  <si>
    <t>Availability of Wheel chair or stretcher for easy Access to the labour room</t>
  </si>
  <si>
    <t xml:space="preserve">Availability of female staff if a male doctor examine a female patients </t>
  </si>
  <si>
    <t>Only on duty  staff is allowed in the labour room when it is occupied</t>
  </si>
  <si>
    <t xml:space="preserve">Services are delivered in a manner that is sensitive to gender, religious and cultural needs, and there are no barrier on account of physical  economic, cultural or social reasons. </t>
  </si>
  <si>
    <t>Enquiry desk serving both maternity ward and labour</t>
  </si>
  <si>
    <t>Breast feeding, kangaroo care, family planning etc (Pictorial and chart ) in circulation area</t>
  </si>
  <si>
    <t xml:space="preserve">Services provision of labour room  are displayed at the entrance </t>
  </si>
  <si>
    <t xml:space="preserve">Contact details of referral transport / ambulance displayed </t>
  </si>
  <si>
    <t>Name of doctor and Nurse on duty  are displayed and updated</t>
  </si>
  <si>
    <t xml:space="preserve">Entitlement under JSY displayed </t>
  </si>
  <si>
    <t xml:space="preserve">Entitlements under JSSK Displayed </t>
  </si>
  <si>
    <t>Restricted area signage displayed</t>
  </si>
  <si>
    <t>Direction is displayed from main gate to direct.</t>
  </si>
  <si>
    <t xml:space="preserve">Directional signage for  department is  displayed </t>
  </si>
  <si>
    <t xml:space="preserve">The facility provides the information to care seekers, attendants &amp; community about the available  services  and their modalities </t>
  </si>
  <si>
    <t xml:space="preserve">The facility provides support services </t>
  </si>
  <si>
    <t>The facility provides services as mandated in national Health Programmes/ state scheme</t>
  </si>
  <si>
    <t>HIV, Hb% , Random blood sugar /as per state guideline</t>
  </si>
  <si>
    <t>Availability of point of care diagnostic test</t>
  </si>
  <si>
    <t xml:space="preserve">Availability of dedicated services for  USG </t>
  </si>
  <si>
    <t xml:space="preserve">The facility Provides diagnostic Services </t>
  </si>
  <si>
    <t>Availability of Essential new born care</t>
  </si>
  <si>
    <t>Availability of New born resuscitation</t>
  </si>
  <si>
    <t>Initial Diagnosis and management of MTP and Ectopics</t>
  </si>
  <si>
    <t>Management of PIH/Eclampsia/ Pre eclampsia</t>
  </si>
  <si>
    <t>Delivery of   HIV positive PW</t>
  </si>
  <si>
    <t>Septic Delivery</t>
  </si>
  <si>
    <t>Medical /Surgical</t>
  </si>
  <si>
    <t>Forceps delivery and vacuum delivery</t>
  </si>
  <si>
    <t>Assisted Delivery</t>
  </si>
  <si>
    <t>Term, post Date and pre term</t>
  </si>
  <si>
    <t xml:space="preserve">Vaginal Delivery </t>
  </si>
  <si>
    <t>PPIUD insertion</t>
  </si>
  <si>
    <t>Availability of Post partum sterilization services</t>
  </si>
  <si>
    <t xml:space="preserve">The facility provides RMNCHA Services </t>
  </si>
  <si>
    <t>Labour room service are functional 24X7</t>
  </si>
  <si>
    <t>Availability of comprehensive obstetric services</t>
  </si>
  <si>
    <t>The facility provides Curative Services</t>
  </si>
  <si>
    <t>Means of Verification</t>
  </si>
  <si>
    <t>Reference No</t>
  </si>
  <si>
    <t xml:space="preserve">Checklist for Labour Room </t>
  </si>
  <si>
    <t>Maternity Ward Score</t>
  </si>
  <si>
    <t xml:space="preserve">Maternity Ward Score Card </t>
  </si>
  <si>
    <t>Proportion of mothers given drop back facility</t>
  </si>
  <si>
    <t xml:space="preserve">Proportion of JSY payment done with in stay of mother at facility </t>
  </si>
  <si>
    <t xml:space="preserve">LAMA Rate </t>
  </si>
  <si>
    <t xml:space="preserve">Time taken for initial assessment </t>
  </si>
  <si>
    <t>Proportion of mother given postnatal counselling</t>
  </si>
  <si>
    <t>Maternal  Death per 1000 deliveries</t>
  </si>
  <si>
    <t>Newborns Breastfed within 1 hr of Birth</t>
  </si>
  <si>
    <t xml:space="preserve">Average length of Stay  for C-Section </t>
  </si>
  <si>
    <t xml:space="preserve">Average length of stay for normal delivery </t>
  </si>
  <si>
    <t>No. of drugs stock out in the ward</t>
  </si>
  <si>
    <t>Discharge rate</t>
  </si>
  <si>
    <t xml:space="preserve">Bed Turnover rate </t>
  </si>
  <si>
    <t xml:space="preserve">Referral Rate </t>
  </si>
  <si>
    <t>Proportion of cases of high risk pregnancy/ obstetric complications</t>
  </si>
  <si>
    <t xml:space="preserve">Proportion of Severe anaemia cases treated with blood transfusion </t>
  </si>
  <si>
    <t>Bed Occupancy Rate for C section ward</t>
  </si>
  <si>
    <t>Bed Occupancy Rate for normal delivery ward</t>
  </si>
  <si>
    <t xml:space="preserve">Pareto / Prioritization </t>
  </si>
  <si>
    <t xml:space="preserve">Quality objective for Maternity ward are defined </t>
  </si>
  <si>
    <t xml:space="preserve">There is procedure to conduct New born Death audit </t>
  </si>
  <si>
    <t xml:space="preserve">There is procedure to conduct maternal  Death audit </t>
  </si>
  <si>
    <t>Patient safety, Identification of danger sign, postnatal care and counselling, new born care etc</t>
  </si>
  <si>
    <t xml:space="preserve">Check staff is a aware of relevant part of SOPs </t>
  </si>
  <si>
    <t>Department has documented procedure for end of life care</t>
  </si>
  <si>
    <t>Maternity ward has documented procedure for providing free diet to the patient as per their requirement</t>
  </si>
  <si>
    <t>Maternity ward has documented procedure for sorting, cleaning and distribution of clean linen to patient</t>
  </si>
  <si>
    <t>Maternity ward has documented procedure for arrangement of intervention for maternity ward</t>
  </si>
  <si>
    <t>Maternity ward has documented procedure for environmental cleaning and processing of the equipment</t>
  </si>
  <si>
    <t>Department has documented procedure for counselling of the patient at the time of discharge</t>
  </si>
  <si>
    <t xml:space="preserve">Department has documented procedure for payment/ incentives of beneficiary </t>
  </si>
  <si>
    <t>Department has documented procedure for post natal inpatient care of new born</t>
  </si>
  <si>
    <t>Department has documented procedure for post natal inpatient care of mother</t>
  </si>
  <si>
    <t>Department has documented procedure for discharge of the patient from maternity ward</t>
  </si>
  <si>
    <t>Department has documented procedure for maintenance of rights and dignity of pregnant women</t>
  </si>
  <si>
    <t>Department has documented procedure for transfusion of blood in maternity ward</t>
  </si>
  <si>
    <t>Department has documented procedure for preparation of the patient for surgical procedure</t>
  </si>
  <si>
    <t>Department has documented procedure for shifting the mother to labour room</t>
  </si>
  <si>
    <t>Department has documented procedure for admission, shifting and referral of pregnant mother</t>
  </si>
  <si>
    <t>Department has documented procedure for receiving and initial assessment of the patient in Maternity ward</t>
  </si>
  <si>
    <t xml:space="preserve">Client/Patient satisfaction survey done on monthly basis </t>
  </si>
  <si>
    <t xml:space="preserve">Facility has a quality team in place </t>
  </si>
  <si>
    <t xml:space="preserve">Facility has established organizational framework for quality improvement </t>
  </si>
  <si>
    <t xml:space="preserve">Availability of plastic color coded plastic bags </t>
  </si>
  <si>
    <t xml:space="preserve">Availability of color coded bins at point of waste generation </t>
  </si>
  <si>
    <t xml:space="preserve">
Ask staff how they decontaminate the instruments like Stethoscope, Dressing Instruments, Examination Instruments, Blood Pressure Cuff etc
(Soaking in 0.5% Chlorine Solution, Wiping with 0.5% Chlorine Solution or 70% Alcohol as applicable </t>
  </si>
  <si>
    <t>Ask stff about how they decontaminate the procedure surface like Examination table , Patients Beds Stretcher/Trolleys  etc. 
(Wiping with .5% Chlorine solution</t>
  </si>
  <si>
    <t>Hepatitis B, Tetanus Toxid etc</t>
  </si>
  <si>
    <t>Patients are observed for any sign and symptoms of HAI like fever, purulent discharge from surgical site .</t>
  </si>
  <si>
    <t>There is procedure to report cases of Hospital acquired infection</t>
  </si>
  <si>
    <t>National Health Program</t>
  </si>
  <si>
    <t>Premature and LBW babies are identified: Weight less than 2500 g for low birth weight babies, gestation  of less than 37 weeks  for prematurely, Kangaroo Mother Care (KMC) is implemented for Low Birth Weight/Prematurely and assisted feeding arranged, if required</t>
  </si>
  <si>
    <t xml:space="preserve">Care of Low Birth Weight and Premature babies </t>
  </si>
  <si>
    <t xml:space="preserve">Check for records BCG, Hepatitis Band  OPV 0 given to New born </t>
  </si>
  <si>
    <t>Zero dose vaccines are given</t>
  </si>
  <si>
    <t xml:space="preserve">Check patient is explained about follow up visits,  advice and counselling is done before discharge </t>
  </si>
  <si>
    <t xml:space="preserve">Nutrition ,Contraception ,Breastfeeding ,Registration of Birth ,IFA Supplement ,Danger Signs, Contraception </t>
  </si>
  <si>
    <t xml:space="preserve">Counselling provided for Post partum care </t>
  </si>
  <si>
    <t xml:space="preserve">48 Hour Stay of mothers and new born after delivery </t>
  </si>
  <si>
    <t>Check uterine contraction, bleeding as per treatment plan, check for TPR and output chart, Breast examination and milk initiation and perineal washes</t>
  </si>
  <si>
    <t>Post partum care of mother</t>
  </si>
  <si>
    <t xml:space="preserve">Checks and discusses with the mother on breastfeeding pattern, emphasising exclusive and on demand feeding. Demonstrates the proper positioning and attachment of the baby </t>
  </si>
  <si>
    <t>Maintains hand hygiene, keeps the baby wrapped (maintains temperature), Checks weight, temperature, respiration, heart rate, colour of skin and cord stump</t>
  </si>
  <si>
    <t xml:space="preserve">Post Partum Care of Newborn </t>
  </si>
  <si>
    <t xml:space="preserve">Blood Transfusion services available for anaemic patients </t>
  </si>
  <si>
    <t>Management of of severe anaemia</t>
  </si>
  <si>
    <t>Management of IUGR</t>
  </si>
  <si>
    <t>Management of cardiac cases</t>
  </si>
  <si>
    <t>Management of diabetic pregnant mother</t>
  </si>
  <si>
    <t>Management of sepsis</t>
  </si>
  <si>
    <t>Management of PIH/Eclampsia</t>
  </si>
  <si>
    <t>Maternal Health</t>
  </si>
  <si>
    <t>Maternal and neonatal death</t>
  </si>
  <si>
    <t>Maintenance of records as per guideline</t>
  </si>
  <si>
    <t xml:space="preserve">Pre anaesthesia check up is conducted for elective / Planned surgeries </t>
  </si>
  <si>
    <t xml:space="preserve">Blood transfusion note is written in patient recorded </t>
  </si>
  <si>
    <t xml:space="preserve">Nursing station is provided with the critical value of different tests </t>
  </si>
  <si>
    <t xml:space="preserve">Declaration is taken from the LAMA patient </t>
  </si>
  <si>
    <t xml:space="preserve">Time of discharge is communicated to patient in prior </t>
  </si>
  <si>
    <t xml:space="preserve">Advice includes the information about the nearest health centre for further follow up </t>
  </si>
  <si>
    <t xml:space="preserve">Patient is counselled before  discharge </t>
  </si>
  <si>
    <t>Discharge summary is give to patients going in LAMA/Referral</t>
  </si>
  <si>
    <t xml:space="preserve">Discharge summary adequately mentions patients clinical condition, treatment given and follow up </t>
  </si>
  <si>
    <t>See for discharge summary, referral slip provided.</t>
  </si>
  <si>
    <t xml:space="preserve">Discharge summary is provided </t>
  </si>
  <si>
    <t xml:space="preserve">Treating doctor is consulted/ informed  before discharge of patients </t>
  </si>
  <si>
    <t xml:space="preserve">Patient / attendants are consulted before discharge </t>
  </si>
  <si>
    <t>Discharge is done by a responsible and qualified doctor</t>
  </si>
  <si>
    <t xml:space="preserve">Assessment is done before discharging patient </t>
  </si>
  <si>
    <t xml:space="preserve">Safe keeping of  patient records </t>
  </si>
  <si>
    <t>General order book (GOB), report book, Admission register, lab register, Admission sheet/ bed head ticket, discharge slip, referral slip, referral in/referral out register, OT register, FP register, Diet register, Linen register, Drug indent register</t>
  </si>
  <si>
    <t xml:space="preserve">Availability of formats for Treatment Charts, TPR Chart , Intake Output Chat Etc. </t>
  </si>
  <si>
    <t xml:space="preserve">Standard Format for bed head ticket/ Patient case sheet  available as per state guidelines </t>
  </si>
  <si>
    <t>Dressing, mobilization etc</t>
  </si>
  <si>
    <t>Any procedure performed written on BHT</t>
  </si>
  <si>
    <t xml:space="preserve">Treatment given is recorded in treatment chat </t>
  </si>
  <si>
    <t>Maintenance  of treatment chart/treatment registers</t>
  </si>
  <si>
    <t xml:space="preserve">Treatment prescribed in  nursing records </t>
  </si>
  <si>
    <t>Treatment plan, first orders are written on BHT</t>
  </si>
  <si>
    <t xml:space="preserve">Day to day progress of patient is recorded in BHT </t>
  </si>
  <si>
    <t>Check for any open single dose vial with left  over content kept  to be used later on</t>
  </si>
  <si>
    <t xml:space="preserve">Check for BHT if drugs are prescribed under generic name only </t>
  </si>
  <si>
    <t xml:space="preserve">High risk cases : Eclampsia, Sepsiss,  diabetic, cardiac diseases and Intrauterine growth retardation </t>
  </si>
  <si>
    <t xml:space="preserve">Critical patients are monitored continually </t>
  </si>
  <si>
    <t>Check for TPR chart, IO chart, any other vital required is monitored</t>
  </si>
  <si>
    <t>Check for nursing note register. Notes are adequately written</t>
  </si>
  <si>
    <t xml:space="preserve">Nursing notes are maintained adequately </t>
  </si>
  <si>
    <t>Check for treatment chart are updated and drugs given are marked. Co relate it with drugs and doses prescribed.</t>
  </si>
  <si>
    <t xml:space="preserve">Treatment chart are maintained </t>
  </si>
  <si>
    <t xml:space="preserve">Duty Doctor and nurse is assigned for each patients </t>
  </si>
  <si>
    <t xml:space="preserve">Facility has functional referral linkages to higher facilities </t>
  </si>
  <si>
    <t>Facility has established procedure for handing over of patients from maternity ward to OT/labour room</t>
  </si>
  <si>
    <t xml:space="preserve">For critical patients admitted in the ward there  is provision of reassessment as per need </t>
  </si>
  <si>
    <t xml:space="preserve">There is fixed schedule for assessment of stable patients </t>
  </si>
  <si>
    <t>Initial assessment is documented preferably within 2 hours</t>
  </si>
  <si>
    <t xml:space="preserve">Initial assessment and treatment is provided immediately  
 </t>
  </si>
  <si>
    <t>Examines the perineum for inflammation, status of episiotomy/tears, lochia for colour, amount, consistency and odour, Checks calf  tenderness, redness or swelling</t>
  </si>
  <si>
    <t xml:space="preserve">Dangers signs are identified and recorded </t>
  </si>
  <si>
    <t>Assesses general condition, including: vital signs, conjunctiva for pallor and jaundice, and bladder and bowel function, conducts breast examinations</t>
  </si>
  <si>
    <t xml:space="preserve"> ANC  history of pregnant women  is reviewed and recorded </t>
  </si>
  <si>
    <t>The assessment criteria for different clinical conditions are defined and measured in assessment sheet</t>
  </si>
  <si>
    <t xml:space="preserve">Initial assessment of all admitted patient done as per standard protocols 
 </t>
  </si>
  <si>
    <t xml:space="preserve">There is provision of extra Beds  </t>
  </si>
  <si>
    <t xml:space="preserve">There is separate counter for admission of patients </t>
  </si>
  <si>
    <t>There is no delay in  treatment because of admission process</t>
  </si>
  <si>
    <t xml:space="preserve">Staff is aware of their role and responsibilities </t>
  </si>
  <si>
    <t xml:space="preserve">Linen is changed every day and whenever it get soiled </t>
  </si>
  <si>
    <t>Availability of Blankets, draw sheet, pillow with pillow cover and mackintosh</t>
  </si>
  <si>
    <t xml:space="preserve">Gown are provided at least to the cases going for surgery </t>
  </si>
  <si>
    <t xml:space="preserve">Clean Linens are provided for all occupied bed </t>
  </si>
  <si>
    <t>diet for diabetic patients, low salt and high protein diet etc</t>
  </si>
  <si>
    <t xml:space="preserve">There is procedure of requisition of different type of diet from ward to kitchen </t>
  </si>
  <si>
    <t>Ask patient/staff weather they are satisfied with the Quality of food</t>
  </si>
  <si>
    <t>Check for the Quality of diet provided</t>
  </si>
  <si>
    <t>Check that all items fixed in diet menu is provided to the patient</t>
  </si>
  <si>
    <t>Check for the adequacy and frequency of diet as per nutritional requirement</t>
  </si>
  <si>
    <t>For hypertensive patient, diabetic cases. Check nutrition advice from records</t>
  </si>
  <si>
    <t xml:space="preserve">Nutritional assessment of patient done specially for high risk pregnancy and other specified cases </t>
  </si>
  <si>
    <t>Availability of power back in ward</t>
  </si>
  <si>
    <t>No condemned/Junk material in the ward</t>
  </si>
  <si>
    <t>Mattresses are Intact and clean</t>
  </si>
  <si>
    <t>Security arrangement in maternity ward</t>
  </si>
  <si>
    <t>Optimal temperature and warmth is ensured            Fans/ Air conditioning/Heating/Exhaust/Ventilators as per environment condition and requirement</t>
  </si>
  <si>
    <t>There is no overcrowding in the wards during to visitors hours</t>
  </si>
  <si>
    <t>OB/PI</t>
  </si>
  <si>
    <t xml:space="preserve">Visiting hour are fixed and practiced </t>
  </si>
  <si>
    <t>Adequate illumination in patient care areas</t>
  </si>
  <si>
    <t>Adequate Illumination at nursing station</t>
  </si>
  <si>
    <t>Separate prescription for narcotic and psychotropic drugs</t>
  </si>
  <si>
    <t>There is established system of timely  indenting of consumables and drugs  at nursing station</t>
  </si>
  <si>
    <t xml:space="preserve">BP apparatus, thermometers etc are calibrated </t>
  </si>
  <si>
    <t>cupboard, nursing counter, table for preparation of medicines, chair.</t>
  </si>
  <si>
    <t>Availability of furniture</t>
  </si>
  <si>
    <t>Spot light, electrical fixture for equipments like suction, X ray view box</t>
  </si>
  <si>
    <t>Availability of Fixtures</t>
  </si>
  <si>
    <t>Hospital graded mattress, Bed side locker , IVstand, Bed pan</t>
  </si>
  <si>
    <t>Availability of attachment/ accessories  with patient bed</t>
  </si>
  <si>
    <t xml:space="preserve">Availability of patient beds with prop up facility  </t>
  </si>
  <si>
    <t>Adult and baby bag and mask, Oxygen, Suction machine, Airway, Laryngoscope, ET tube</t>
  </si>
  <si>
    <t>Availability of resuscitation equipments</t>
  </si>
  <si>
    <t>Glucometer and HIV rapid diagnostic kit</t>
  </si>
  <si>
    <t>Dressing and suture removal kit, speculum, Anterior vaginal wall retractor.</t>
  </si>
  <si>
    <t xml:space="preserve">Availability of functional Equipment/Instruments Gynae &amp; Obstetric Procedures  </t>
  </si>
  <si>
    <t xml:space="preserve">BP apparatus, Thermometer, foetoscope, baby and adult  weighing scale, Stethoscope, Doppler </t>
  </si>
  <si>
    <t>Availability of emergency drug tray in Maternity ward</t>
  </si>
  <si>
    <t xml:space="preserve"> gastric tube and cord clamp, dressing pad </t>
  </si>
  <si>
    <t>Betadine</t>
  </si>
  <si>
    <t>Paediatric iv sets, urinary catheter with bag, Foyle's catheter Nasogastric tube, Syringe A/D</t>
  </si>
  <si>
    <t>Inj Vit K 10mg, Vaccine OPV, Hep B, BCG, paracetamol syrup/drops, Syp Calcium with Vit D, Multivitamin drops, colicaid drops, Nevirapine drops (for HIV + ve mother born children), gentian Violet (0.50%)</t>
  </si>
  <si>
    <t>Tab Retrodrine, Misoprostol, Prostodin, steroid as Hydrocortisone, dexamethasone, iron, calcium, and folic acids tablets</t>
  </si>
  <si>
    <t xml:space="preserve">Availability of other emergency drugs </t>
  </si>
  <si>
    <t xml:space="preserve"> Tab Paracetamol, Tab Ibuprofen, Piroxicam</t>
  </si>
  <si>
    <t xml:space="preserve">availability of analgesics and antipyretics </t>
  </si>
  <si>
    <t xml:space="preserve"> Tab Misprostol 200mg, Labetalol</t>
  </si>
  <si>
    <t>Tab metronidazole 400mg, Gentamicin,</t>
  </si>
  <si>
    <t>Tocolytics ,Isoxsuprine</t>
  </si>
  <si>
    <t xml:space="preserve">Availability of Uterotonic  Drugs </t>
  </si>
  <si>
    <t>Nursing staff is skilled identificaton  and managing complication</t>
  </si>
  <si>
    <t xml:space="preserve">Biomedical waste management </t>
  </si>
  <si>
    <t xml:space="preserve">Infant and young Child Feeding ( IYCF) practices   </t>
  </si>
  <si>
    <t xml:space="preserve">Availability Security staff </t>
  </si>
  <si>
    <t>Availability of mamta/ ayahs and  Sanitary worker</t>
  </si>
  <si>
    <t>Availability of ward attendant</t>
  </si>
  <si>
    <t>Availability of dresser for C section ward</t>
  </si>
  <si>
    <t xml:space="preserve">Counsellor available for postpartum counselling of mothers </t>
  </si>
  <si>
    <t>Availability of RMNCH counsellor</t>
  </si>
  <si>
    <t xml:space="preserve">6 for 100-200 Deliveries/Month
8 for More than 200 deliveries per month </t>
  </si>
  <si>
    <t xml:space="preserve">Availability of Nursing staff </t>
  </si>
  <si>
    <t xml:space="preserve"> </t>
  </si>
  <si>
    <t xml:space="preserve">Availability of General duty doctor at all time </t>
  </si>
  <si>
    <t>Maternity ward has installed fire Extinguisher  that is ethier  Class A , Class B, C type or ABC type</t>
  </si>
  <si>
    <t>Maternity ward has sufficient fire  exit to permit safe escape to its occupant at time of fire</t>
  </si>
  <si>
    <t xml:space="preserve">Floors of the maternity ward are non slippery and even </t>
  </si>
  <si>
    <t>Switch Boards other electrical installations are intact. There is proper earthing</t>
  </si>
  <si>
    <t>IPD building does not have temporary connections and loosely hanging wires</t>
  </si>
  <si>
    <t xml:space="preserve">Location of nursing station and patients beds  enables easy and direct observation of patients </t>
  </si>
  <si>
    <t xml:space="preserve">C section ward is in Proximity and has functional linkage with OT </t>
  </si>
  <si>
    <t xml:space="preserve">Postpartum ward and SNCU are in proximity and functional linkage </t>
  </si>
  <si>
    <t xml:space="preserve">Prepartaum and post partum wards are in proximity and functional linkage with labour room </t>
  </si>
  <si>
    <t>10 beds for 100 delivery per month</t>
  </si>
  <si>
    <t>Availability of adequate beds as per delivery load</t>
  </si>
  <si>
    <t xml:space="preserve">There  is separate nursing station for each ward </t>
  </si>
  <si>
    <t>Corridor should be 3 meters wide</t>
  </si>
  <si>
    <t>Corridors are wide enough for patient, visitor and  trolley/ equipment movement</t>
  </si>
  <si>
    <t>Space between two beds should be at least 4 ft and clearance between head end of bed and wall should be at least 1 ft and between side of bed and wall should be 2 ft</t>
  </si>
  <si>
    <t xml:space="preserve">There is sufficient space between two bed to provide bed side nursing care and movement </t>
  </si>
  <si>
    <t>Availability of Dirty room</t>
  </si>
  <si>
    <t xml:space="preserve">Drug &amp;Linen store </t>
  </si>
  <si>
    <t>Availability of Store</t>
  </si>
  <si>
    <t>Availability of Nurse Duty room</t>
  </si>
  <si>
    <t>Availability of Doctor's Duty room</t>
  </si>
  <si>
    <t>Availability of Treatment room</t>
  </si>
  <si>
    <t>Availability of Examination room</t>
  </si>
  <si>
    <t xml:space="preserve">Availability of Dedicated nursing station </t>
  </si>
  <si>
    <t xml:space="preserve">Adequate shaded waiting area is provide for attendants of patient </t>
  </si>
  <si>
    <t xml:space="preserve">TV for entertainment and health promotion </t>
  </si>
  <si>
    <t xml:space="preserve">Separate toilets for visitors </t>
  </si>
  <si>
    <t>Patient/ visitor Hand washing area</t>
  </si>
  <si>
    <t xml:space="preserve">Availability of drinking water </t>
  </si>
  <si>
    <t xml:space="preserve">one toilet for 12 patients </t>
  </si>
  <si>
    <t xml:space="preserve">Functional bathroom with running water are available as per  strength and patient load of ward </t>
  </si>
  <si>
    <t xml:space="preserve">Functional toilets  with running water and flush are available as per  strength and patient load of ward </t>
  </si>
  <si>
    <t xml:space="preserve"> Distance between centres of two beds – 2.25 meter</t>
  </si>
  <si>
    <t xml:space="preserve">Adequate space in wards with no cluttering of beds </t>
  </si>
  <si>
    <t xml:space="preserve">JSY Payment is done before discharge </t>
  </si>
  <si>
    <t>Availability of free diagnostic</t>
  </si>
  <si>
    <t>Availability of Free drugs</t>
  </si>
  <si>
    <t>Availability of Free Blood</t>
  </si>
  <si>
    <t>Availability of Free referral vehicle/Ambulance services</t>
  </si>
  <si>
    <t>Availability of Free drop back</t>
  </si>
  <si>
    <t>Availability of Free Diet</t>
  </si>
  <si>
    <t>Stay in ward is free of cost</t>
  </si>
  <si>
    <t>Availability of complaint box and display of process for grievance  redresaal and whom to contact is displayed</t>
  </si>
  <si>
    <t xml:space="preserve">Patient and their attendent is informed about her clinical condition and treatment being provided </t>
  </si>
  <si>
    <t xml:space="preserve">General Consent is taken before admission </t>
  </si>
  <si>
    <t xml:space="preserve">No information regarding patient  identity and details are unnecessary displayed </t>
  </si>
  <si>
    <t xml:space="preserve">No two patients are treated on one bed </t>
  </si>
  <si>
    <t xml:space="preserve">Patients are dressed/covered while shifting the patients from one department to other </t>
  </si>
  <si>
    <t>Curtains have been provided at windows</t>
  </si>
  <si>
    <t>Bracket screen</t>
  </si>
  <si>
    <t>Availability of Wheel chair or stretcher for easy Access to the ward</t>
  </si>
  <si>
    <t>No Male attendant allowed to stay in female wards  at night</t>
  </si>
  <si>
    <t xml:space="preserve">Services are delivered in a manner that is sensitive to gender, religious and cultural needs, and there are no barrier on account of physical economic, cultural or social reasons. </t>
  </si>
  <si>
    <t>Discharge summery  is given to the patient</t>
  </si>
  <si>
    <t>Counselling aids like flip chart etc are available for post partum counselling</t>
  </si>
  <si>
    <t>Breast feeding and care of breast, kangaroo care, family planning, Danger signs, PN advice, Information material about PCPNDT etc</t>
  </si>
  <si>
    <t>List of drugs available are displayed and updated</t>
  </si>
  <si>
    <t>Visiting hours and visitor policy are displayed</t>
  </si>
  <si>
    <t xml:space="preserve">Referral of of child born of High Risk pregnancy showing features suggestive of hearing empairment </t>
  </si>
  <si>
    <t>The facility provide services under National health Programme for prevention and control of deafness</t>
  </si>
  <si>
    <t>check the records for management of cases in last one year</t>
  </si>
  <si>
    <t>Treatment of Malaria in pregnancy</t>
  </si>
  <si>
    <t>Availability / linkage with laboratory</t>
  </si>
  <si>
    <t>Availability / linkage with Radiology</t>
  </si>
  <si>
    <t xml:space="preserve">Screening of New born for Birth Defects </t>
  </si>
  <si>
    <t xml:space="preserve">Prevention of hypothermia and initiation of breast feeding </t>
  </si>
  <si>
    <t>Eclampsia room</t>
  </si>
  <si>
    <t>Availability of indoor services for  Eclampsia cases</t>
  </si>
  <si>
    <t>Septic ward</t>
  </si>
  <si>
    <t>Availability of indoor services for Septic cases</t>
  </si>
  <si>
    <t>Postnatal ward -C-section delivery</t>
  </si>
  <si>
    <t xml:space="preserve">Availability of indoor services for C section </t>
  </si>
  <si>
    <t>Postnatal ward -Normal delivery</t>
  </si>
  <si>
    <t xml:space="preserve">Availability of indoor services for  normal delivery </t>
  </si>
  <si>
    <t>Antenatal ward- Clean Ward</t>
  </si>
  <si>
    <t>Availability of  indoor services for  Antenatal cases</t>
  </si>
  <si>
    <t>Availability/ linkage with blood bank</t>
  </si>
  <si>
    <t>Availability of nursing services 24X7</t>
  </si>
  <si>
    <t>For obstetric indoor services kindly refer to ME A2.2</t>
  </si>
  <si>
    <t>Availability of Gynaecology indoor services</t>
  </si>
  <si>
    <t>Maximum Marks</t>
  </si>
  <si>
    <t>Obtained Marks</t>
  </si>
  <si>
    <t>Remarks</t>
  </si>
  <si>
    <t>Means of verification</t>
  </si>
  <si>
    <t>Assessment method</t>
  </si>
  <si>
    <t>Compliance</t>
  </si>
  <si>
    <t>Checkpoints</t>
  </si>
  <si>
    <t xml:space="preserve">Measurable Element </t>
  </si>
  <si>
    <t>Reference no</t>
  </si>
  <si>
    <t xml:space="preserve">Checklist for Maternity Ward  </t>
  </si>
  <si>
    <t xml:space="preserve">Paediatrics Ward Score Card </t>
  </si>
  <si>
    <t>Percent</t>
  </si>
  <si>
    <t xml:space="preserve">Obtatained </t>
  </si>
  <si>
    <t xml:space="preserve">Attendant Satisfaction Score </t>
  </si>
  <si>
    <t>Case fatality rate</t>
  </si>
  <si>
    <t xml:space="preserve">% of infants exclusively breastfed from admission to discharge </t>
  </si>
  <si>
    <t xml:space="preserve">Death rate </t>
  </si>
  <si>
    <t xml:space="preserve">Average length of Stay </t>
  </si>
  <si>
    <t>No of Newborn / Child Resuscitated</t>
  </si>
  <si>
    <t>Discharge Rate</t>
  </si>
  <si>
    <t>No. of drug stock out in the paediatric ward</t>
  </si>
  <si>
    <t xml:space="preserve">Proportion of BPL patient </t>
  </si>
  <si>
    <t>LAMA rate for female patient</t>
  </si>
  <si>
    <t xml:space="preserve">Proportion of female patient </t>
  </si>
  <si>
    <t xml:space="preserve">No. of paediatric admission per 1000 indoor admission </t>
  </si>
  <si>
    <t xml:space="preserve">Proportion of Mothers given nutritional counselling </t>
  </si>
  <si>
    <t xml:space="preserve">Bed Occupancy Rate </t>
  </si>
  <si>
    <t xml:space="preserve">Quality Objectives are defined </t>
  </si>
  <si>
    <t xml:space="preserve">There is procedure to conduct Death audit </t>
  </si>
  <si>
    <t>Patient safety, formula for calculation of paediatric doses , CPR etc</t>
  </si>
  <si>
    <t>Department has documented procedure for providing free diet to the patient as per their requirement</t>
  </si>
  <si>
    <t>Department has documented procedure for sorting, cleaning and distribution of clean linen to patient</t>
  </si>
  <si>
    <t>Department has documented procedure for arrangement of intervention for Paediatric ward</t>
  </si>
  <si>
    <t>Department has documented procedure for environmental cleaning and processing of the equipment</t>
  </si>
  <si>
    <t>Department has documented procedure for discharge of the patient</t>
  </si>
  <si>
    <t>Department has documented procedure for requisition and reporting of diagnostics</t>
  </si>
  <si>
    <t>Department has documented discharge process for paediatric patient</t>
  </si>
  <si>
    <t>Department has documented procedure for Management of fever, cough, breathlessness, diarrhoea and malnutrition</t>
  </si>
  <si>
    <t>Department has documented procedure for assessment and management of Emergency signs</t>
  </si>
  <si>
    <t>Department has documented procedure for emergency triage assessment and treatment</t>
  </si>
  <si>
    <t>Department has documented procedure for admission, shifting and referral of children</t>
  </si>
  <si>
    <t xml:space="preserve">Department has documented procedure for reassessment of the patient as per clinical condition </t>
  </si>
  <si>
    <t>Department has documented Procedure for receiving and initial assessment of the patient</t>
  </si>
  <si>
    <t xml:space="preserve"> Patient satisfaction survey done on monthly basis </t>
  </si>
  <si>
    <t>After using the toilet or changing diapers and  before feeding children</t>
  </si>
  <si>
    <t xml:space="preserve">Mothers are practicing  wash hand washing  with soap </t>
  </si>
  <si>
    <t>Assessment of dehydration done as per protocols</t>
  </si>
  <si>
    <t>check for composition</t>
  </si>
  <si>
    <t>Start-up and catch formula made as per guidelines</t>
  </si>
  <si>
    <t>Weight chart is maintained</t>
  </si>
  <si>
    <t>Food/ fluid intake is chart is maintained</t>
  </si>
  <si>
    <t>Differential diagnosis algorithm are available</t>
  </si>
  <si>
    <t>ETAT checklist is available and practiced</t>
  </si>
  <si>
    <t>Staff is skilled for basic life support for young infants and children's</t>
  </si>
  <si>
    <t>Staff aware and practice ETAT protocols</t>
  </si>
  <si>
    <t>Emergency, priority and can wait</t>
  </si>
  <si>
    <t>Triage Protocols are  available</t>
  </si>
  <si>
    <t>Airway, Breathing, Circulation, Coma, Convulsion, and Dehydration</t>
  </si>
  <si>
    <t>Assessment Protocols are available</t>
  </si>
  <si>
    <t>Facility has defined and established procedures for end of life care and death</t>
  </si>
  <si>
    <t xml:space="preserve">Paediatric bags for blood available </t>
  </si>
  <si>
    <t xml:space="preserve"> Container is labeled properly after the sample collection</t>
  </si>
  <si>
    <t xml:space="preserve">Counselling the mother on correct treatment and feeding of the child at home, when to return for follow-up care and immunization
</t>
  </si>
  <si>
    <t>General order book (GOB), report book, Admission register, lab register, Admission sheet/ bed head ticket, discharge slip, referral slip, referral in/referral out register, OT register, Diet register, Linen register, Drug intend register</t>
  </si>
  <si>
    <t>TPR chart, IO chart, Growth chart (Pre term)</t>
  </si>
  <si>
    <t>Nebulization, Resuscitation etc</t>
  </si>
  <si>
    <t>Maintenance of treatment chart/treatment registers</t>
  </si>
  <si>
    <t>Check the nursing staff how they calculate Infusion and monitor it</t>
  </si>
  <si>
    <t>Drip rate and volume is calculated and monitored</t>
  </si>
  <si>
    <t>Check for calculation chart</t>
  </si>
  <si>
    <t>Fluid and drug dosages are calculated according to body weight</t>
  </si>
  <si>
    <t>Electrolytes like Potassium chloride, Opioids, Neuro muscular blocking agent, Anti thrombolytic agent, insulin, warfarin, Heparin, Adrenergic agonist etc.</t>
  </si>
  <si>
    <t>High risk patients are identified and treatment given on priority</t>
  </si>
  <si>
    <t>Check for TPR chart, IO chart, weight records any other vital required is monitored</t>
  </si>
  <si>
    <t xml:space="preserve">Identification  tags are used for children less than 5 yrs </t>
  </si>
  <si>
    <t xml:space="preserve">Initial assessment of all admitted patient done  as per standard protocols 
 </t>
  </si>
  <si>
    <t xml:space="preserve">Facility has defined and established procedures for clinical assessment and reassessment of the patients. </t>
  </si>
  <si>
    <t>There is no delay in admission of patient</t>
  </si>
  <si>
    <t>Age Criteria &amp; clinical diagnosis, all emergency and serious cases</t>
  </si>
  <si>
    <t>There is established criteria for admission</t>
  </si>
  <si>
    <t>Availability of Blankets, draw sheet, pillow with pillow cover and machintosh</t>
  </si>
  <si>
    <t>Availability of power back up in patient care areas</t>
  </si>
  <si>
    <t>Security arrangement in Paediatric . Ward</t>
  </si>
  <si>
    <t>Identification band for children below 5 years</t>
  </si>
  <si>
    <t>Side railings has been provided to prevent fall of patient</t>
  </si>
  <si>
    <t>Check availability of Blankets to cover the children</t>
  </si>
  <si>
    <t>Safe measures used for re-warming children</t>
  </si>
  <si>
    <t>Room kept between 25° - 30° C (to the extent possible) Fans/ Air conditioning/Heating/Exhaust/Ventilators as per environment condition and requirement</t>
  </si>
  <si>
    <t xml:space="preserve">One female/ family members allowed to stay with the child </t>
  </si>
  <si>
    <t>There is no overcrowding in the wards during visitors hours</t>
  </si>
  <si>
    <t>There is practice of calculating and maintaining buffer stock in paediatric ward</t>
  </si>
  <si>
    <t xml:space="preserve">Empty and  filled cylinders are labeled </t>
  </si>
  <si>
    <t xml:space="preserve">Drugs are stored in containers/tray/crash cart and are labeled </t>
  </si>
  <si>
    <t>Drugs are intended in Paediatric dosages  only</t>
  </si>
  <si>
    <t>Electrical fixture for equipments like suction, X ray view box</t>
  </si>
  <si>
    <t>Hospital graded mattress, Bed side locker , IVstand, Bed pan, bed rail</t>
  </si>
  <si>
    <t>Availability of patient beds</t>
  </si>
  <si>
    <t xml:space="preserve">Face masks (3 type; Neonate, Infant and paediatric type)
Self-inflating ventilation bag (all sizes) 
Laryngoscope
Nebulizer
Suction machines Oxygen supply, ET tube (different sizes)
</t>
  </si>
  <si>
    <t>Availability  of functional Instruments for Resuscitation.</t>
  </si>
  <si>
    <t>Glucometer</t>
  </si>
  <si>
    <t>Availability of dressing tray</t>
  </si>
  <si>
    <t>Weighing machine( infant &amp; adult)
· Stadiometer for height
· Infantometer for length
BP apparatus with paediatric cuff, Thermometer.</t>
  </si>
  <si>
    <t xml:space="preserve">Nasogastric tube (8,10,12FG) 
Suction catheter (6,8,10 FG)
Uncuffed tracheal tube (all sizes) 
Oropharyngeal airway </t>
  </si>
  <si>
    <t>Resuscitation consumables</t>
  </si>
  <si>
    <t>Plastic / disposable syringes      
· IV cannulas (22G and 24G)   
· Scalp vein set No. 22 and 24
· IV infusion sets (adult and paediatric), simple rubber catheter</t>
  </si>
  <si>
    <t>Consumables for Paediatric ward</t>
  </si>
  <si>
    <t xml:space="preserve">Vitamin A, IFA tablets, Salbutamol,
Prednisolone tablets,  Frusemide tablets
</t>
  </si>
  <si>
    <t>Oral Drugs 2</t>
  </si>
  <si>
    <t xml:space="preserve"> ORS
Cotrimoxazole paediatric tablets &amp; Syrup
Amoxicillin tablets Doxycycline &amp; Syrup 
Zinc tablets
Chloroquine tablets
Paracetamol, Metrindazol, Albendazol
</t>
  </si>
  <si>
    <t>Oral Drugs 1</t>
  </si>
  <si>
    <t xml:space="preserve">Quinine, Mannitol, Potassium chloride(KCL), Vitamin K,  Nebuliser solution of salbutamol, Artesunate
</t>
  </si>
  <si>
    <t>Other Injectables</t>
  </si>
  <si>
    <t>(Ampicillin, Gentamicin, ,Cefotaxime,Ceftriaxone</t>
  </si>
  <si>
    <t>Availability of antibiotics</t>
  </si>
  <si>
    <t xml:space="preserve">Ringer’s lactate                                               
· Normal saline                                                   
· N/5 in 5% Dextrose 
Dextrose (10%)  </t>
  </si>
  <si>
    <t>Availability of IV fluid</t>
  </si>
  <si>
    <t xml:space="preserve">Adrenaline    
 Diazepam,    
Phenobarbitone
Pheniramine (Cetirizine)                                                           Hydrocortisone
Calcium gluconate                                               Sodium bicarbonate                         
Dopamine, methasone   </t>
  </si>
  <si>
    <t>Availability of emergency drugs</t>
  </si>
  <si>
    <t xml:space="preserve">Counsellor is skilled IYCF counselling </t>
  </si>
  <si>
    <t>Nursing staff is skilled for maintaining clinical records</t>
  </si>
  <si>
    <t>IMNCI Training</t>
  </si>
  <si>
    <t>Facility based immunization</t>
  </si>
  <si>
    <t xml:space="preserve">
availability of ayahs/ Sanitary worker</t>
  </si>
  <si>
    <t>Availability of ward attendant/ Ward boy</t>
  </si>
  <si>
    <t>As per patient load</t>
  </si>
  <si>
    <t xml:space="preserve">Availability of nursing staff </t>
  </si>
  <si>
    <t>Availability of general duty doctor</t>
  </si>
  <si>
    <t>Availability of Paediatrician on call</t>
  </si>
  <si>
    <t>Paediatric ward has installed fire Extinguisher  that is Class A , Class B, C type or ABC type</t>
  </si>
  <si>
    <t>Paediatric Ward has sufficient fire  exit to permit safe escape to its occupant at time of fire</t>
  </si>
  <si>
    <t xml:space="preserve">Floors of the paediatric wards are non slippery and even </t>
  </si>
  <si>
    <t>Paediatric building does not have temporary connections and loosely hanging wires</t>
  </si>
  <si>
    <t xml:space="preserve">Availability of IPD beds as per load </t>
  </si>
  <si>
    <t xml:space="preserve">Availability of play room </t>
  </si>
  <si>
    <t>PI/RR</t>
  </si>
  <si>
    <t>Treatment to BPL patient is free</t>
  </si>
  <si>
    <t>Check that  patient party has not spent on purchasing drugs or consumbles from outside.</t>
  </si>
  <si>
    <t>Availablity of free stay in paediatric ward</t>
  </si>
  <si>
    <t>Availablity of Free drugs</t>
  </si>
  <si>
    <t>Availabliity of Free Blood</t>
  </si>
  <si>
    <t>Availablity of Free patient transport</t>
  </si>
  <si>
    <t>Availablity of Free Diet to mother</t>
  </si>
  <si>
    <t>Availablity of Free diet to patient</t>
  </si>
  <si>
    <t xml:space="preserve">Availablity of Free drop back </t>
  </si>
  <si>
    <t>Availability of free diagnostics</t>
  </si>
  <si>
    <t>Availability of complaint box and display of process for grievance re addressal and whom to contact is displayed</t>
  </si>
  <si>
    <t xml:space="preserve">Availability of screen </t>
  </si>
  <si>
    <t>Cots in paediatric ward are large enough for stay of mother with child</t>
  </si>
  <si>
    <t xml:space="preserve">Services are delivered in a manner that is sensitive to gender, religious, and cultural needs, and there are no barrier on account of physical  economic, cultural or social reasons. </t>
  </si>
  <si>
    <t>Breast feeding, immunization schedule and Zn, ORS, nutrition and hand washing etc.</t>
  </si>
  <si>
    <t>Entitlement under  RBSY are displayed</t>
  </si>
  <si>
    <t xml:space="preserve">Referral of  child born of High Risk pregnancy showing features suggestive of hearing impairment </t>
  </si>
  <si>
    <t xml:space="preserve">The facility provides services under National Programme for preventation and control of Blindness as per guidelines </t>
  </si>
  <si>
    <t>Management of paediateric Tuberculosis</t>
  </si>
  <si>
    <t>check the records for management of  cases in last one year</t>
  </si>
  <si>
    <t>Indoor management of JE</t>
  </si>
  <si>
    <t>Indoor management of  Chikungunia</t>
  </si>
  <si>
    <t>Indoor management of malaria</t>
  </si>
  <si>
    <t xml:space="preserve">Services Under RBSY </t>
  </si>
  <si>
    <t>Accidental poisoning</t>
  </si>
  <si>
    <t>Shock</t>
  </si>
  <si>
    <t>Seizers and convulsions</t>
  </si>
  <si>
    <t>Indoor Management of Acute respiratory infections</t>
  </si>
  <si>
    <t>Indoor Management of Meningitis</t>
  </si>
  <si>
    <t>Indoor Management of Severe Diarrhoea with severe dehydration</t>
  </si>
  <si>
    <t>Indoor Management of Severe Acute Malnutrition</t>
  </si>
  <si>
    <t>Availability of nursing care services 24X7</t>
  </si>
  <si>
    <t>Particularly for chicken pox, measles etc.)</t>
  </si>
  <si>
    <t xml:space="preserve">Availability of isolation room </t>
  </si>
  <si>
    <t>Availability of dedicated paediatric  ward</t>
  </si>
  <si>
    <t>Assessment  Method</t>
  </si>
  <si>
    <t>Compliance Full/Partial/No</t>
  </si>
  <si>
    <t xml:space="preserve">Checklist for Paediatrics Ward </t>
  </si>
  <si>
    <t xml:space="preserve">SNCU Score Card </t>
  </si>
  <si>
    <t>No of Newborn Resuscitated</t>
  </si>
  <si>
    <t>Baby theft, wrong drug administration, needle stick injury, absconding patients etc</t>
  </si>
  <si>
    <t xml:space="preserve">Adverse events are reported </t>
  </si>
  <si>
    <t>Average length of stay</t>
  </si>
  <si>
    <t xml:space="preserve">Antibiotic use rate </t>
  </si>
  <si>
    <t xml:space="preserve">Proportion of asphyxiated newborn  babies admitted out of deliveries conducted at facility </t>
  </si>
  <si>
    <t>Respiratory distress syndrome (RDS)
 Meconium aspiration syndrome (MAS)
• Hypoxic-ischemic encephalophaty
(HIE/ moderate/severe birth
asphyxia(BA)
• Sepsis/pneumonia/meningitis
Ma)or congenial malformation
• Prematurely</t>
  </si>
  <si>
    <t xml:space="preserve">Case Fatality Rates </t>
  </si>
  <si>
    <t xml:space="preserve">Proportion of newborn deaths among
out-born
</t>
  </si>
  <si>
    <t xml:space="preserve">Proportion of newborn deaths among
inborn
</t>
  </si>
  <si>
    <t xml:space="preserve">Average waiting time for initial assessment of newborn </t>
  </si>
  <si>
    <t xml:space="preserve">No. of drug stock out in SNCU </t>
  </si>
  <si>
    <t>Survival rate</t>
  </si>
  <si>
    <t xml:space="preserve">Bed Turnover Rate </t>
  </si>
  <si>
    <t xml:space="preserve">Down time Critical Equipments </t>
  </si>
  <si>
    <t>No. of very low birth weight babies (&lt; 1200 gm)/No. of Low birth+ Very low birth babies</t>
  </si>
  <si>
    <t>Proportion of very low birth weight babies</t>
  </si>
  <si>
    <t xml:space="preserve">Proportion of BPL Patients </t>
  </si>
  <si>
    <t>LAMA rate for female babies</t>
  </si>
  <si>
    <t>Proportion of female babies admitted</t>
  </si>
  <si>
    <t>Proportion of admissions which are out born</t>
  </si>
  <si>
    <t xml:space="preserve">Proportion of
inborn babies admitted in the unit
</t>
  </si>
  <si>
    <t>Inborn admission rate</t>
  </si>
  <si>
    <t>Control Charts</t>
  </si>
  <si>
    <t xml:space="preserve">Quality objective for SNCU are defined </t>
  </si>
  <si>
    <t>STP for phototherapy, Grading and management of hypothermia, Expression of milk\, Monitoring of babies receiving I/V, Precaution for phototherapy, Management of hypoglycaemia, housekeeping protocols, Administration of commonly used drugs, assessment of neonatal sepsis, Assessment of Jaundice, Temperature maintenance etc</t>
  </si>
  <si>
    <t>SNCU has documented procedure for entry of parents visitor</t>
  </si>
  <si>
    <t xml:space="preserve">SNCU has documented procedure for inventory management </t>
  </si>
  <si>
    <t>SNCU has documented procedure for infection control practices</t>
  </si>
  <si>
    <t xml:space="preserve">SNCU has documented procedure for resuscitation of new born if required </t>
  </si>
  <si>
    <t>SNCU has documented procedure for drugs,intravenous,and fluid management and nutrition management of new borns</t>
  </si>
  <si>
    <t>SNCU has documented procedure for thermoregulation of new borns</t>
  </si>
  <si>
    <t>SNCU has documented procedure for Maintenance of infrastructure of SNCU</t>
  </si>
  <si>
    <t xml:space="preserve">SNCU has documented procedure for purchase of External  services and supplies  </t>
  </si>
  <si>
    <t>SNCU has documented system for storage, retaining ,retrieval  of  SNCU records</t>
  </si>
  <si>
    <t>SNCU has documented procedure for preventive- break down maintenance and calibration  of equipments</t>
  </si>
  <si>
    <t>SNCU has documented procedure for key clinical protocols</t>
  </si>
  <si>
    <t>SNCU has documented procedure for clinical assessment and reassessment of the patient and doctor follows it</t>
  </si>
  <si>
    <t>SNCU has documented procedure for collection, transfer and reporting the sample to side laboratory</t>
  </si>
  <si>
    <t>SNCU has documented procedure for shifting the patient in Step down unit</t>
  </si>
  <si>
    <t>SNCU has documented procedure for neonatal transportation and referral from unit</t>
  </si>
  <si>
    <t>SNCU has documented procedure for assessment and treatment of new born emergency signs</t>
  </si>
  <si>
    <t>SNCU has documented procedure for triage of new borns</t>
  </si>
  <si>
    <t>SNCU has documented procedure for discharge of the patient from unit</t>
  </si>
  <si>
    <t>SNCU has documented procedure for admission of the new born</t>
  </si>
  <si>
    <t>SNCU has documented procedure for receiving and assessment of the patient</t>
  </si>
  <si>
    <t xml:space="preserve">Patient  relative satisfaction survey done on monthly basis </t>
  </si>
  <si>
    <t>Ventilation can be provided in two ways: exhaust only and supply-and-exhaust. Exhaust fans pull stale air out of the unit while drawing fresh air in through cracks, windows or fresh air intakes. Exhaust-only ventilation is a good choice for units that do not have existing ductwork to distribute heated or cooled air</t>
  </si>
  <si>
    <t>SNCU has system to maintain  ventilation  and its environment should be dust free</t>
  </si>
  <si>
    <t xml:space="preserve">External foot wares are restricted </t>
  </si>
  <si>
    <t xml:space="preserve">Floors and wall surfaces of SNCU are easily cleanable </t>
  </si>
  <si>
    <t>by glass pane</t>
  </si>
  <si>
    <t>There is separation between in born and out born unit</t>
  </si>
  <si>
    <t>SNCU has double door system</t>
  </si>
  <si>
    <t>Autoclaving of instruments is done as per protocols</t>
  </si>
  <si>
    <t xml:space="preserve">Decontamination for thermometer, Stethoscope,  Suction apparatus, ambu bag 70% Alcohol or detergent water as applicable </t>
  </si>
  <si>
    <t xml:space="preserve">Cleaning of Radiant warmer, Incubators and Bassinets with detergent water </t>
  </si>
  <si>
    <t xml:space="preserve">Cleaning &amp; Decontamination of patient care Units </t>
  </si>
  <si>
    <t>HIV kit</t>
  </si>
  <si>
    <t>Personal protective kit for infectious patients</t>
  </si>
  <si>
    <t>Staff and visitors</t>
  </si>
  <si>
    <t>Availability of shoe cover</t>
  </si>
  <si>
    <t>Availability of Mask</t>
  </si>
  <si>
    <t>Handwashing b/w each patient &amp; change of gloves</t>
  </si>
  <si>
    <t>Check for availability/  Ask staff for regular supply. Hand rub dispenser are provided adjacent to bed</t>
  </si>
  <si>
    <t>FNBC guideline: Each unit should have at least 1 wash basin for every 5 beds</t>
  </si>
  <si>
    <t>Competence testing</t>
  </si>
  <si>
    <t>Adherence to clinical protocol</t>
  </si>
  <si>
    <t>zero dose, system of ensuing immunization</t>
  </si>
  <si>
    <t>Immunization services as per national guidelines</t>
  </si>
  <si>
    <t xml:space="preserve">There is a procedure to allow patient relative/Next of Kin to observe patient in last hours </t>
  </si>
  <si>
    <t xml:space="preserve">Patients Relatives are informed clearly about the deterioration in health condition of Patients </t>
  </si>
  <si>
    <t>Procedure to declare death  for brought in dead cases</t>
  </si>
  <si>
    <t>SNCU has system for conducting grievance counselling of parents in case of newborns' mortality</t>
  </si>
  <si>
    <t xml:space="preserve">Blood is kept on optimum temperature before transfusion </t>
  </si>
  <si>
    <t>if not available than how facility cope with it</t>
  </si>
  <si>
    <t>Paediatric  blood bags are available</t>
  </si>
  <si>
    <t xml:space="preserve">SNCU has critical values of various lab test </t>
  </si>
  <si>
    <t>Transfer of patient in Ambulance /patient transport vehicle is accompanied by trained medical Practitioner</t>
  </si>
  <si>
    <t xml:space="preserve">SNCU has system to periodic check of ambulances/transport vehicle by driver/paramedic staff and counter checked by SNCU staff </t>
  </si>
  <si>
    <t xml:space="preserve">Ambulance/transport vehicle have dedicated rescue kit including " essential supplies kit", emergency drug kit </t>
  </si>
  <si>
    <t xml:space="preserve">Ambulance/transport vehicle have adequate arrangement for Oxygen </t>
  </si>
  <si>
    <t xml:space="preserve">Ambulance has provision/ method for maintenance of Warm chain while referred to higher centre </t>
  </si>
  <si>
    <t>SNCU has provision of Ambulance to refer the case to higher centre</t>
  </si>
  <si>
    <t>System for coordinating with ambulances</t>
  </si>
  <si>
    <t>Triaging of new born as per guidelines</t>
  </si>
  <si>
    <t>Criteria are defined for intubation</t>
  </si>
  <si>
    <t>for care of new born and breastfeeding, treatment and follow up counselling</t>
  </si>
  <si>
    <t xml:space="preserve">Counselling of mother before discharge </t>
  </si>
  <si>
    <t>there is procedure for clinical follow up of the new born by local CHW  (Community health care worker)/ASHA</t>
  </si>
  <si>
    <t>Patient is shifted to ward/step down after assessment</t>
  </si>
  <si>
    <t xml:space="preserve">SNCU has established criteria for discharge of the patient </t>
  </si>
  <si>
    <t xml:space="preserve">Availability of formats for Treatment Charts, TPR Chart , Intake Output Chart, Community follow up card, BHT, continuation sheet, Discharge card Etc. </t>
  </si>
  <si>
    <t>Standard Formats are available</t>
  </si>
  <si>
    <t>Mobilization, resuscitation etc</t>
  </si>
  <si>
    <t>Procedure performed are recorded in BHT</t>
  </si>
  <si>
    <t>Patient progress is recorded as per defined assessment schedule</t>
  </si>
  <si>
    <t>Electrolytes like Potassium chloride, Opioids, Neuro muscular blocking agent, Anti thrombolytic agent, insulin, warfarin, Heparin, Adrenergic agonist etc. as applicable</t>
  </si>
  <si>
    <t>Check for use of cardiac monitor/multi parameter</t>
  </si>
  <si>
    <t>Check for TPR chart, Phototherapy chart, any other vital required is monitored</t>
  </si>
  <si>
    <t xml:space="preserve">Identification  tags are used for identification of newborns </t>
  </si>
  <si>
    <t xml:space="preserve">Check  continuity of care is maintained while transferring/ handover the patient </t>
  </si>
  <si>
    <t>There is procedure of taking   over of   new born from labour  OT/ Ward to SNCU</t>
  </si>
  <si>
    <t>Defined criteria for assessment like Silverman Anderson Score and down score</t>
  </si>
  <si>
    <t>Procedure cope with surplus patient load</t>
  </si>
  <si>
    <t>Admission criteria for SNCU is defined &amp; followed</t>
  </si>
  <si>
    <t xml:space="preserve">Gown are provided to visitors/staff at the entrance of SNCU </t>
  </si>
  <si>
    <t>SNCU has facility to provide sufficient and  clean linen for each patient</t>
  </si>
  <si>
    <t>Nutritional assessment of patient done specially for mother of admitted baby</t>
  </si>
  <si>
    <t>No condemned/Junk material in the SNCU</t>
  </si>
  <si>
    <t>Security arrangement in SNCU</t>
  </si>
  <si>
    <t xml:space="preserve">There is procedure for handing over the baby to mother/father </t>
  </si>
  <si>
    <t xml:space="preserve">1 for each patient care room </t>
  </si>
  <si>
    <t>SNCU has functional room thermometer and temperature is regularly maintained</t>
  </si>
  <si>
    <t>Background sound should not be more than 45 db and peak density should not be more than 80db.</t>
  </si>
  <si>
    <t>SNCU has system to control the sound producing activities and gadgets (like telephone sounds, staff area and equipments)</t>
  </si>
  <si>
    <t>Each equipment used should have servo controlled devices for heat control with cut off to limit increase in temperature of radiant warmers beyond a certain temperature or warning mechanism for sounding alert/alarm when temp increases beyond certain limits</t>
  </si>
  <si>
    <t>SNCU has procedure to check the  temperature of radiant warmer ,phototherapy units, baby incubators  etc.</t>
  </si>
  <si>
    <t>Temperature inside main SNCU should be maintained at (22-26OC), round O clock preferably by thermostatic control. Relative humidity of 30-60% should be maintained</t>
  </si>
  <si>
    <t>SNCU has system to control temperature and humidity and record of same is maintained</t>
  </si>
  <si>
    <t>Entry to SNCU is restricted</t>
  </si>
  <si>
    <t>One female family members allowed to stay with the new born in step down</t>
  </si>
  <si>
    <t xml:space="preserve">Adequate illumination in patient care unit </t>
  </si>
  <si>
    <t xml:space="preserve">Separate procedure lightening capable of providing not less than 200Lux at the plane of infant bed,                          Ambient lightening levels in infants spaces shall be adjustable through range of at least 50 to more than 600 Lux. </t>
  </si>
  <si>
    <t>There is practice of calculating and maintaining buffer stock in SNCU</t>
  </si>
  <si>
    <t>Expressed milk is stored at recommended temperature</t>
  </si>
  <si>
    <t>Up to date instructions for operation and maintenance of equipments are readily available with SNCU staff.</t>
  </si>
  <si>
    <t>There is system to label/ code the equipment to indicate status of calibration/ verification when recalibration is due</t>
  </si>
  <si>
    <t>Periodic cleaning, inspection and  maintenance of the equipments is done by the operator</t>
  </si>
  <si>
    <t>Staff is skilled for trouble shooting in case equipment malfunction</t>
  </si>
  <si>
    <t>There has system to label Defective/Out of order equipments and stored appropriately until it has been repaired</t>
  </si>
  <si>
    <t>Radiant warmer, suction machine, Oxygen concentrator, pulse oximeter/ Multipara monitor</t>
  </si>
  <si>
    <t xml:space="preserve">Facility has established program for inspection, testing and maintenance and calibration of equipments. </t>
  </si>
  <si>
    <t>Cupboard, nursing counter, table for preparation of medicines, chair, furniture at breast feeding room.</t>
  </si>
  <si>
    <t xml:space="preserve">Availability of furniture  </t>
  </si>
  <si>
    <t>Electrical panel with each unit,  X ray view box.</t>
  </si>
  <si>
    <t>Autoclave</t>
  </si>
  <si>
    <t>Availability of dedicated washing machine for SNCU</t>
  </si>
  <si>
    <t xml:space="preserve">Buckets for mopping, Separate mops for inborn and outborn and circulation area, duster, waste trolley, Deck brush </t>
  </si>
  <si>
    <t>Bag and mask, laryngoscope, ET tubes,  suction machine</t>
  </si>
  <si>
    <t>Functional Resuscitation equipments</t>
  </si>
  <si>
    <t>Infusion pumps,Oxygen cylinder/central line/Oxygen concentrator, oxygen hood,</t>
  </si>
  <si>
    <t>Functional Critical care Equipments</t>
  </si>
  <si>
    <t>Radiant warmers  and phototherapy machine</t>
  </si>
  <si>
    <t>Functional Patient care  units</t>
  </si>
  <si>
    <t>Availability of services in side lab; Micro hematocrit,Multistix,Bilirubinometer,Microscope,Dextrometer, Glucometer</t>
  </si>
  <si>
    <t>Availability of diagnostic instruments for side laboratory</t>
  </si>
  <si>
    <t>Multiparamonitor , Thermometer, Weighing scale, pulse oxy meter, Stethoscope</t>
  </si>
  <si>
    <t>Facility has equipments &amp; instruments required for assured list of services.</t>
  </si>
  <si>
    <t xml:space="preserve">Baby ID tag, cord clamp, mucus sucker, </t>
  </si>
  <si>
    <t>Neoflon 24 G , microdrip set with &amp;without burette, BT set, Suction catheter, PT tube, feeding tube</t>
  </si>
  <si>
    <t xml:space="preserve">Gauze piece and cotton swabs, Diapers, </t>
  </si>
  <si>
    <t>Availability of dressings material and diapers</t>
  </si>
  <si>
    <t>Vit K ,</t>
  </si>
  <si>
    <t>Inj. Potassium Chloride 15%
Inj. Calcium Gluconate 10%
Inj. Magnesium Sulphate 50%</t>
  </si>
  <si>
    <t>Drugs for electrolyte imbalance</t>
  </si>
  <si>
    <t>Inj.Adrenaline (1:10000)
Inj. Naloxone
 Sodium Bicarbonate Injection Aminophylline
 Phenobarbitone (Injection +oral)
 Injection Hydrocortisone,Inj.Dexamethasone, Inj. Phenytoin</t>
  </si>
  <si>
    <t>5%, 10%, 25% Dextrose
Normal saline</t>
  </si>
  <si>
    <t>Paracetamol</t>
  </si>
  <si>
    <t xml:space="preserve">Availability of analgesics and antipyretics </t>
  </si>
  <si>
    <t xml:space="preserve">Inj. Ampicillin with Cloxacillin, Inj. Ampicillin
Inj. Cefotaxime
Inj. Gentamycin Amoxycillin-Clavulanic Suspension </t>
  </si>
  <si>
    <t xml:space="preserve">Nursing Staff is skilled for maintaining clinical records </t>
  </si>
  <si>
    <t>Staff is skilled  for resuscitation of New Born</t>
  </si>
  <si>
    <t>Nursing staff is skilled for operation of equipments</t>
  </si>
  <si>
    <t>Training on Bio Medical waste Management</t>
  </si>
  <si>
    <t xml:space="preserve">Training on infection control and hand hygiene </t>
  </si>
  <si>
    <t>To all Medical Officers and Nursing Staff posted at SNCU</t>
  </si>
  <si>
    <t>Facility based New Born Care (FBNC) training</t>
  </si>
  <si>
    <t>Availability of one data entry operator</t>
  </si>
  <si>
    <t xml:space="preserve">Availability of one sanitary staff and ayahs </t>
  </si>
  <si>
    <t>Availability of SNCU attendant</t>
  </si>
  <si>
    <t>Availability 1 technician for side lab</t>
  </si>
  <si>
    <t xml:space="preserve">Availability of 3 Nursing staff per shift </t>
  </si>
  <si>
    <t>Availability of 1 Medical officer per shift</t>
  </si>
  <si>
    <t>At least one paediatrician</t>
  </si>
  <si>
    <t>Availability of fulltime Paediatrician</t>
  </si>
  <si>
    <t xml:space="preserve">Facility has the appropriate number of staff with the correct skill mix required for providing the assured services to the current case load </t>
  </si>
  <si>
    <t>Check for staff compatencies for operating fire extinguisher and what to do in case of fire</t>
  </si>
  <si>
    <t>SNCU  has electrical and automatic fire alarm system or alarm system sounded by actuation of any automatic fire extinguisher</t>
  </si>
  <si>
    <t>SNCU has provision of  Smoke and heat detector</t>
  </si>
  <si>
    <t>SNCU has installed fire Extinguisher  that is Class A , ClassB, C type or ABC type</t>
  </si>
  <si>
    <t>SNCU has sufficient fire  exit to permit safe escape to its occupant at time of fire</t>
  </si>
  <si>
    <t xml:space="preserve">Facility has established program for fire safety and other disaster </t>
  </si>
  <si>
    <t>Windows/ ventilators if any in the OT are intact and sealed</t>
  </si>
  <si>
    <t xml:space="preserve">Floors of the SNCU are non slippery and even </t>
  </si>
  <si>
    <t xml:space="preserve"> Earth resistance should be measured twice in a year and logged</t>
  </si>
  <si>
    <t>SNCU has system to measure earth resistance at defined interval</t>
  </si>
  <si>
    <t>Power boards are marked as per phase to which it belongs</t>
  </si>
  <si>
    <t>Quality output of voltage stabilizer is displayed in each stabilizer  as per manufacturer guideline</t>
  </si>
  <si>
    <t xml:space="preserve">Normal range 3-5 V (if exceed to report immediately) </t>
  </si>
  <si>
    <t>Wall mounted digital display is available in SNCU to show earth to neutral voltage</t>
  </si>
  <si>
    <t>Earth resistance should be measured twice in a year and logged</t>
  </si>
  <si>
    <t>SNCU has dedicated earthling pit system available and records of its measurement is maintained</t>
  </si>
  <si>
    <t>Dedicated earthling   pit  system available</t>
  </si>
  <si>
    <t>SNCU has earthling system available</t>
  </si>
  <si>
    <t>SNCU has system for power audit of unit at defined intervals and records of same is maintained</t>
  </si>
  <si>
    <t>50% 0f each should be 5amp and 50% should be 15 amp to handle equipments</t>
  </si>
  <si>
    <t xml:space="preserve">10 central Voltage stabilize outlets are available with each warmer in main SNCU, Step down area and triage room </t>
  </si>
  <si>
    <t xml:space="preserve">SNCU has  mechanism for periodical check / test of all electrical installation  by competent electrical Engineer </t>
  </si>
  <si>
    <t>SNCU  does not have temporary connections and loosely hanging wires</t>
  </si>
  <si>
    <t xml:space="preserve">Facility ensures the physical safety of the infrastructure. </t>
  </si>
  <si>
    <t>Unidirectional  flow of goods and services.</t>
  </si>
  <si>
    <t>Arrangement of different section ensures unidirectional flow</t>
  </si>
  <si>
    <t>SNCU is easily accessible from labour room, maternity ward and obstetric OT</t>
  </si>
  <si>
    <t>According to the delivery load (Calculation as per GOI guidelines)</t>
  </si>
  <si>
    <t>Availability of adequate patient care units as per case load</t>
  </si>
  <si>
    <t>Availability of adequate circulation area for easy moment of staff  and equipments</t>
  </si>
  <si>
    <t>Step down area in close proximity</t>
  </si>
  <si>
    <t>Side lab. Nurses change room, autoclaving room, Counselling room</t>
  </si>
  <si>
    <t>Unit stores</t>
  </si>
  <si>
    <t xml:space="preserve">SNCU has system in place to call mother's of baby for feeding </t>
  </si>
  <si>
    <t>Mother's area for expression of breast milk/ Breast feeding</t>
  </si>
  <si>
    <t>Dirty utility area</t>
  </si>
  <si>
    <t xml:space="preserve"> Doctors duty room,</t>
  </si>
  <si>
    <t>Clean area for mixing intravenous fluids and Medications/ fluid preparation area</t>
  </si>
  <si>
    <t xml:space="preserve">Receiving room with examination area  </t>
  </si>
  <si>
    <t>Hand washing and gowning area</t>
  </si>
  <si>
    <t>Availability of nursing station</t>
  </si>
  <si>
    <t xml:space="preserve">Patient care area has 2 interconnected rooms </t>
  </si>
  <si>
    <r>
      <rPr>
        <sz val="7"/>
        <color theme="1"/>
        <rFont val="Times New Roman"/>
        <family val="1"/>
      </rPr>
      <t> </t>
    </r>
    <r>
      <rPr>
        <sz val="11"/>
        <color theme="1"/>
        <rFont val="Calibri"/>
        <family val="2"/>
        <scheme val="minor"/>
      </rPr>
      <t>The rooms has been separated by transparent observation windows from the nurses' working place in between</t>
    </r>
  </si>
  <si>
    <t>SNCU has separate designed washing area</t>
  </si>
  <si>
    <t>SNCU has separate Out born unit</t>
  </si>
  <si>
    <t xml:space="preserve">SNCU has separate Inborn unit </t>
  </si>
  <si>
    <t>Adequate sitting area for patient relative</t>
  </si>
  <si>
    <t>Toilets for visitors</t>
  </si>
  <si>
    <t>Availability of adequate waiting area</t>
  </si>
  <si>
    <t>Space between 2 adjacent beds in SNCU should be 4 ft. Space between wall and beds is 2 ft</t>
  </si>
  <si>
    <t>Adequate space as per patient care units</t>
  </si>
  <si>
    <t>Availability of free stay to mother</t>
  </si>
  <si>
    <t>Availability of Free patient transport</t>
  </si>
  <si>
    <t>Availability of Free Diet to mother</t>
  </si>
  <si>
    <t>Availability of Free diet to patient</t>
  </si>
  <si>
    <t>Availability of  free drop back</t>
  </si>
  <si>
    <t>Availability of Free diagnostics</t>
  </si>
  <si>
    <t>Facility has defined and established grievance redressal system in place</t>
  </si>
  <si>
    <t>SNCU has system in place to provide communication of newborn condition to parents/ relatives at least once in day</t>
  </si>
  <si>
    <t>SNCU has system in place to involve patient relatives in decision making of patient treatment</t>
  </si>
  <si>
    <t xml:space="preserve">SNCU has system in place to take informed consent from patient relative whenever required </t>
  </si>
  <si>
    <t>Privacy is maintained in breast feeding room</t>
  </si>
  <si>
    <t xml:space="preserve">Services are delivered in manners that are sensitive to gender, religious, social and cultural needs and there are no barrier on account of physical access, language, cultural or social status. </t>
  </si>
  <si>
    <t>Counselling aids are available for education of mother</t>
  </si>
  <si>
    <t>Display of pictorial  information/ chart regarding expression of milk/ techniques for assistive feeding , KMC, complimentary feeding etc.</t>
  </si>
  <si>
    <t>Display of  information for education of mother /relatives</t>
  </si>
  <si>
    <t xml:space="preserve">Contact information in respect of SNCU referral  services are displayed  </t>
  </si>
  <si>
    <t>Information about doctor/ Nurse on duty  is displayed and updated</t>
  </si>
  <si>
    <t>Services available in SNCU are displayed</t>
  </si>
  <si>
    <t xml:space="preserve">The facility provides services under National Programme for prevention and  control of Blindness as per guidelines </t>
  </si>
  <si>
    <t>Facility provides other diagnostic services, as mandated</t>
  </si>
  <si>
    <t>Availability of side laboratory: Serum billirubin, Plasma glucose, Serum creatnine, Blood count, Platelet, C reactive protein, Prothrobin time, Blood gas analysis with PH measurement analysis.  If linkage with outside lab than give partial compliance</t>
  </si>
  <si>
    <t>SNCU has facility /Linkage for laboratory investigation.</t>
  </si>
  <si>
    <t xml:space="preserve">The Facility Provides Laboratory Services </t>
  </si>
  <si>
    <t>In house, Parent hospital and Outsourced</t>
  </si>
  <si>
    <t>Availability for USG and portable X ray services</t>
  </si>
  <si>
    <t xml:space="preserve">The Facility provides Radiology Services </t>
  </si>
  <si>
    <t xml:space="preserve">The Facility provides adolescent health Services </t>
  </si>
  <si>
    <t xml:space="preserve">The Facility provides child health Services </t>
  </si>
  <si>
    <t>Breast feeding/feeding support and Kangaroo Mother care (KMC)</t>
  </si>
  <si>
    <t>Phototherapy for new born</t>
  </si>
  <si>
    <t>Provision of Warmth</t>
  </si>
  <si>
    <t xml:space="preserve">Prevention of infection including management of newborn sepsis </t>
  </si>
  <si>
    <t>Resuscitation</t>
  </si>
  <si>
    <t>Management of all sick new borns except those requiring mechanical ventilation and major surgical intervention</t>
  </si>
  <si>
    <t>Management of low birth weight infants &lt;1800 gm and preterm</t>
  </si>
  <si>
    <t xml:space="preserve">The Facility provides Newborn health  Services </t>
  </si>
  <si>
    <t xml:space="preserve">The Facility provides maternal health Services </t>
  </si>
  <si>
    <t xml:space="preserve">The Facility provides Reproductive health  Services </t>
  </si>
  <si>
    <t>The Facility provides blood bank  and transfusion services</t>
  </si>
  <si>
    <t>The Facility Provides Intensive care Services</t>
  </si>
  <si>
    <t xml:space="preserve">The Facility Provides Accident &amp; Emergency Services </t>
  </si>
  <si>
    <t>The Facility provides services for Super specialties, as mandated</t>
  </si>
  <si>
    <t xml:space="preserve">The Facility provides services for OPD procedures </t>
  </si>
  <si>
    <t xml:space="preserve">The Facility provides Physiotherapy Services </t>
  </si>
  <si>
    <t xml:space="preserve">The Facility Provides AYUSH Services </t>
  </si>
  <si>
    <t xml:space="preserve">The Facility Provides Dental Treatment Services </t>
  </si>
  <si>
    <t xml:space="preserve">The Facility Provides Psychiatry Services </t>
  </si>
  <si>
    <t xml:space="preserve">The Facility provides Skin &amp; VD Services </t>
  </si>
  <si>
    <t xml:space="preserve">The Facility provides Orthopaedics Services </t>
  </si>
  <si>
    <t xml:space="preserve">The Facility provides ENT Services </t>
  </si>
  <si>
    <t xml:space="preserve">The Facility provides Ophthalmology Services </t>
  </si>
  <si>
    <t>For detailed service provision kindly refer A2.3</t>
  </si>
  <si>
    <t>Availability of functional SNCU</t>
  </si>
  <si>
    <t xml:space="preserve">The Facility Provides Paediatric Services </t>
  </si>
  <si>
    <t xml:space="preserve">The Facility Provides Obstetrics &amp; Gynaecology Services </t>
  </si>
  <si>
    <t xml:space="preserve">The Facility Provides General Surgeries Services </t>
  </si>
  <si>
    <t xml:space="preserve">The Facility Provides  of General Medicine Services </t>
  </si>
  <si>
    <t>Assessment Method</t>
  </si>
  <si>
    <t>Compliance/Full/ Partial/No</t>
  </si>
  <si>
    <t xml:space="preserve">ME Statement </t>
  </si>
  <si>
    <t>Reference</t>
  </si>
  <si>
    <t>NRC Score</t>
  </si>
  <si>
    <t xml:space="preserve">NRC Score Card </t>
  </si>
  <si>
    <t xml:space="preserve">H </t>
  </si>
  <si>
    <t xml:space="preserve"> wrong drug administration, needle stick injury, absconding patients etc</t>
  </si>
  <si>
    <t>Acceptable- &gt;75%                       Not Acceptable- &lt;50%</t>
  </si>
  <si>
    <t>Recovery rate</t>
  </si>
  <si>
    <t>Acceptable- &lt;5%  Not Acceptable- &gt;15%</t>
  </si>
  <si>
    <t>Death rate following discharge from NRC</t>
  </si>
  <si>
    <r>
      <t xml:space="preserve">Acceptable- </t>
    </r>
    <r>
      <rPr>
        <sz val="11"/>
        <color theme="1"/>
        <rFont val="Arial"/>
        <family val="2"/>
      </rPr>
      <t xml:space="preserve">1-4 week
Not Acceptable-&lt;1 and &gt;6 </t>
    </r>
  </si>
  <si>
    <t>Average length of stay in (weeks)</t>
  </si>
  <si>
    <t>Average waiting time for admission (mins)</t>
  </si>
  <si>
    <t>Relapse rate</t>
  </si>
  <si>
    <r>
      <t>Acceptable-</t>
    </r>
    <r>
      <rPr>
        <sz val="11"/>
        <color theme="1"/>
        <rFont val="Arial"/>
        <family val="2"/>
      </rPr>
      <t>&lt;15%
Not Acceptable-&gt;25%</t>
    </r>
  </si>
  <si>
    <t>Defaulter rate</t>
  </si>
  <si>
    <t xml:space="preserve">Discharge Rate </t>
  </si>
  <si>
    <t>Achieved target weight(15% weight gain)</t>
  </si>
  <si>
    <t>Proportion of admissions by gender</t>
  </si>
  <si>
    <t xml:space="preserve">Bed Occupancy Rate   </t>
  </si>
  <si>
    <t>Total admissions</t>
  </si>
  <si>
    <t xml:space="preserve">Quality objective for NRC are defined </t>
  </si>
  <si>
    <t xml:space="preserve"> Appropriate feeding practices, wall charts for assessment and management of sick children with SAM, Management of medical complications, Triage, 10 steps for management of SAM, Grading and management of hypothermia,  Management of hypoglycaemia, Management of Dehydration, housekeeping protocols, Administration of commonly used drugs, etc</t>
  </si>
  <si>
    <t xml:space="preserve">Department has documented procedure for follow up of children discharge from the NRC </t>
  </si>
  <si>
    <t xml:space="preserve">Department has documented procedures for demonstration and practice of energy dense child food </t>
  </si>
  <si>
    <t>Department has documented procedure for sorting,  and distribution of clean linen to patient</t>
  </si>
  <si>
    <t xml:space="preserve">Department has documented procedure for Structures play therapy and loving care </t>
  </si>
  <si>
    <t xml:space="preserve">Department has documented procedure for Management of SAM in HIV exposed /HIV infected and TB infected children </t>
  </si>
  <si>
    <t xml:space="preserve">Department has documented procedure for management of SAM children less than 6 month of age </t>
  </si>
  <si>
    <t xml:space="preserve">Department has documented procedures for feeding of Child with SAM </t>
  </si>
  <si>
    <t xml:space="preserve">Department have standard procedures for management of medical complications associated with Severe Acute Malnutrition </t>
  </si>
  <si>
    <t xml:space="preserve">Department has documented procedure for counselling of Mother for feeding, care and Hygiene </t>
  </si>
  <si>
    <t xml:space="preserve">Department has documented procedure for admission, shifting and referral 0f patient </t>
  </si>
  <si>
    <t>Department has documented procedure for receiving and initial assessment of the patient</t>
  </si>
  <si>
    <t>F 5.5</t>
  </si>
  <si>
    <t>Hospital grade phenyle, disinfectant detergent solution</t>
  </si>
  <si>
    <t xml:space="preserve">Check for decontamination and washing of toys </t>
  </si>
  <si>
    <t xml:space="preserve">Toys washed regularly, and after each child uses </t>
  </si>
  <si>
    <t xml:space="preserve">Check for availability for 0.5 chlorine solution
Ask staff how they decontaminate the instruments after use (Should be at least for 10 minutes </t>
  </si>
  <si>
    <t>Ask stff about how they decontaminate the procedure surface like Examination table , Patients Beds 
(Wiping with .5% Chlorine solution</t>
  </si>
  <si>
    <t>Hand washing b/w each patient &amp; change of gloves</t>
  </si>
  <si>
    <t xml:space="preserve">Mothers are aware of importance of washing hands </t>
  </si>
  <si>
    <t>Staff is aware of criteria for failure to respond to treatment as per guideline</t>
  </si>
  <si>
    <t>Staff is aware of treatment of associated conditions like Vitamin A deficiency, Dermatosis, Parasitic worms, Continual diarrhoea and TB as per guideline</t>
  </si>
  <si>
    <t>Staff is aware of Emergency treatment of shock and anaemia as per guideline</t>
  </si>
  <si>
    <t>(1) Treat /Prevent Hypoglycaemia (2) treat and prevent Hypothermia (3) treat and prevent dehydration (4) Correct electrolyte imbalance (5) treat/ prevent infection (6) Correct micro nutrient deficiency (7) Start cautious diet (8) Achieve catch up growth (9) Provide sensory stimulation and emotional support (10) Prepare follow up after recovery</t>
  </si>
  <si>
    <t>Staff is aware and practice of 10 General principles of routine care as per guideline</t>
  </si>
  <si>
    <t xml:space="preserve">Death of admitted child is adequately recorded and communicated </t>
  </si>
  <si>
    <r>
      <t>(1) Blood transfusion should not be started until the child has begun to gain weight.(2) Following the transfusion, if the Hb remains
less than 4 g/dl or between 4 and 6 g/dl with continuing respiratory
distress,</t>
    </r>
    <r>
      <rPr>
        <b/>
        <sz val="11"/>
        <color theme="1"/>
        <rFont val="Calibri"/>
        <family val="2"/>
        <scheme val="minor"/>
      </rPr>
      <t xml:space="preserve"> DO NOT repeat the transfusion within 4 days</t>
    </r>
  </si>
  <si>
    <t>Staff is aware of conditions in which blood transfusion is not done/repeated</t>
  </si>
  <si>
    <t>Give (1)  whole blood 10 ml/kg body weight slowly over 3 hours (2) furosemide 1 mg/kg IV at the start of the transfusion</t>
  </si>
  <si>
    <t>Blood transfusion is required (1) Hb is less than 4 g/dl (2) or if there is respiratory distress and Hb is between 4 and 6 g/dl.</t>
  </si>
  <si>
    <t>Blood transfusion of SAM child is done as per standard Guideline</t>
  </si>
  <si>
    <t xml:space="preserve">NRC has critical values of various lab test </t>
  </si>
  <si>
    <t xml:space="preserve">Triaging of sick children as per guideline </t>
  </si>
  <si>
    <t>Preparation and feeding the child, how to give prescribed medication, folic acid, vitamins and iron at home, how to give home treatment for diarrhoea, fever and acute respiratory infections</t>
  </si>
  <si>
    <t xml:space="preserve">Counselling of mothers/caregiver before discharge </t>
  </si>
  <si>
    <t>By local CHW  (Community health care worker)/ASHA/AWW. Follow up also includes enrolment of baby to Anganwadi centre and provide Supplementary food</t>
  </si>
  <si>
    <t xml:space="preserve">There is procedure for clinical follow up of the child  for assessment and monitoring of growth and development till the child recovers completely </t>
  </si>
  <si>
    <t>Discharge criterion for all infants and children is 15% weight gain and no signs of illness</t>
  </si>
  <si>
    <t xml:space="preserve">NRC has established criteria for discharge of the patient </t>
  </si>
  <si>
    <t xml:space="preserve">Availability of formats for Treatment Charts,  Community follow up card, BHT, continuation sheet, Discharge card Etc. </t>
  </si>
  <si>
    <t xml:space="preserve">Treatment prescribed inj nursing records </t>
  </si>
  <si>
    <t xml:space="preserve">Mother is advice by doctor/ Pharmacist /nurse about the dosages and timings . </t>
  </si>
  <si>
    <t>Patient  is counselled for self drug administration.</t>
  </si>
  <si>
    <t>Check for any open single dose vial with left  over content indented to be used later on</t>
  </si>
  <si>
    <t>Check for TPR chart, weight records any other vital required is monitored</t>
  </si>
  <si>
    <t>Check for treatment chart are updated and drugs given are marked. Co relate it with drugs and doses prescribed. dispensing feed, time of oral drugs, supervision of intravenous fluids .</t>
  </si>
  <si>
    <t xml:space="preserve">To and back transport for the mother and the child with SAM children </t>
  </si>
  <si>
    <t>There is fixed schedule for reassessment by Medical Officer/Nutrition Counsellor</t>
  </si>
  <si>
    <t>Child who returns after default (away from in-patient care for 2 consecutive days) and meets the admission criteria.</t>
  </si>
  <si>
    <t>NRC has established criteria for return after default</t>
  </si>
  <si>
    <t>Child previously discharged from in-patient care but meets admission criteria again.</t>
  </si>
  <si>
    <t xml:space="preserve">NRC has established criteria for re admission </t>
  </si>
  <si>
    <t xml:space="preserve">NRC has criteria for admission of children from 6-59 months and less than 6 month as per standard guideline. </t>
  </si>
  <si>
    <t>Admission criteria for NRC is defined &amp; followed</t>
  </si>
  <si>
    <t xml:space="preserve">There is no delay in admission of patient </t>
  </si>
  <si>
    <t>Check any system to left over recorded</t>
  </si>
  <si>
    <t>NRC has system to monitor  the amount of feed left over as per guideline</t>
  </si>
  <si>
    <t>NRC has system to monitor  the amount of food served to baby as per guideline</t>
  </si>
  <si>
    <t>Check all  perishable items are kept   refrigerator</t>
  </si>
  <si>
    <t>Check raw material is kept in closed air tight containers</t>
  </si>
  <si>
    <t>The cook prepare special diet for children  under the supervision of the Nutrition counsellor.</t>
  </si>
  <si>
    <t>F-75 and F-100 refers to the specific combination of calories proteins, electrolytes and minerals that should be delivered to children with SAM as per WHO guidelines made available for this purpose.</t>
  </si>
  <si>
    <t>F-75 and F-100 made as per the guideline.</t>
  </si>
  <si>
    <t>Catch up diet is started when child is clinically stable and can tolerate increased energy and protein intake .Quantity of catch up diet  given is equal to Quantity of starter diet given in stabilization phase</t>
  </si>
  <si>
    <t>Catch up diet (F-100) is given to the child.</t>
  </si>
  <si>
    <t>Feeding should begin as soon as possible after admission with ‘Starter diet’ until the child is stabilized</t>
  </si>
  <si>
    <t>Starter diet (F-75) is given to child just after admission.</t>
  </si>
  <si>
    <t>Management of SAM are based on 3 phases: Stabilization Phase, Transition Phase and rehabilitation phase</t>
  </si>
  <si>
    <t>NRC has system to provides diet to children based on their  clinical condition/ Medical complication</t>
  </si>
  <si>
    <t>As per standards guideline</t>
  </si>
  <si>
    <t xml:space="preserve">NRC has system to access requirement and dose of micronutrient of SAM children as per their age </t>
  </si>
  <si>
    <t>Counselling is done by nutrition counsellor</t>
  </si>
  <si>
    <t>RR/SI/PI</t>
  </si>
  <si>
    <t xml:space="preserve">NRC has system to assess feeding problems of child and provide individual counselling to mother </t>
  </si>
  <si>
    <t>Check appetite test for SAM baby is done as per standard guideline</t>
  </si>
  <si>
    <t>NRC has system in place to assess appetite of baby based on their nutritional needs</t>
  </si>
  <si>
    <t>No condemned/Junk material in the NRC</t>
  </si>
  <si>
    <t xml:space="preserve">Walls of patient care area are brightly painted and decorated </t>
  </si>
  <si>
    <t>Security arrangement in NRC</t>
  </si>
  <si>
    <t>NRC has system for identification tagging  for babies if baby is less than 6 months</t>
  </si>
  <si>
    <t>Food items are stored at recommended temperature</t>
  </si>
  <si>
    <t>There is established system of timely  indenting of consumables ,drugs  and food material</t>
  </si>
  <si>
    <t xml:space="preserve">Glucometer,Infantometer, Resuscitation equipments, </t>
  </si>
  <si>
    <t>Washable toys</t>
  </si>
  <si>
    <t>Availability of toys</t>
  </si>
  <si>
    <t>Cooking Gas, Dietary scales (to weigh to 5 gms.), Measuring jars, Electric Blender (or manual whisks),Water Filter,Refrigrator, Utensils (large containers, cooking utensils, feeding cups, saucers, spoons, jugs etc.)</t>
  </si>
  <si>
    <t>Availability of kitchen equipments</t>
  </si>
  <si>
    <t xml:space="preserve">    </t>
  </si>
  <si>
    <t>Thermometers, Weighing scales(digital),Infantometer,Stadiometer,</t>
  </si>
  <si>
    <t>Cannulas, IV sets, paediatric nasogastric tubes</t>
  </si>
  <si>
    <t>Gauze piece and cotton swabs.</t>
  </si>
  <si>
    <t>Availability of dressings material</t>
  </si>
  <si>
    <t>Antiretroviral drugs, cotrimoxazole prophylaxis</t>
  </si>
  <si>
    <t>Availability of drugs for management of SAM in HIV exposed</t>
  </si>
  <si>
    <t>ORS, Potassium chloride, Magnesium chloride/sulphate, Iron syrup, multivitamin, folic acid, Vitamin A syrup, Zinc sulphate or dispersible Zinc tablets, Glucose(or sucrose)</t>
  </si>
  <si>
    <t>Electrolyte and minerals</t>
  </si>
  <si>
    <t>Metronidazole, Tetracycline or Chloramphenicol eye drops, Atropine eye drops</t>
  </si>
  <si>
    <t xml:space="preserve">Availability of other drugs </t>
  </si>
  <si>
    <t>Ringer's lactate solution with 5% glucose,0.45%(half normal) saline with 5% glucose,0.9%saline(for soaking eye pads)</t>
  </si>
  <si>
    <t>Inj. Ampicillin with Cloxacillin, Inj. Ampicillin
Inj. Cefotaxime
Inj. Gentamicin,</t>
  </si>
  <si>
    <t>Staff is skilled for nutritional assessment of baby</t>
  </si>
  <si>
    <t>Bio Medical waste Management</t>
  </si>
  <si>
    <t xml:space="preserve"> Infection control and hand hygiene </t>
  </si>
  <si>
    <t xml:space="preserve"> Facility based care of Severe acute malnutrition</t>
  </si>
  <si>
    <t>1 Security staff per shift</t>
  </si>
  <si>
    <t xml:space="preserve">Availability of security staff </t>
  </si>
  <si>
    <t>Availability of 1 Medical Social Worker</t>
  </si>
  <si>
    <t>Availability of Medical social worker</t>
  </si>
  <si>
    <t>Availability of 2 attendant/cleaner</t>
  </si>
  <si>
    <t>Availability of cleaner/ Attendant</t>
  </si>
  <si>
    <t>Availability of one cook cum care taker</t>
  </si>
  <si>
    <t>Availability of cook</t>
  </si>
  <si>
    <t>Availability of 1 Nutrition Counsellor for 10 bedded NRC</t>
  </si>
  <si>
    <t>Availability of nutrition counsellor</t>
  </si>
  <si>
    <t>Availability of 4 Nursing staff for 10 bedded NRC</t>
  </si>
  <si>
    <t>Availability of 1 Medical officer per 10 bed</t>
  </si>
  <si>
    <t>Availability of Medical officer</t>
  </si>
  <si>
    <t>NRC has installed fire Extinguisher  that is Class A , Class B C type or ABC type</t>
  </si>
  <si>
    <t>NRC has sufficient fire  exit to permit safe escape to its occupant at time of fire</t>
  </si>
  <si>
    <t>Windows covered with mosquito and fly covers</t>
  </si>
  <si>
    <t xml:space="preserve">Floors of the NRC are non slippery and even </t>
  </si>
  <si>
    <t>NRC  does not have temporary connections and loosely hanging wires</t>
  </si>
  <si>
    <t>NRC should be in proximity with Paediatric/in patient facility</t>
  </si>
  <si>
    <t>Availability of adequate beds as per case load</t>
  </si>
  <si>
    <t>NRC has separate  washing area</t>
  </si>
  <si>
    <t>NRC has designated kitchen area in proximity to NRC ward</t>
  </si>
  <si>
    <t>NRC has designated  play area and counselling room in proximity to NRC ward</t>
  </si>
  <si>
    <t>Availability of unit stores</t>
  </si>
  <si>
    <t>Availability of breast feeding corner/ Area for expression of breast milk</t>
  </si>
  <si>
    <t>Availability of  dirty utility area</t>
  </si>
  <si>
    <t>Availability of Doctors duty room</t>
  </si>
  <si>
    <t>Availability of separate  Bathing area and laundry area for mothers</t>
  </si>
  <si>
    <t>Availability of sitting arrangement for patient attendant</t>
  </si>
  <si>
    <t>Toilets for attendant/visitor</t>
  </si>
  <si>
    <t>Covered area for NRC should be  about 150 sq ft per bed with 30% of ancillary area.</t>
  </si>
  <si>
    <t>NRC has adequate space as per guideline</t>
  </si>
  <si>
    <t>NRC has system to provide  Wage compensation to mother/caregiver for the duration of the stay at NRC as per basic daily wages of the state</t>
  </si>
  <si>
    <t>Availablity of free stay in NRC</t>
  </si>
  <si>
    <t>NRC has system in place to provide communication of child condition to parents/ relatives at least once in day</t>
  </si>
  <si>
    <t>NRC has system in place to involve patient relatives in decision making of patient treatment</t>
  </si>
  <si>
    <t xml:space="preserve">NRC has system in place to take informed consent from patient relative whenever required </t>
  </si>
  <si>
    <t>Privacy is maintained at breast feeding area</t>
  </si>
  <si>
    <t>Cots in NRC are large enough for stay of mother with child</t>
  </si>
  <si>
    <t>Counselling aids are available for education of the mother/care taker</t>
  </si>
  <si>
    <t>Display of pictorial  information/ chart regarding expression of milk, management of sick children with SAM etc.,</t>
  </si>
  <si>
    <t>Display of  information for education of mother /care taker</t>
  </si>
  <si>
    <t xml:space="preserve">Contact information in respect of NRC referral  services are displayed  </t>
  </si>
  <si>
    <t>Entitlement under JSSK and RBSY are displayed</t>
  </si>
  <si>
    <t xml:space="preserve">Service available at  NRC are displayed </t>
  </si>
  <si>
    <t>Visiting hours  and visitor policy are displayed</t>
  </si>
  <si>
    <t>Availability of functional nutritional services</t>
  </si>
  <si>
    <t>Availability of  Side lab. Blood glucose, Haemoglobin, Serum electrolyte, TLC, DLC, urine routine, urine culture,Mantoux test, HIV (after counselling) and any specific test based on local and geographic needs like coeliac disease and malaria. If linkage to outside lab than give partial compliance</t>
  </si>
  <si>
    <t xml:space="preserve">NRC has facility /Linkage for laboratory investigation </t>
  </si>
  <si>
    <t xml:space="preserve">Demonstration and practice- by -doing on preparation of energy dense child food using locally available item </t>
  </si>
  <si>
    <t>Counselling on appropriate feeding, care and hygiene as per guideline</t>
  </si>
  <si>
    <t>Provision of Therapeutic feeding as per guideline</t>
  </si>
  <si>
    <t>Management of SAM in HIV exposed/HIV infected and TB infected children as per the guideline</t>
  </si>
  <si>
    <t>Management of SAM children less than 6 month</t>
  </si>
  <si>
    <t>Management of infection is done as per the guideline.</t>
  </si>
  <si>
    <t>Management of SAM child with shock as per the guideline</t>
  </si>
  <si>
    <t>Management  of dehydration in the children with SAM, without shock as per the guideline</t>
  </si>
  <si>
    <t>Management of hypothermia as per the  guideline</t>
  </si>
  <si>
    <t>Management of hypoglycaemia as per the  guideline</t>
  </si>
  <si>
    <t>For detail service provision kindly refer A2.4</t>
  </si>
  <si>
    <t>Availability of functional NRC</t>
  </si>
  <si>
    <t>Measurable Elements</t>
  </si>
  <si>
    <t>Reference no.</t>
  </si>
  <si>
    <t xml:space="preserve">Checklist for NRC   </t>
  </si>
  <si>
    <t>Operation Theatre Score</t>
  </si>
  <si>
    <t>Planned operations cancelled due to any reason like clinical, non clinical (theatre), or by patient</t>
  </si>
  <si>
    <t xml:space="preserve">No. of cancelled operation*1000 /total operation done </t>
  </si>
  <si>
    <t xml:space="preserve">Operation Cancellation rates </t>
  </si>
  <si>
    <t>No. of autoclave cycle failed in Bowie dick test out of total autoclave cycle</t>
  </si>
  <si>
    <t>Proportion of PAC done out of total elective surgeries</t>
  </si>
  <si>
    <t>Proportion of General Anaesthesia to spinal anaesthesia</t>
  </si>
  <si>
    <t>Deaths occurred from pre operative procedure to discharge of the patient</t>
  </si>
  <si>
    <t>Perioperative Death Rate</t>
  </si>
  <si>
    <t xml:space="preserve">Incidence of re-exploration of surgery </t>
  </si>
  <si>
    <t>No. of observed surgical site infections*100/total no. of Major surgeries</t>
  </si>
  <si>
    <t xml:space="preserve">Surgical Site infection Rate </t>
  </si>
  <si>
    <t>Cycle time for instrument processing</t>
  </si>
  <si>
    <t>Proportion emergency  surgeries</t>
  </si>
  <si>
    <t>Proportion of elective C-Sections</t>
  </si>
  <si>
    <t xml:space="preserve">No of major surgeries per surgeon </t>
  </si>
  <si>
    <t xml:space="preserve">Skin to skin time </t>
  </si>
  <si>
    <t xml:space="preserve">Downtime critical euipments </t>
  </si>
  <si>
    <t>No. of packs sterilized against the no. of surgeries</t>
  </si>
  <si>
    <t>CSSD/TSSU productivity index</t>
  </si>
  <si>
    <t xml:space="preserve">No. of Major surgeries done per 1 lakh population </t>
  </si>
  <si>
    <t xml:space="preserve">Proportion of other emergency surgeries done in the night </t>
  </si>
  <si>
    <t xml:space="preserve">Proportion of C-Sections done in night </t>
  </si>
  <si>
    <t xml:space="preserve">C-Section Rate </t>
  </si>
  <si>
    <t xml:space="preserve">Quality objective for OT are defined </t>
  </si>
  <si>
    <t xml:space="preserve">processing and sterilization of equipments, </t>
  </si>
  <si>
    <t>Work instruction/clinical  protocols are  displayed</t>
  </si>
  <si>
    <t xml:space="preserve">Department has documented procedure for  general cleaning of OT and annexes </t>
  </si>
  <si>
    <t>Department has documented procedure for maintenance and calibration of equipments</t>
  </si>
  <si>
    <t>Department has documented procedure for reception of dirt packs and issue of sterile packs from TSSU</t>
  </si>
  <si>
    <t xml:space="preserve">Department has documented procedure for OT documentation. </t>
  </si>
  <si>
    <t>Department has documented procedure for operation theatre asepsis and environment management</t>
  </si>
  <si>
    <t>Department has documented procedure for post operative care of the patient</t>
  </si>
  <si>
    <t>Department has documented procedure for in process check during surgery</t>
  </si>
  <si>
    <t>Department has documented procedure for pre operative anaesthetic check up</t>
  </si>
  <si>
    <t>Department has documented procedure for pre operative procedure</t>
  </si>
  <si>
    <t>Tracers</t>
  </si>
  <si>
    <t>Department has documented procedure for scheduling the Surgery and its booking</t>
  </si>
  <si>
    <t>Availability of puncture proof container</t>
  </si>
  <si>
    <t xml:space="preserve">Adequate air exchanges are maintained </t>
  </si>
  <si>
    <t xml:space="preserve">Positive Pressure in OT </t>
  </si>
  <si>
    <t xml:space="preserve">CSSD/TSSU has demarcated separate area for receiving dirty items, processes, keeping clean and sterile items </t>
  </si>
  <si>
    <t xml:space="preserve">Floors and wall surfaces of ICU are easily cleanable </t>
  </si>
  <si>
    <t xml:space="preserve">Zoning of High risk areas </t>
  </si>
  <si>
    <t xml:space="preserve">Faculty layout ensures separation of general traffic from patient traffic </t>
  </si>
  <si>
    <t>There is a procedure to enusure the tracibility of sterilized packs</t>
  </si>
  <si>
    <t>Maintenance of records of sterilization</t>
  </si>
  <si>
    <t xml:space="preserve">Regular validation of sterilization through biological and chemical indicators </t>
  </si>
  <si>
    <t xml:space="preserve">Instruments are packed according for autoclaving as per standard protocol </t>
  </si>
  <si>
    <t xml:space="preserve">Formaldehyde or glutaraldehyde solution replaced as per manufacturer instructions </t>
  </si>
  <si>
    <t>Ask staff about method, concentration and contact time  requied for chemical sterilization</t>
  </si>
  <si>
    <t>Ask staff about method and time required for bioling</t>
  </si>
  <si>
    <t>Autoclaving/HLD/Chemical Sterlization</t>
  </si>
  <si>
    <t>Equipment and instruments are  sterlized after each use as per requirement</t>
  </si>
  <si>
    <t>Contact time for decontamination  is adeqaute</t>
  </si>
  <si>
    <t xml:space="preserve">
Ask staff how they decontaminate the instruments like ambubag, suction canulae, Surgical Instruments 
(Soaking in 0.5% Chlorine Solution, Wiping with 0.5% Clorine Solution or 70% Alcohal as applicable </t>
  </si>
  <si>
    <t>Ask stff about how they decontaminate the procedure surface like OT Table, Stretcher/Trolleys  etc. 
(Wiping with .5% Chlorine solution</t>
  </si>
  <si>
    <t xml:space="preserve">Facility ensures standard practices and materials for decontamination and clean ing of instruments and  procedures areas </t>
  </si>
  <si>
    <t>Sterile s gloves are available at OT and Critical areas</t>
  </si>
  <si>
    <t>Surgical site covered with sterile drapes, sterile instruments are kept within the sterile field.</t>
  </si>
  <si>
    <t>Check sterile field is maintained during surgery</t>
  </si>
  <si>
    <t xml:space="preserve">procedure should be repeated several times so that the scrub lasts for 3 to 5
minutes. The hands and forearms should be dried with a sterile towel only.  </t>
  </si>
  <si>
    <t xml:space="preserve">Adherence to Surgical scrub method </t>
  </si>
  <si>
    <t>Periodic medical checkup of the staff</t>
  </si>
  <si>
    <t>Prevention of Hypothermia</t>
  </si>
  <si>
    <t xml:space="preserve">Recording Time of Birth </t>
  </si>
  <si>
    <t>Reptured Utreus</t>
  </si>
  <si>
    <t>Sepsis</t>
  </si>
  <si>
    <t xml:space="preserve">Retained Placenta </t>
  </si>
  <si>
    <t xml:space="preserve">Postpartum Haemorrhage  </t>
  </si>
  <si>
    <t xml:space="preserve">Ask for how to secure airway and breathing, Loading and Maintenance dose of Magnesium sulphate , Administration of Hypertensive Drugs </t>
  </si>
  <si>
    <t xml:space="preserve">Management of PIH/Eclampsia </t>
  </si>
  <si>
    <t xml:space="preserve">Post operative care </t>
  </si>
  <si>
    <t xml:space="preserve">Check for measures taken to prevent Supine Hypotension (Use of pillow/Sandbag to tilt the uterus), Technique for Incision, Opening of Uterus, Delivery of Foetus and placenta, and closing of Uterine Incision </t>
  </si>
  <si>
    <t xml:space="preserve">Intraoperative care </t>
  </si>
  <si>
    <t xml:space="preserve">Check Both General and Spinal Anaesthesia Options are available. Ask for what are the criteria for using spinal and GA </t>
  </si>
  <si>
    <t xml:space="preserve">Proper selection Anaesthesia technique </t>
  </si>
  <si>
    <t xml:space="preserve">Check for Haemoglobin level is estimated , and arrangement of Blood, Catheterization, Demonstration of Antacids </t>
  </si>
  <si>
    <t>pre operative care and part preparation</t>
  </si>
  <si>
    <t>Includes both maternal and neonatal death</t>
  </si>
  <si>
    <t xml:space="preserve">Post operative notes contains Vital signs, Pain control, Rate and type of IV fluids, Urine and Gastrointestinal fluid output, other medications and Laboratory investigations </t>
  </si>
  <si>
    <t xml:space="preserve">Post operative notes and orders are recorded </t>
  </si>
  <si>
    <t xml:space="preserve">Check for post operative operation ward is used and patients are not immediately shifted to wards after surgery </t>
  </si>
  <si>
    <t xml:space="preserve">Post operative monitoring is done before discharging to ward </t>
  </si>
  <si>
    <t xml:space="preserve">Check for suturing techniques are applied as per protocol </t>
  </si>
  <si>
    <t xml:space="preserve">Check for  what kind of sutures used for different surgeries . Braided Biological sutures are not used for dirty wounds, Catgut is not used for closing fascial layers of abdominal wounds or where prolonged support is required </t>
  </si>
  <si>
    <t xml:space="preserve">Appropriate suture material is used for surgery as per requirement </t>
  </si>
  <si>
    <t xml:space="preserve">Check for Cautery and suture legation practices </t>
  </si>
  <si>
    <t xml:space="preserve">Adequate Haemostasis is secaud during surgery  </t>
  </si>
  <si>
    <t xml:space="preserve">Instrument, needles and sponges are counted before beginning of case, before final closure and on completing of procedure </t>
  </si>
  <si>
    <t xml:space="preserve">Sponge and Instrument Count Practice is implemented </t>
  </si>
  <si>
    <t xml:space="preserve">Check for Surgical safety check list has been used for surgical procedures </t>
  </si>
  <si>
    <t xml:space="preserve">Surgical Safety Check List is used for each surgery </t>
  </si>
  <si>
    <t xml:space="preserve">Cleaning , Asepsis and Draping </t>
  </si>
  <si>
    <t xml:space="preserve">Surgical site preparation is done as per protocol </t>
  </si>
  <si>
    <t xml:space="preserve">Surgical Site is marked before entering into OT </t>
  </si>
  <si>
    <t xml:space="preserve">There is a process to prevent wrong site and wrong surgery </t>
  </si>
  <si>
    <t xml:space="preserve">Tetanus Prophylaxis is given if Indicated </t>
  </si>
  <si>
    <t xml:space="preserve">Antibiotic Prophylaxis given as indicated </t>
  </si>
  <si>
    <t>Vitals , Patients fasting status etc.</t>
  </si>
  <si>
    <t xml:space="preserve">Patient evaluation before surgery is done and recorded </t>
  </si>
  <si>
    <t>Schedule is prepared in consonance with available OT house and patients requirement</t>
  </si>
  <si>
    <t>There is procedure OT Scheduling</t>
  </si>
  <si>
    <t xml:space="preserve">Post anaesthesia status is monitored and documented </t>
  </si>
  <si>
    <t xml:space="preserve">Any adverse Anaesthesia Event is recorded and reported </t>
  </si>
  <si>
    <t xml:space="preserve">Check for the adequacy </t>
  </si>
  <si>
    <t xml:space="preserve">Anaesthesia note is recorded </t>
  </si>
  <si>
    <t xml:space="preserve">Potency and level of anaesthesia is monitored </t>
  </si>
  <si>
    <t xml:space="preserve">Breathing system is securely and correctly assembled </t>
  </si>
  <si>
    <t xml:space="preserve">Airway security is ensured </t>
  </si>
  <si>
    <t xml:space="preserve">Heart rate , cardiac rate , BP, O2  Saturation, </t>
  </si>
  <si>
    <t>Patients vitals are recorded during  anaesthesia</t>
  </si>
  <si>
    <t xml:space="preserve">Food intake status of Patient is checked </t>
  </si>
  <si>
    <t xml:space="preserve">Anaesthesia plan is documented before entering into OT </t>
  </si>
  <si>
    <t>There is procedure to review findings of PAC</t>
  </si>
  <si>
    <t>There is procedure to ensure that PAC has been done before surgery</t>
  </si>
  <si>
    <r>
      <t>The blood is ordered for the patient according to the MSBOS (</t>
    </r>
    <r>
      <rPr>
        <i/>
        <sz val="11"/>
        <rFont val="Arial Narrow"/>
        <family val="2"/>
      </rPr>
      <t>Maximum Surgical Blood Order Schedule</t>
    </r>
    <r>
      <rPr>
        <sz val="11"/>
        <rFont val="Arial Narrow"/>
        <family val="2"/>
      </rPr>
      <t>)</t>
    </r>
  </si>
  <si>
    <t xml:space="preserve">Availability of blood units in case of emergency with out replacement </t>
  </si>
  <si>
    <t xml:space="preserve">OT is provided with the critical value of different test </t>
  </si>
  <si>
    <t>OT Register, Schedule, Infection  control records, autoclaving records etc</t>
  </si>
  <si>
    <t>Consents, surgical safety check list</t>
  </si>
  <si>
    <t xml:space="preserve">Anaesthesia Notes are Recorded </t>
  </si>
  <si>
    <t xml:space="preserve">Name of person in attendance during procedure, Pre and post operative diagnosis, Procedures carried out, length of procedures, estimated blood loss, Fluid administered, specimen removed, complications etc. </t>
  </si>
  <si>
    <t xml:space="preserve">Operative Notes are Recorded </t>
  </si>
  <si>
    <t>PAC, Intraoperative monitoring</t>
  </si>
  <si>
    <t>Records of Monitoring/ Assessments are maintained</t>
  </si>
  <si>
    <t>HIV, Infectious cases</t>
  </si>
  <si>
    <t>Patient id band/ verbal confirmation etc.</t>
  </si>
  <si>
    <t>There is procedure of handing over while receiving patient form OT to indoor and ICU</t>
  </si>
  <si>
    <t xml:space="preserve">Physical examination, results of lab investigation, diagnosis and proposed surgery </t>
  </si>
  <si>
    <t xml:space="preserve">There is procedure for Pre Operative assessment </t>
  </si>
  <si>
    <t>Linen is changed after each procedure</t>
  </si>
  <si>
    <t>OT has facility to provide linen for staff</t>
  </si>
  <si>
    <t>Drape, draw sheet, cut sheet and gown</t>
  </si>
  <si>
    <t>OT has facility to provide sufficient and  clean linen for surgical patient</t>
  </si>
  <si>
    <t xml:space="preserve">Availability  of Centralized /local piped Oxygen, nitrogen and vacuum supply </t>
  </si>
  <si>
    <t xml:space="preserve">2 tier backup with UPS </t>
  </si>
  <si>
    <t>Availability of power back up in OT</t>
  </si>
  <si>
    <t xml:space="preserve">Availability of Hot water supply </t>
  </si>
  <si>
    <t>No pests are noticed</t>
  </si>
  <si>
    <t>No condemned/Junk material in the OT</t>
  </si>
  <si>
    <t>OT Table are intact and without rust</t>
  </si>
  <si>
    <t>Security arrangement at OT</t>
  </si>
  <si>
    <t>Positive pressure is maintained in OT</t>
  </si>
  <si>
    <t>50-60%</t>
  </si>
  <si>
    <t>Humidity is maintained at desirable level</t>
  </si>
  <si>
    <t>20-25OC, ICU has functional room thermometer and temperature is regularly maintained</t>
  </si>
  <si>
    <t>Temperature is maintained  and record of same is kept</t>
  </si>
  <si>
    <t>Warning light is provided outside OT and its been used when OT  is functional</t>
  </si>
  <si>
    <t>Entry to OT is restricted</t>
  </si>
  <si>
    <t>Adequate Illumination at pre operative and post operative area</t>
  </si>
  <si>
    <t>100000 lux</t>
  </si>
  <si>
    <t>Adequate Illumination at OT table</t>
  </si>
  <si>
    <t>Anaesthetic agents are kept at secure place</t>
  </si>
  <si>
    <t xml:space="preserve">Narcotic and psychotropic drugs are kept in lock and key </t>
  </si>
  <si>
    <t>Up to date instructions for operation and maintenance of equipments are readily available with staff.</t>
  </si>
  <si>
    <t>Boyels apparatus, cautery, BP apparatus, autoclave etc.</t>
  </si>
  <si>
    <t>Cupboard, table for preparation of medicines, chair, racks,</t>
  </si>
  <si>
    <t>Trey for  monitors, Electrical panel for anaesthesia machine, cardiac monitor etc, panel with outlet for Oxygen and vacuum,  X ray view box.</t>
  </si>
  <si>
    <t>Hospital graded mattress , IVstand, Bed pan</t>
  </si>
  <si>
    <t>Availability of attachment/ accessories  with OT table</t>
  </si>
  <si>
    <t xml:space="preserve">Shadow less Major &amp; Minor, Ceiling and Stand Model, Focus Lamp </t>
  </si>
  <si>
    <t>Availability of functional OT light</t>
  </si>
  <si>
    <t>Autoclave Horizontal &amp; Vertical, Sterlizer Big &amp; Small</t>
  </si>
  <si>
    <t>Availability of equipment for CSSD/TSSU</t>
  </si>
  <si>
    <t xml:space="preserve">Buckets for mopping, Separate mops for patient care area and circulation area duster, waste trolley, Deck brush </t>
  </si>
  <si>
    <t>Instrument cabinet and racks for storage of sterile items</t>
  </si>
  <si>
    <t>Availability of equipment for storage of sterilized items</t>
  </si>
  <si>
    <t xml:space="preserve">Boyles apparatus, Bains Circuit or Sodalime absorbent in close circuit </t>
  </si>
  <si>
    <t>Availability of  functional anaesthesia equipment</t>
  </si>
  <si>
    <t xml:space="preserve">Ambu bag, Oxygen, Suction machine , laryngoscope scope, Defibrillator (Paediatric and adult) , LMA, ET Tube </t>
  </si>
  <si>
    <t>Availability of  functional Instruments Resuscitation</t>
  </si>
  <si>
    <t>Portable X-Ray Machine,  Glucometer, HIV rapid diagnostic kit, USG and Blood gas analyser</t>
  </si>
  <si>
    <t>Operation Table with Trendelenburg facility</t>
  </si>
  <si>
    <t>Operating Microscope, ENT Operation set, Mastoid Set, Tracheotomy set, Microdrill System set</t>
  </si>
  <si>
    <t>Availability of  functional ENT surgery equipments</t>
  </si>
  <si>
    <t xml:space="preserve">Operating Microscope, IOL Operation Set, Ophthalmoscope Keratometer, A Scan Biometer </t>
  </si>
  <si>
    <t>Availability of Ophthalmic surgery equipments</t>
  </si>
  <si>
    <t xml:space="preserve">C arm, check OT table is C arm compatible, Thomas Splint, IM Nailing Set, SP Nailing, Compression Plating Kit, Sislocation Hip Screw Fixation </t>
  </si>
  <si>
    <t>Availability of  functional orthopaedic surgery equipments</t>
  </si>
  <si>
    <t xml:space="preserve">Diathermy (Unit and Bi Polar), Proctoscopy set, general Surgical Instruments for Piles, Fistula, &amp; Fissures. Surgical set for Hernia &amp; Hydrocele, Cautery </t>
  </si>
  <si>
    <t>Availability of   functional General surgery equipments</t>
  </si>
  <si>
    <t>Radiant warmer, Baby tray with Two pre warmed towels/sheets for wrapping the baby, mucus extractor, bag and mask (0 &amp;1 no.), sterilized thread for cord/cord clamp, nasogastric tube</t>
  </si>
  <si>
    <t xml:space="preserve">Availability of functional equipments/ Instruments for New Born Care </t>
  </si>
  <si>
    <t xml:space="preserve">LSCS Set, Cervical Biopsy Set, Proctoscopy Set, Hysterectomy set, D&amp;C Set </t>
  </si>
  <si>
    <t>Availability of  functional instruments for Gynae and obstetrics</t>
  </si>
  <si>
    <t>BP apparatus, Thermometer, Pulse Oxy meter, Multiparameter , PV Set</t>
  </si>
  <si>
    <t>Emergency drug tray is maintained in OT in pre and post operative room</t>
  </si>
  <si>
    <t xml:space="preserve">Availability of personal protective equipments </t>
  </si>
  <si>
    <t xml:space="preserve">Availability of syringes and IV Sets </t>
  </si>
  <si>
    <t xml:space="preserve">Availability of Oxygen Cylinders </t>
  </si>
  <si>
    <t xml:space="preserve"> Inj Magsulf 50%, Inj Calcium gluconate 10%, Inj Dexamethasone, inj Hydrocortisone, Succinate, Inj diazepam, inj Pheneramine maleate, inj Corboprost, Inj Fortwin, Inj Phenergen, Betameathazon, Inj Hydrazaline, Nefidepin, Methyldopa,ceftriaxone </t>
  </si>
  <si>
    <t xml:space="preserve">Availability of  emergency drugs </t>
  </si>
  <si>
    <t>Tab B complex, Inj Betamethason, Inj Hydrazaline,  methyldopa, (Nevirapin and other HIV  drugs)</t>
  </si>
  <si>
    <t xml:space="preserve">Availability of  anesthetics </t>
  </si>
  <si>
    <t xml:space="preserve"> Tab Paracetamol Ibuprofen, inj Diclofenac, Sodium plasma expender</t>
  </si>
  <si>
    <t>Injectable preaprtions</t>
  </si>
  <si>
    <t>Inj Ampillicin, Inj. metronizazole Inj Gentamycin,</t>
  </si>
  <si>
    <t xml:space="preserve">Availability of Uterotonic Drugs </t>
  </si>
  <si>
    <t xml:space="preserve">Availability of Oxygen Cylinders / Piped Gas supply, Nitrogen  </t>
  </si>
  <si>
    <t xml:space="preserve">Availability of medical gases </t>
  </si>
  <si>
    <t>Staff is skilled for processing and packing instrument</t>
  </si>
  <si>
    <t>Staff is Skilled to operate  OT equipments</t>
  </si>
  <si>
    <t>Staff is skilled  for resuscitation and intubation</t>
  </si>
  <si>
    <t>Training on processing/sterilization of equipments</t>
  </si>
  <si>
    <t>Infection control and hand hygiene</t>
  </si>
  <si>
    <t>OT Management</t>
  </si>
  <si>
    <t>Advance Life support</t>
  </si>
  <si>
    <t>Availability of Security staff</t>
  </si>
  <si>
    <r>
      <t xml:space="preserve"> Availability </t>
    </r>
    <r>
      <rPr>
        <sz val="11"/>
        <color indexed="8"/>
        <rFont val="Calibri"/>
        <family val="2"/>
        <scheme val="minor"/>
      </rPr>
      <t xml:space="preserve">CSSD/ TSSU Asstt. </t>
    </r>
    <r>
      <rPr>
        <sz val="11"/>
        <rFont val="Calibri"/>
        <family val="2"/>
        <scheme val="minor"/>
      </rPr>
      <t xml:space="preserve"> </t>
    </r>
  </si>
  <si>
    <t>Availability of OT attendant/assistant</t>
  </si>
  <si>
    <t>Availability of OT technician</t>
  </si>
  <si>
    <t xml:space="preserve">As per patient load , at least two </t>
  </si>
  <si>
    <t xml:space="preserve">As per case load </t>
  </si>
  <si>
    <t>Availability of anaesthetist</t>
  </si>
  <si>
    <t>Availability of ENT surgeon</t>
  </si>
  <si>
    <t>Availability of ophthalmic surgeon</t>
  </si>
  <si>
    <t>Availability of Orthopaedic Surgeon</t>
  </si>
  <si>
    <t>Availability of general surgeon</t>
  </si>
  <si>
    <t>Availability of Obg &amp; Gynae Surgeon</t>
  </si>
  <si>
    <t>OT room  has installed fire Extinguisher  that is Class A , Class B, C type or ABC type</t>
  </si>
  <si>
    <t>OT has sufficient fire  exit to permit safe escape to its occupant at time of fire</t>
  </si>
  <si>
    <t>Walls and floor of the OT covered with joint less tiles</t>
  </si>
  <si>
    <t xml:space="preserve">Floors of the ward are non slippery and even </t>
  </si>
  <si>
    <t>OT does not have temporary connections and loosely hanging wires</t>
  </si>
  <si>
    <t>No cris cross of infectious and sterile goods</t>
  </si>
  <si>
    <t>Unidirectional flow of goods and services</t>
  </si>
  <si>
    <t xml:space="preserve">Hydrolic OT Tables 
As per case load at least two for 100 - 200 beded DH and 4 for More than 200 beds </t>
  </si>
  <si>
    <t xml:space="preserve">OT tables are available as per load </t>
  </si>
  <si>
    <t xml:space="preserve">2-3 meters </t>
  </si>
  <si>
    <t xml:space="preserve">Corridors are wide enough for movement of trolleys </t>
  </si>
  <si>
    <t>Availability of dirty utility area</t>
  </si>
  <si>
    <t xml:space="preserve">Availability of Autoclave room/ TSSU </t>
  </si>
  <si>
    <t xml:space="preserve">Availaility of Scrub Area </t>
  </si>
  <si>
    <t xml:space="preserve">Availability of Post Operative Room </t>
  </si>
  <si>
    <t>Availability of  earmarked area for newborn Corner</t>
  </si>
  <si>
    <t xml:space="preserve">Availability of Pre Operative Room </t>
  </si>
  <si>
    <t xml:space="preserve">Availability of Changing Rooms </t>
  </si>
  <si>
    <t>Demarcated disposal Zone</t>
  </si>
  <si>
    <t>Demarcated sterile Zone</t>
  </si>
  <si>
    <t>Demarcated Clean Zone</t>
  </si>
  <si>
    <t xml:space="preserve">Demarcated of Protective Zone </t>
  </si>
  <si>
    <t>Seating arrangement for patient attendant</t>
  </si>
  <si>
    <t>Toilet facility for patient attendant</t>
  </si>
  <si>
    <t>Hot water facility</t>
  </si>
  <si>
    <t>Waiting area for attendants</t>
  </si>
  <si>
    <t>Ophthalmic/ENT- 1</t>
  </si>
  <si>
    <t>Availability of OT ophthalmic/ENT</t>
  </si>
  <si>
    <t xml:space="preserve">Emergency OT 1 </t>
  </si>
  <si>
    <t>Availability of OT for Emergency surgeries</t>
  </si>
  <si>
    <t>100-200 -1OT,                200-300-2,                    300-400 -3</t>
  </si>
  <si>
    <t>Availability of OT for  elective major surgeries</t>
  </si>
  <si>
    <t xml:space="preserve">Adequate space for accommodating surgical  load </t>
  </si>
  <si>
    <t>Surgical services are free for BPL patients</t>
  </si>
  <si>
    <t>All surgical procedure are free of cost for JSSK beneficeries</t>
  </si>
  <si>
    <t>JSSK</t>
  </si>
  <si>
    <t>Free medicines and consumables are available</t>
  </si>
  <si>
    <t>Availabilty of complaint box and display of process for grievance re addressal and whom to contact is displayed</t>
  </si>
  <si>
    <t xml:space="preserve">Patient attendant is informed about clinical condition and treatment been provided </t>
  </si>
  <si>
    <t>Anaesthesia Consent for OT</t>
  </si>
  <si>
    <t>High risk consent is taken before major surgeries</t>
  </si>
  <si>
    <t>Privacy  and Confidentiality of HIV cases</t>
  </si>
  <si>
    <t>Patients are properly draped/covered before and after produce</t>
  </si>
  <si>
    <t>Availability of screen between OT table</t>
  </si>
  <si>
    <t>Availability of Wheel chair or stretcher for easy Access to the OT</t>
  </si>
  <si>
    <t>Availability of female staff in pre and post operative room</t>
  </si>
  <si>
    <t xml:space="preserve">Availability of female staff if a male doctor examination/ conduct surgery of a female patients </t>
  </si>
  <si>
    <t xml:space="preserve">Services are delivered in a manner that is sensitive to gender, religious and cultural needs, and there are no barrier on account of physical, economic, cultural or social reasons. </t>
  </si>
  <si>
    <t>OT schedule displayed</t>
  </si>
  <si>
    <t>Display doctor/ Nurse on duty  and updated</t>
  </si>
  <si>
    <t>Zones of OT are marked</t>
  </si>
  <si>
    <t>Signage for restricted area are displayed</t>
  </si>
  <si>
    <t xml:space="preserve">Availability  of departmental signage's </t>
  </si>
  <si>
    <t xml:space="preserve">Availability of Amputation Surgery </t>
  </si>
  <si>
    <t>Availability of Reconstructive Surgery</t>
  </si>
  <si>
    <t>Blood gas analyser&amp; USG</t>
  </si>
  <si>
    <t xml:space="preserve">Availability of C arm services </t>
  </si>
  <si>
    <t>Developmental Dysplasia of 
the Hip,Congenital Cataract, cleft lip and palate</t>
  </si>
  <si>
    <t>Availability of Paediatric surgical Procedure under RBSY</t>
  </si>
  <si>
    <t>Availability of essential new born care</t>
  </si>
  <si>
    <t>Availability of OT for Management of complications</t>
  </si>
  <si>
    <t>Availability of C-section services</t>
  </si>
  <si>
    <t>tubal ligation</t>
  </si>
  <si>
    <t>Availability of Emergency OT services as and even when required</t>
  </si>
  <si>
    <t>OT Services  are available 24X7</t>
  </si>
  <si>
    <t xml:space="preserve">Trauma Including Vehicular Accidents , Fracture Wiring </t>
  </si>
  <si>
    <t xml:space="preserve">Availability of Oral surgery procedures </t>
  </si>
  <si>
    <t xml:space="preserve">Open and Closed Reduction, Nailing and Plating, Amputation, Disarticulation of Hip and Shoulder </t>
  </si>
  <si>
    <t xml:space="preserve">Availability of Orthopaedic surgical procedures </t>
  </si>
  <si>
    <t xml:space="preserve">Nose, Ear and Throat surgical procedures 
﻿Packing , Antral Puncture , Fracture Reduction, Mastoid Abscess I &amp; D, ﻿Mastoidectomy    Stapedotomy, Adenoidectomy, Tonsillectomy   
</t>
  </si>
  <si>
    <t xml:space="preserve">Availability of ENT surgical procedure </t>
  </si>
  <si>
    <t xml:space="preserve">Cataract Extraction with IOL, Canthotomy, Paracentesis, Enucleation, Glaucoma, Cunjuctival Cyst, </t>
  </si>
  <si>
    <t>Availability of Ophthalmic Surgery procedures</t>
  </si>
  <si>
    <t xml:space="preserve">I&amp;D, Pepuceal Dilation, Meatomy, Gland Biopsy, Reduction Paraphimosis, Brachial/Thyoglossal Cyst and Fistula, Inguinal Herniotomy, Neonatal Intestinal Obstruction </t>
  </si>
  <si>
    <t xml:space="preserve">Availability of Paediatric Surgery procedure </t>
  </si>
  <si>
    <t>D &amp; E, Hysterectomy . For Obstetric procedure kindly see A2.2</t>
  </si>
  <si>
    <t xml:space="preserve">Availability of Gynaecology procedures </t>
  </si>
  <si>
    <t xml:space="preserve">Appendectomy, Intestinal Obstruction, Perforation, Tongue Tie, Inguinal Hernia </t>
  </si>
  <si>
    <t xml:space="preserve">Availability of General Surgery procedures </t>
  </si>
  <si>
    <t xml:space="preserve">Checklist for Operation Theatre  </t>
  </si>
  <si>
    <t>Average counselling time</t>
  </si>
  <si>
    <t xml:space="preserve">Client Satisfaction score </t>
  </si>
  <si>
    <t>No. of sterilization failure per 1000 surgeries</t>
  </si>
  <si>
    <t xml:space="preserve">No. of post operative deaths per 1000 surgeries </t>
  </si>
  <si>
    <t>Surgical site infection rate</t>
  </si>
  <si>
    <t>No. of complication per 1000 female sterilization surgeries</t>
  </si>
  <si>
    <t>No. of complication per 1000 male sterilization surgeries</t>
  </si>
  <si>
    <t xml:space="preserve">Medical Audit Score </t>
  </si>
  <si>
    <t xml:space="preserve">Surgical Site Infection rate </t>
  </si>
  <si>
    <t>Proportion of clients agreed for family planning methods out of total counselled</t>
  </si>
  <si>
    <t xml:space="preserve">Skin to Skin time </t>
  </si>
  <si>
    <t>No. of family planning counselling done per 1000 client</t>
  </si>
  <si>
    <t>Proportion of target met for female sterilization surgery</t>
  </si>
  <si>
    <t>Proportion of target met for male sterilization surgery</t>
  </si>
  <si>
    <t xml:space="preserve">Proportion of users using limiting method </t>
  </si>
  <si>
    <t xml:space="preserve">OCP Users </t>
  </si>
  <si>
    <t xml:space="preserve">No. of Second Trimester MTP </t>
  </si>
  <si>
    <t xml:space="preserve">No of First Trimester MTP </t>
  </si>
  <si>
    <t xml:space="preserve">Tubectomy performed </t>
  </si>
  <si>
    <t xml:space="preserve">Vasectomy performed </t>
  </si>
  <si>
    <t>Denominator to be discussed</t>
  </si>
  <si>
    <t>IUD insertion per 1000 eligible female</t>
  </si>
  <si>
    <t xml:space="preserve">Quality objective are defined </t>
  </si>
  <si>
    <t>IUD insertion, Processing of instruments</t>
  </si>
  <si>
    <t>Department has manual for FP indemnity scheme</t>
  </si>
  <si>
    <t>Department has standard IEC material for patient education and counselling</t>
  </si>
  <si>
    <t xml:space="preserve">Department has standard for various technique of contraception </t>
  </si>
  <si>
    <t>Department has guideline for  administration of Emergency contraceptive</t>
  </si>
  <si>
    <t>Department has manual  for Quality assurance  for sterilization</t>
  </si>
  <si>
    <t xml:space="preserve">Department has manual for male and female sterilization </t>
  </si>
  <si>
    <t xml:space="preserve">Department has documented procedure for counselling of the patient </t>
  </si>
  <si>
    <t xml:space="preserve">Department has documented procedure for record maintenance </t>
  </si>
  <si>
    <t>Department has documented procedure for taking consent of the patient for procedure</t>
  </si>
  <si>
    <t>Department has documented procedure for IUD insertion</t>
  </si>
  <si>
    <t>Department has documented procedure for preparation of patient for surgery</t>
  </si>
  <si>
    <t>Department has documented procedure for providing appointment/day and date  for the surgery</t>
  </si>
  <si>
    <t xml:space="preserve">Department has documented procedure for initial assessment of the patient </t>
  </si>
  <si>
    <t xml:space="preserve">Department has documented procedure for registration, admission and discharge </t>
  </si>
  <si>
    <t xml:space="preserve">Client satisfaction survey done on monthly basis </t>
  </si>
  <si>
    <t>Use of double bucket system for mopping</t>
  </si>
  <si>
    <t>Check sterile filled is maintained during surgery</t>
  </si>
  <si>
    <t>Cleaning of cervix before IUD insertion with antiseptic solution</t>
  </si>
  <si>
    <t>ethacridine lactate extra amniotic instillation</t>
  </si>
  <si>
    <t>Medical termination of pregnancy done as per guidelines</t>
  </si>
  <si>
    <t>Dilation and evacuation</t>
  </si>
  <si>
    <t>Surgical Procedures procedures are done as per guidelines</t>
  </si>
  <si>
    <t>MVA procedures are done as per guidelines</t>
  </si>
  <si>
    <t>SI/RR/PI</t>
  </si>
  <si>
    <t>Counselling on the follow-up visit</t>
  </si>
  <si>
    <t>As per national guidelines</t>
  </si>
  <si>
    <t>Post procedure Counselling provided</t>
  </si>
  <si>
    <t xml:space="preserve">As per national Guidelines
Transition phase after family planning surgery specially vasectomy defined </t>
  </si>
  <si>
    <t>Pre procedure Counselling provided</t>
  </si>
  <si>
    <t>Visit after 48 hours, first follow up visit at 7th day and semen analysis after 3 months, emergency follow up</t>
  </si>
  <si>
    <t>Follow up visits done as per GoI guidelines</t>
  </si>
  <si>
    <t>use of another family planning method for 3 months only,</t>
  </si>
  <si>
    <t>Client is informed about post operative care, complication and follow up</t>
  </si>
  <si>
    <t>surgeon check for informed consent signed and ask client for the same</t>
  </si>
  <si>
    <t>Consent is confirmed before the procedure</t>
  </si>
  <si>
    <t>Physical examination and Medical History taken,</t>
  </si>
  <si>
    <t>Assessment of client done before surgery for any Delay, refer of caution signs</t>
  </si>
  <si>
    <t>49-22 year age
Married
at least having one year old
Spouse has not gone for sterilization</t>
  </si>
  <si>
    <t>Staff is aware of case selection criteria for family planning</t>
  </si>
  <si>
    <t>IUD insertion is done as per standard protocol</t>
  </si>
  <si>
    <t>Removal of IUD, Instructions for when to return</t>
  </si>
  <si>
    <t>Follow up services are provided as per protocols</t>
  </si>
  <si>
    <t>Cramping, vaginal discharge, heavier menstruation, checking of IUD</t>
  </si>
  <si>
    <t>Client is informed about the adverse effect that can happen and their remedy</t>
  </si>
  <si>
    <t>No touch technique, Speculum and bimanual examination, sounding of uterus and placement</t>
  </si>
  <si>
    <t>within 72 hours, second dose 12 hours after first dose</t>
  </si>
  <si>
    <t>Staff is aware of indication and method of administration of ECP</t>
  </si>
  <si>
    <t>Staff is aware of what to do if dose of contraceptive is missed</t>
  </si>
  <si>
    <t>The client should be given full information about the risks, advantages, and possible side effects before OCPs are prescribed for her.</t>
  </si>
  <si>
    <t xml:space="preserve">Contraindication of COC in Breastfeeding mothers within 6week and hypertension </t>
  </si>
  <si>
    <t>Pills should be given only to those who meet the Medical Eligibility Criteria</t>
  </si>
  <si>
    <t>The client is informed that condoms prevent sexually transmitted infections (STIs) &amp; HIV</t>
  </si>
  <si>
    <t>Client is counselled about the options for family planning available</t>
  </si>
  <si>
    <t>The importance of timely initiation of an FP method after childbirth, miscarriage,
or abortion will be emphasized.</t>
  </si>
  <si>
    <t xml:space="preserve">The client is given full information about optimal pregnancy spacing and
the benefits of it as a part of FP health education and counselling. </t>
  </si>
  <si>
    <t>Post operative care as per guidelines</t>
  </si>
  <si>
    <t xml:space="preserve">Part preparation is done as per guidelines </t>
  </si>
  <si>
    <t>Preoperative instructions given to the client</t>
  </si>
  <si>
    <t>FP surgeries are scheduled as oer guidelines</t>
  </si>
  <si>
    <t>Local anaesthesia is given as per guidelines</t>
  </si>
  <si>
    <t xml:space="preserve">Counselling of client before discharge </t>
  </si>
  <si>
    <t xml:space="preserve">Follow-up records for FP clients
</t>
  </si>
  <si>
    <t>Records on family planning (FP) (including the number
of  clients counselled and the number of  acceptors)</t>
  </si>
  <si>
    <t>Check for availability of eligible couple and sterilization register</t>
  </si>
  <si>
    <t>Formats for Consent etc available</t>
  </si>
  <si>
    <t>Anaesthesia and surgery note recorded</t>
  </si>
  <si>
    <t>Drugs administered are recorded</t>
  </si>
  <si>
    <t xml:space="preserve"> History and Physical examination are recorded</t>
  </si>
  <si>
    <t>High risk medical emergencies are identified and treatment given on priority</t>
  </si>
  <si>
    <t xml:space="preserve">A nurse /doctor is identified responsible for each case </t>
  </si>
  <si>
    <t>Facility has functional referral linkages to higher facilities for cases which  can not be managed at the facility</t>
  </si>
  <si>
    <t>Facility has established procedure for handing over form OT to ward</t>
  </si>
  <si>
    <t xml:space="preserve">There is fixed schedule for assessment of  patients </t>
  </si>
  <si>
    <t xml:space="preserve">Pulse, blood pressure, respiratory rate, temperature, body 
weight, general condition and pallor, auscultation of  heart and lungs, examination 
of  abdomen, pelvic examination, and other examinations as indicated by the
client’s medical history or general physical examination. </t>
  </si>
  <si>
    <t>current pregnancy status
Obstetrics history</t>
  </si>
  <si>
    <t>Menstrual history: Date of  last menstrual period</t>
  </si>
  <si>
    <t>last contraceptive used and when</t>
  </si>
  <si>
    <t>Current medications</t>
  </si>
  <si>
    <t>Immunization status of  women for tetanus</t>
  </si>
  <si>
    <t>History of  illness to screen for the diseases mentioned under the medical 
eligibility criteria</t>
  </si>
  <si>
    <t>There is provision of extra beds during fixed day family planning surgery</t>
  </si>
  <si>
    <t>There is established criteria for admission of abortion cases</t>
  </si>
  <si>
    <t xml:space="preserve">Age criteria for family planning surgeries is adhered </t>
  </si>
  <si>
    <t>Client demographic details are recorded in admission records</t>
  </si>
  <si>
    <t xml:space="preserve"> Unique  identification number  is given to each client during process of registration</t>
  </si>
  <si>
    <t>22-49 married only</t>
  </si>
  <si>
    <t>Staff is aware of legal age for family planning</t>
  </si>
  <si>
    <t>No condemned/Junk material in the PP unit</t>
  </si>
  <si>
    <t>Security arrangement at PP unit</t>
  </si>
  <si>
    <t>Appropriate humidity level is maintained</t>
  </si>
  <si>
    <t>Temperature is maintained  and record of same is maintainted</t>
  </si>
  <si>
    <t>Only one client is allowed one time at clinic</t>
  </si>
  <si>
    <t>At IUD insertion area</t>
  </si>
  <si>
    <t>Adequate Illumination at  procedure area at family planning clinic</t>
  </si>
  <si>
    <t>There is no stock out of contraceptives</t>
  </si>
  <si>
    <t>Department maintained stock and expenditure register of contraceptives</t>
  </si>
  <si>
    <t>There is practice of calculating and maintaining buffer stock  of  contraceptives</t>
  </si>
  <si>
    <t>Are expired contraceptives destroyed to prevent resale 
or other inappropriate use</t>
  </si>
  <si>
    <t>Contraceptives are stored away from water and sources of  heat,
direct sunlight etc.</t>
  </si>
  <si>
    <t xml:space="preserve">There is process indenting consumable and drugs </t>
  </si>
  <si>
    <t xml:space="preserve">Laparoscope, MVA etc </t>
  </si>
  <si>
    <t>Tray for  monitors, Electrical panel for anaesthesia machine, cardiac monitor etc, panel with outlet for Oxygen and vacuum,  X ray view box.</t>
  </si>
  <si>
    <t>Hospital graded mattress , IV stand, Bed pan</t>
  </si>
  <si>
    <t>Autoclave/ boiler,</t>
  </si>
  <si>
    <t>Bag and mask, Oxygen, Suction machine , laryngoscope scope. LMA, ET Tube , Airway ,Defibrillator</t>
  </si>
  <si>
    <t>Instruments for Laparoscopy</t>
  </si>
  <si>
    <t>NSV sets</t>
  </si>
  <si>
    <t>Laparoscopic set</t>
  </si>
  <si>
    <t>Minilap instrument</t>
  </si>
  <si>
    <t xml:space="preserve"> Operation Table with Trendelenburg facility</t>
  </si>
  <si>
    <t>Availability of Sterile IUD insertion and removal Kits</t>
  </si>
  <si>
    <t>PV examination kit</t>
  </si>
  <si>
    <t>Availability of Instruments/Equipments  for Gynae and obstetric</t>
  </si>
  <si>
    <t xml:space="preserve">BP apparatus, Thermometer, Pulse Oxymeter, Multiparameter </t>
  </si>
  <si>
    <t xml:space="preserve">Availability of  emergency drugs tray </t>
  </si>
  <si>
    <t xml:space="preserve">At OT </t>
  </si>
  <si>
    <t>Sterilized consumables in dressing drum</t>
  </si>
  <si>
    <t>Tracer</t>
  </si>
  <si>
    <t xml:space="preserve">Availability of  anaesthetics </t>
  </si>
  <si>
    <t>Stock for Month</t>
  </si>
  <si>
    <t>Availability of Condoms</t>
  </si>
  <si>
    <t>Availability of IUD devices</t>
  </si>
  <si>
    <t>Availability of emergency Contraceptive Pills</t>
  </si>
  <si>
    <t>Availability of Oral Contraceptive Pills</t>
  </si>
  <si>
    <t xml:space="preserve">Staff is skilled  for resuscitation </t>
  </si>
  <si>
    <t xml:space="preserve">Staff is skill for counselling services </t>
  </si>
  <si>
    <t>Bio medical waste Management</t>
  </si>
  <si>
    <t>NSV</t>
  </si>
  <si>
    <t>Laparoscopic surgery/Minilap</t>
  </si>
  <si>
    <t>Family planning counselling</t>
  </si>
  <si>
    <t>IUD insertion</t>
  </si>
  <si>
    <t>Viability of Counsellor for family planning</t>
  </si>
  <si>
    <t xml:space="preserve">Trained in IUCD insertion </t>
  </si>
  <si>
    <t>Minilap - MBBS trained in procedure
Laparoscopic- DGO,MS, MD
trained in laparoscopic surgery</t>
  </si>
  <si>
    <t>Availability of trained surgeon for Minilap/ Laparoscopic/NSV</t>
  </si>
  <si>
    <t>PP unit  has installed fire Extinguisher  that is Class A , Class BC type or ABC type</t>
  </si>
  <si>
    <t>Windows if any in the OT are intact and sealed</t>
  </si>
  <si>
    <t>OT tables are available as per load</t>
  </si>
  <si>
    <t xml:space="preserve">Corridors are wide enough for movement of trolleys and stretchers </t>
  </si>
  <si>
    <t>Availability of examination cum minor procedure area for IUD insertion</t>
  </si>
  <si>
    <t>Availability of dedicated counselling area</t>
  </si>
  <si>
    <t xml:space="preserve">Availability of Scrub Area </t>
  </si>
  <si>
    <t>Availability of seating arrangement</t>
  </si>
  <si>
    <t xml:space="preserve">Functional toilets with running water and flush are available as per bed strength and patient load of ward </t>
  </si>
  <si>
    <t>Availability of dedicated OT for Family planning surgeries in PP unit</t>
  </si>
  <si>
    <t>Adequate Space is  for counselling and examination</t>
  </si>
  <si>
    <t xml:space="preserve">Timely payment of family planning compensation </t>
  </si>
  <si>
    <t xml:space="preserve">All surgical procedure for family planning are free of cost </t>
  </si>
  <si>
    <t xml:space="preserve">Drugs, consumables and contraceptives are  available free </t>
  </si>
  <si>
    <t>Client is informed about various options of family planning and assisted in decision making</t>
  </si>
  <si>
    <t>Staff about awareness reproductive rights of clients</t>
  </si>
  <si>
    <t>Display of reproductive rights of clients</t>
  </si>
  <si>
    <t>Informed consent on prescribed form C for abortion</t>
  </si>
  <si>
    <t>Informed consent for family planning surgeries</t>
  </si>
  <si>
    <t>Informed consent for IUD insertion</t>
  </si>
  <si>
    <t>No entry shall be made in any case sheet , PT register , follow-up card or any other document, register indicating there in the name of the pregnant women . Only reference serial no. is mentioned on all the document</t>
  </si>
  <si>
    <t>Confidentiality of Abortion cases</t>
  </si>
  <si>
    <t>Availability of screens at family planning OT</t>
  </si>
  <si>
    <t>Availability of screens at IUD insertion room</t>
  </si>
  <si>
    <t xml:space="preserve">Ask Staff/client whether they were convinced for one method or given informed choice </t>
  </si>
  <si>
    <t>There is no over emphasis on one method</t>
  </si>
  <si>
    <t xml:space="preserve">Flip charts, models, specimens, and samples of  
contraceptives available </t>
  </si>
  <si>
    <t xml:space="preserve">IEC materials such as posters, banners, and handbills 
available at the site and displayed
</t>
  </si>
  <si>
    <t>IEC Material regarding family planning displayed</t>
  </si>
  <si>
    <t xml:space="preserve">Family planning insurance scheme displayed </t>
  </si>
  <si>
    <t xml:space="preserve">Compensation for family planning services are displayed </t>
  </si>
  <si>
    <t>Compensation for family planning indemnity scheme</t>
  </si>
  <si>
    <t>List of Family Planning Services available</t>
  </si>
  <si>
    <t>Restricted area signage are displayed</t>
  </si>
  <si>
    <t>For sterilization surgeries, availability of  haemoglobin, urine analysis for sugar
and albumin</t>
  </si>
  <si>
    <t>Availability of Contraception services</t>
  </si>
  <si>
    <t>Availability of Abortion services for adolescent</t>
  </si>
  <si>
    <t xml:space="preserve">Availability/Linkage to immunization services </t>
  </si>
  <si>
    <t>Availability of post natal counselling and follow up services</t>
  </si>
  <si>
    <t xml:space="preserve">Dedicated postpartum ward for FP surgeries and abortion clients </t>
  </si>
  <si>
    <t xml:space="preserve">Postpartum ward </t>
  </si>
  <si>
    <t xml:space="preserve">Abortion and Contraception services for Ist and 2nd trimester </t>
  </si>
  <si>
    <t>Counselling and IEC</t>
  </si>
  <si>
    <t>Availability of Family Planning Counselling and Promotive services</t>
  </si>
  <si>
    <t>Tubal Ligation and PPIUD</t>
  </si>
  <si>
    <t xml:space="preserve">NSV/Conventional </t>
  </si>
  <si>
    <t>Availability of Male Limiting Method for Family Planning</t>
  </si>
  <si>
    <t>Tubectomy (Minilap and Laparoscopic)</t>
  </si>
  <si>
    <t xml:space="preserve">Availability of Female Limiting Methods of family Planning </t>
  </si>
  <si>
    <t>IUCD, OCP, ECP &amp; Condoms</t>
  </si>
  <si>
    <t xml:space="preserve">Availability of Spacing methods of family planning </t>
  </si>
  <si>
    <t xml:space="preserve">As per Operational Guidelines for Fixed Day Surgery ( At least one day per week) </t>
  </si>
  <si>
    <t xml:space="preserve">Days for FP Surgeries are fixed </t>
  </si>
  <si>
    <t xml:space="preserve">At least 6 hours of OPD services are available at Family Planning Clinic </t>
  </si>
  <si>
    <t xml:space="preserve">Checkpoint </t>
  </si>
  <si>
    <t xml:space="preserve">Checklist for Post Partum Unit </t>
  </si>
  <si>
    <t xml:space="preserve">Reintubation Rate </t>
  </si>
  <si>
    <t>Injection room : Post exposure prophylaxis, medication error, patient fall.</t>
  </si>
  <si>
    <t xml:space="preserve">Adverse events are identified </t>
  </si>
  <si>
    <t xml:space="preserve">VAP rate </t>
  </si>
  <si>
    <t>UTI rate</t>
  </si>
  <si>
    <t xml:space="preserve">No of Pressure Ulcer developed per thousand cases </t>
  </si>
  <si>
    <t xml:space="preserve">Risk Adjusted Mortality Rate/Standard Mortality Rate  </t>
  </si>
  <si>
    <t xml:space="preserve">Average length of stay </t>
  </si>
  <si>
    <t>Re admission rate</t>
  </si>
  <si>
    <t xml:space="preserve">Transfer Rate </t>
  </si>
  <si>
    <t xml:space="preserve">Downtime critical equipments </t>
  </si>
  <si>
    <t xml:space="preserve">Proportion of BPL patients admitted </t>
  </si>
  <si>
    <t xml:space="preserve">Quality objective for ICU are defined </t>
  </si>
  <si>
    <t>Admission and discharge criteria, Intubation protocol, CPR</t>
  </si>
  <si>
    <t>ICU has documented procedure for entry of visitor in ICU</t>
  </si>
  <si>
    <t xml:space="preserve">ICU has documented procedure for inventory management </t>
  </si>
  <si>
    <t>ICU has documented procedure for infection control practices</t>
  </si>
  <si>
    <t xml:space="preserve">ICU has documented procedure for counselling of the patient attendant </t>
  </si>
  <si>
    <t>ICU has documented procedure for drugs,intravenous,and fluid management of patient</t>
  </si>
  <si>
    <t xml:space="preserve">ICU has documented procedure for thermoregulation </t>
  </si>
  <si>
    <t>ICU has documented procedure for Maintenance of infrastructure of SNCU</t>
  </si>
  <si>
    <t xml:space="preserve">ICU has documented procedure for purchase of External  services and supplies  </t>
  </si>
  <si>
    <t>ICU has documented system for storage, retaining ,retrieval  of  records</t>
  </si>
  <si>
    <t>ICU has documented procedure for preventive- break down maintenance and calibration  of equipments</t>
  </si>
  <si>
    <t>ICU has documented procedure for key clinical protocols</t>
  </si>
  <si>
    <t>ICU has documented procedure for  nutrition in critical illness</t>
  </si>
  <si>
    <t>ICU has documented procedure for collection, transfer and reporting the sample to laboratory</t>
  </si>
  <si>
    <t>ICU has documented procedure  nursing care for critical patient</t>
  </si>
  <si>
    <t>Department has documented procedure for clinical assessment and reassessment of patient in ICU</t>
  </si>
  <si>
    <t>Department has documented procedure for admission</t>
  </si>
  <si>
    <t xml:space="preserve">registration, consultation, Procedures, assessment of patient , counselling, Monitoring etc. </t>
  </si>
  <si>
    <t>Department has documented procedure for receiving and initial assessment</t>
  </si>
  <si>
    <t>Negative pressure is maintained in Isolation</t>
  </si>
  <si>
    <t xml:space="preserve">External footwares are resitricated </t>
  </si>
  <si>
    <t xml:space="preserve">
Ask staff how they decontaminate the instruments like abusage, suction cannula, Airways, Face Masks, Surgical Instruments 
(Soaking in 0.5% Chlorine Solution, Wiping with 0.5% Chlorine Solution or 70% Alcohol as applicable </t>
  </si>
  <si>
    <t xml:space="preserve">Check about the policy and practice for removing life support </t>
  </si>
  <si>
    <t xml:space="preserve">The is a standard procedure of removal of life sustaining treatment as per law </t>
  </si>
  <si>
    <t>ICU has system for conducting grievance counselling of patient's relative in case of mortality and at initiation of End of life care</t>
  </si>
  <si>
    <t>ICU has procedure to inform patient relatives about poor prognostic status of inpatient</t>
  </si>
  <si>
    <t>There is a procedure for issuing the blood promptly for life saving measures</t>
  </si>
  <si>
    <t xml:space="preserve">ICU has critical values of various lab test </t>
  </si>
  <si>
    <t>Monitoring include subjective responses, physiological responses, blood gas measurement</t>
  </si>
  <si>
    <t>ICU has protocols for care and Monitoring of patient on ventilator</t>
  </si>
  <si>
    <t>Criteria of tracheotomy</t>
  </si>
  <si>
    <t xml:space="preserve">Criteria for extubation </t>
  </si>
  <si>
    <t xml:space="preserve">Criteria for intubation </t>
  </si>
  <si>
    <t>C -PEP and V -PEP</t>
  </si>
  <si>
    <t>ICU has criteria defined for non invasive ventilation in case of respiratory failure</t>
  </si>
  <si>
    <t>ICU has protocol for management of anaphylactic shock</t>
  </si>
  <si>
    <t xml:space="preserve"> Prevention of decubits in ICU patient</t>
  </si>
  <si>
    <t>Protocol for Care of unconscious paraplegic patients is available</t>
  </si>
  <si>
    <t>ICU has protocol for early eternal nutrition</t>
  </si>
  <si>
    <t>ICU has procedure for starting Central lines</t>
  </si>
  <si>
    <t>ICU has protocol for sedation</t>
  </si>
  <si>
    <t>ICU has protocols for pain management</t>
  </si>
  <si>
    <t>Step down of the patient is planned by on duty doctor in consultation with treating doctor</t>
  </si>
  <si>
    <t>ICU has procedure for step down of the patient.</t>
  </si>
  <si>
    <t>Declaration is taken from the LAMA patient and the consequences are explained</t>
  </si>
  <si>
    <t>Time of discharge is communicated to patient before hand</t>
  </si>
  <si>
    <t>Discharge summary is give to patients going in LAMA/Refered out</t>
  </si>
  <si>
    <t>Discharge is done by an authorised doctor</t>
  </si>
  <si>
    <t xml:space="preserve">ICU has established criteria for discharge of the patient </t>
  </si>
  <si>
    <t>Check for the availability of ICU slip, Requisition slips etc.</t>
  </si>
  <si>
    <t xml:space="preserve">Treatment given is recorded in treatment chart </t>
  </si>
  <si>
    <t>A system of independent double check before administration, Error prone medical abbreviations are not used</t>
  </si>
  <si>
    <t>Electrolytes like Potassium chloride, Uploads, Neuro muscular blocking agent, Anti thrombolytic agent, insulin, warfarin, Heparin, Adrenergic agonist etc. as applicable</t>
  </si>
  <si>
    <t>Unconscious and comatose patient, stuprose patient,  patient with suppressed immune system</t>
  </si>
  <si>
    <t>Patient id band/ verbal confirmation/Bed no. etc.</t>
  </si>
  <si>
    <t>Patient condition is reviewed during hand over between duty doctors</t>
  </si>
  <si>
    <t xml:space="preserve">Duty doctor takes round with treating doctor </t>
  </si>
  <si>
    <t>There is established procedure for co ordination of care between duty doctor and treating doctor/specialist</t>
  </si>
  <si>
    <t xml:space="preserve"> Treating doctor is designated</t>
  </si>
  <si>
    <t xml:space="preserve">Doctor and nurse is designated for each patient admitted to ICU ward </t>
  </si>
  <si>
    <t>Check for whom it is referred. List of higher centres is available with phone no.</t>
  </si>
  <si>
    <t>Check for the procedure for calling specialist on call to ICU for opinion /advice. Is there any list of specialist with phone no. available</t>
  </si>
  <si>
    <t xml:space="preserve">Check for the procedure if patient is to be consulted with other specialist </t>
  </si>
  <si>
    <t>Check for how hand over is given from ICU to ward and vice versa etc.</t>
  </si>
  <si>
    <t>There is procedure for hand over for patient transferred from ICU to IPD /OT/ Emergency and vice versa</t>
  </si>
  <si>
    <t xml:space="preserve">For critical patients admitted in the ward there  is provision of reassessments as per need </t>
  </si>
  <si>
    <t xml:space="preserve">There is fixed schedule for reassessment of stable patients </t>
  </si>
  <si>
    <t>Initial assessment is documented preferably within 1 hours</t>
  </si>
  <si>
    <t>Assessment criteria of different kind of medical /surgical conditions  is defined and practiced</t>
  </si>
  <si>
    <t>Check for admission criteria. Check for linkage with higher facilities</t>
  </si>
  <si>
    <t xml:space="preserve">Admission is done on written order by authorized doctor </t>
  </si>
  <si>
    <t>Criteria based on Vital sign, Laboratory value/ Diagnostic values and Physical finding</t>
  </si>
  <si>
    <t>There is established criteria for admission  at ICU</t>
  </si>
  <si>
    <t>Gown is provided to all patients</t>
  </si>
  <si>
    <t>Check for the Quality of diet provided in ICU</t>
  </si>
  <si>
    <t>Check that all items are as per clinical advice</t>
  </si>
  <si>
    <t>Power back for all critical equipments</t>
  </si>
  <si>
    <t xml:space="preserve">Availability of power back up in ICU </t>
  </si>
  <si>
    <t>No rodent/pests are  noticed</t>
  </si>
  <si>
    <t>No condemned/Junk material in the ICU</t>
  </si>
  <si>
    <t>All area are clean  with no dirt,grease,littering and cowebs</t>
  </si>
  <si>
    <t xml:space="preserve">Building is painted/whitewashed in uniform color </t>
  </si>
  <si>
    <t>Security arrangement at ICU</t>
  </si>
  <si>
    <t>ICU has system to control the sound producing activities and gadgets' (like telephone sounds, staff area and equipments)</t>
  </si>
  <si>
    <t>ICU has system to maintain its ventilation and its environment is dust free</t>
  </si>
  <si>
    <t>Humidity is maintained in ICU and record of same is maintained</t>
  </si>
  <si>
    <t>Temperature is maintained in ICU and record of same is kept</t>
  </si>
  <si>
    <t>Entry to ICU is restricted</t>
  </si>
  <si>
    <t xml:space="preserve">General Patient Care - 200-50 Lux 
Procedure Spot Light - 1500 Lux </t>
  </si>
  <si>
    <t xml:space="preserve">Narcotic and Psychotropic drugs are kept in lock and key </t>
  </si>
  <si>
    <t xml:space="preserve">Department maintains stock and expenditure register of drugs and consumables </t>
  </si>
  <si>
    <t>Records for expiry and near expiry drugs are maintained for drug stored in ICU</t>
  </si>
  <si>
    <t>Check the down time of equipments</t>
  </si>
  <si>
    <t>Cupboard, nursing counter, table for preparation of medicines, chair.</t>
  </si>
  <si>
    <t>Trey for  monitors, Electrical panel with bed, bedhead panel with outlet for Oxygen and vacuum,  X ray view box.</t>
  </si>
  <si>
    <t xml:space="preserve">Over bed tables, Head end panel,   IV stand, Bed pan, bed rail, </t>
  </si>
  <si>
    <t>ICU bed (shock proof -fibre).</t>
  </si>
  <si>
    <t>Availability of specialized ICU bed</t>
  </si>
  <si>
    <t>Bag and mask, laryngoscope, ET tubes, fibro optic bronchoscope Oxygen cylinder/central line, oxygen hood, Trey for procedures like central line, Defibrillator (Ambu bag)</t>
  </si>
  <si>
    <t>Availability of Functional Resuscitation equipments</t>
  </si>
  <si>
    <t xml:space="preserve">Ventilator, Infusion pump,  C-PAP, </t>
  </si>
  <si>
    <t>Availability of Functional  Intensive care equipment and instruments</t>
  </si>
  <si>
    <t xml:space="preserve">ABG Machine, Glucometer, </t>
  </si>
  <si>
    <t>Availability of dressing tray for Surgical Ward</t>
  </si>
  <si>
    <t>Bed side monitor, pluse oximeter, thermometer, BP apparatus, ECG</t>
  </si>
  <si>
    <t xml:space="preserve">Emergency and resuscitation tray are maintained </t>
  </si>
  <si>
    <t xml:space="preserve">Masks, Ryles tubes, Catheters, Chest Tube, ET tubes etc </t>
  </si>
  <si>
    <t xml:space="preserve">Resuscitation Consumables / Tubes </t>
  </si>
  <si>
    <t xml:space="preserve">examination gloves, Syringes, </t>
  </si>
  <si>
    <t xml:space="preserve">Availability of disposables </t>
  </si>
  <si>
    <t xml:space="preserve">Availability of Medical gases </t>
  </si>
  <si>
    <t xml:space="preserve">As per State EDL </t>
  </si>
  <si>
    <t xml:space="preserve">Hormonal Preparation </t>
  </si>
  <si>
    <t>Drugs for Respiratory System</t>
  </si>
  <si>
    <t xml:space="preserve">Availability of dressing material and antiseptic lotion </t>
  </si>
  <si>
    <t>Availability of drugs action on nervous system</t>
  </si>
  <si>
    <t>Availability of Drugs acting on CVS</t>
  </si>
  <si>
    <t xml:space="preserve">Availability of Infusion Fluids </t>
  </si>
  <si>
    <t>Availability of Analgesics/Antipyretics/Anti Inflammatory</t>
  </si>
  <si>
    <t>Staff is skilled to operate  ICU equipments</t>
  </si>
  <si>
    <t>Code Blue</t>
  </si>
  <si>
    <t>Advance life support Training</t>
  </si>
  <si>
    <t>1 in each shift</t>
  </si>
  <si>
    <t>Availability of ICU attendant</t>
  </si>
  <si>
    <t>1: 5 ratio</t>
  </si>
  <si>
    <t>Availability of  paramedic staff</t>
  </si>
  <si>
    <t>As per  guideline</t>
  </si>
  <si>
    <t>Availability of Nursing staff as per requirement</t>
  </si>
  <si>
    <t>Duty doctor in 1: 5 ratio</t>
  </si>
  <si>
    <t xml:space="preserve">Availability of General duty doctor  </t>
  </si>
  <si>
    <t xml:space="preserve">Availability of full time intensivist </t>
  </si>
  <si>
    <t>ICU  has electrical and automatic fire alarm system or alarm system sounded by actuation of any automatic fire extinguisher</t>
  </si>
  <si>
    <t>ICU has provision of  Smoke and heat detector</t>
  </si>
  <si>
    <t>ICU has sufficient fire  exit to permit safe escape to its occupant at time of fire</t>
  </si>
  <si>
    <t xml:space="preserve">Floors of the ICU are non slippery and even </t>
  </si>
  <si>
    <t>Wall mounted digital display is available in ICU to show earth to neutral voltage</t>
  </si>
  <si>
    <t xml:space="preserve">ICU has dedicated earthling pit system available </t>
  </si>
  <si>
    <t xml:space="preserve">ICU has  mechanism for periodical check / test of all electrical installation  by competent electrical Engineer </t>
  </si>
  <si>
    <t>ICU building does not have temporary connections and loose hanging wires</t>
  </si>
  <si>
    <t xml:space="preserve">ICU is in Proximity of OT and has functional  linkage with OT </t>
  </si>
  <si>
    <t>Unidirectional flow of services</t>
  </si>
  <si>
    <t xml:space="preserve">Availability of ICU beds as per load </t>
  </si>
  <si>
    <t xml:space="preserve">2-3 Meters </t>
  </si>
  <si>
    <t xml:space="preserve">Corridors are wide enough for easy movement of Trolleys </t>
  </si>
  <si>
    <t>ICU has dedicated counselling room</t>
  </si>
  <si>
    <t>Separate doctor and nurse change room are available</t>
  </si>
  <si>
    <t>ICU has dedicated  change room for staff</t>
  </si>
  <si>
    <t xml:space="preserve">Ancillary area includes: Nursing station,  clean and dirty utility area, Unit stores, Hand washing and  gowning area, </t>
  </si>
  <si>
    <t xml:space="preserve">Availability of Ancillary area </t>
  </si>
  <si>
    <t xml:space="preserve">ICU has designated  Isolation room </t>
  </si>
  <si>
    <t xml:space="preserve">All monitors/ patients must be observable from nursing station either directly or through central monitoring station </t>
  </si>
  <si>
    <t>Central nursing station is available in ICU</t>
  </si>
  <si>
    <t>There is no thoroughfare  through ICU</t>
  </si>
  <si>
    <t xml:space="preserve">ICU has single entry and exit </t>
  </si>
  <si>
    <t xml:space="preserve">Availability of seating arrangement </t>
  </si>
  <si>
    <t>Space requirement in ICU is 100-125 sq feet area per bed in patient care area including space for storage and duty room etc</t>
  </si>
  <si>
    <t xml:space="preserve">ICU has adequate space as per requirement </t>
  </si>
  <si>
    <t>ICU services are free for BPL patients</t>
  </si>
  <si>
    <t>Check that  patient party has not incurred expenditure on diagnostics from outside.</t>
  </si>
  <si>
    <t>Check that  patient party has not incurred expenditure  on purchasing drugs or consumables from outside.</t>
  </si>
  <si>
    <t>ICU services are free for JSSK beneficiaries</t>
  </si>
  <si>
    <t>Ask patients relative about whether they have been communicated about the treatment plan and progress</t>
  </si>
  <si>
    <t>ICU has system in place to communicate with patient/ their family member the nature and seriousness of the illness at least once in day</t>
  </si>
  <si>
    <t>Staff is aware of patients  rights  and responsibilities</t>
  </si>
  <si>
    <t xml:space="preserve"> Consent for Invasive procedure</t>
  </si>
  <si>
    <t>Admission, intubation, blood transfusion</t>
  </si>
  <si>
    <t>Informed consent for ICU</t>
  </si>
  <si>
    <t>Privacy and confidentiality of HIV cases</t>
  </si>
  <si>
    <t>for easy , safe and fast transport of bed/trolley of critically sick patient</t>
  </si>
  <si>
    <t xml:space="preserve">ICU is connected to lift/ramp </t>
  </si>
  <si>
    <t>Availability of Wheel chair or stretcher for easy Access to the ICU</t>
  </si>
  <si>
    <t>IEC material  displayed in waiting area</t>
  </si>
  <si>
    <t xml:space="preserve">User charges in r/o lCU services are displayed </t>
  </si>
  <si>
    <t>Important  numbers including ambulance, blood bank and referral centres displayed</t>
  </si>
  <si>
    <t>Names of doctor and nursing staff on duty are displayed and updated</t>
  </si>
  <si>
    <t>Services not available in ICU are displayed</t>
  </si>
  <si>
    <t>Services provision in ICU are displayed</t>
  </si>
  <si>
    <t>Signage for restricted area</t>
  </si>
  <si>
    <t>Availability of Directional  Signage's</t>
  </si>
  <si>
    <t xml:space="preserve"> 5 bedded ICU</t>
  </si>
  <si>
    <t>Availability of cardiac care unit</t>
  </si>
  <si>
    <t xml:space="preserve">12 lead ECG </t>
  </si>
  <si>
    <t xml:space="preserve">ABG &amp; Electrolyte </t>
  </si>
  <si>
    <t>Functional side laboratory services are available</t>
  </si>
  <si>
    <t>Availability of USG services</t>
  </si>
  <si>
    <t>Availability of Portable X ray services</t>
  </si>
  <si>
    <t>Intubation, Tracheotomy, Mechanical Ventilation, short term cardio respiratory support, Defibrillation, CPR, Mobilization, Chest Tube, ventilator</t>
  </si>
  <si>
    <t>Availability of  Intensive care services.</t>
  </si>
  <si>
    <t>Availability of ICU services 24X7</t>
  </si>
  <si>
    <t>If ICU services are not available then facility ensure linkages (Partial Compliance)</t>
  </si>
  <si>
    <t>Availability of Intensive care services for Gynae and obstetrics cases</t>
  </si>
  <si>
    <t>Major surgical cases including trauma</t>
  </si>
  <si>
    <t>Availability of Intensive care services for Surgical cases</t>
  </si>
  <si>
    <t>Major medical cases like CVA,Haematomas, CAD, Haemoptysis, Snake bite, Br. Asthma Poisoning etc</t>
  </si>
  <si>
    <t>Availability of Intensive care services  for medical cases</t>
  </si>
  <si>
    <t>Compliance 
Full/Partial/No</t>
  </si>
  <si>
    <t xml:space="preserve">Checklist for Intensive Care Unit </t>
  </si>
  <si>
    <t xml:space="preserve">Average length for surgical wards </t>
  </si>
  <si>
    <t>Average length of stay for Medical wards</t>
  </si>
  <si>
    <t xml:space="preserve">Bed Occupancy Rate for surgical wards </t>
  </si>
  <si>
    <t xml:space="preserve">Bed Occupancy Rate of Medical Wards  </t>
  </si>
  <si>
    <t xml:space="preserve">Quality objective for IPD are defined </t>
  </si>
  <si>
    <t xml:space="preserve">Patient safety, CPR </t>
  </si>
  <si>
    <t>Department has documented procedure for record eminence including   taking consent</t>
  </si>
  <si>
    <t>Department has documented procedure for maintenance of rights and dignity of Patient</t>
  </si>
  <si>
    <t xml:space="preserve">Department has documented procedure for transfusion of blood </t>
  </si>
  <si>
    <t>Weekly reporting of Presumptive cases on form "P" from IPD</t>
  </si>
  <si>
    <t xml:space="preserve">Facility has a standard procedure to decent communication of death to relatives </t>
  </si>
  <si>
    <t xml:space="preserve">Unstable, irritable, unconscious. Psychotic  and serious patients are identified </t>
  </si>
  <si>
    <t xml:space="preserve">Facility has established procedure for handing over of patients from one department to other department </t>
  </si>
  <si>
    <t>Security arrangement in IPD</t>
  </si>
  <si>
    <t xml:space="preserve"> Fans/ Air conditioning/Heating/Exhaust/Ventilators as per environment condition and requirement</t>
  </si>
  <si>
    <t>One family members is allowed to stay with the patient</t>
  </si>
  <si>
    <t xml:space="preserve">Narcotic and psychotropic  drugs are identified and stored in lock and key </t>
  </si>
  <si>
    <t>Adult  bag and mask, Oxygen, Suction machine, Airway,nebulizer, suction apparatus , LMA, Laryngoscope, ET tube</t>
  </si>
  <si>
    <t xml:space="preserve">BP apparatus, Thermometer, foetoscope, baby and adult  weighing scale, Stethoscope , Doppler </t>
  </si>
  <si>
    <t xml:space="preserve">Availability of emergency drug tray </t>
  </si>
  <si>
    <t xml:space="preserve">Availability of dressing material in surgical wards </t>
  </si>
  <si>
    <t>Availability of drugs action on CNS/PNS</t>
  </si>
  <si>
    <t>Availability of dresser in surgical ward</t>
  </si>
  <si>
    <t>Availability of specialist doctor on call</t>
  </si>
  <si>
    <t>IPD has installed fire Extinguisher  that is Class A , Class B, C type or ABC type</t>
  </si>
  <si>
    <t>Ward has sufficient fire  exit to permit safe escape to its occupant at time of fire</t>
  </si>
  <si>
    <t>Surgical wards has functional linkages with OT</t>
  </si>
  <si>
    <t>Cashless treatment been provide to smart card holders</t>
  </si>
  <si>
    <t xml:space="preserve">All treatments are free of cost for BPL Patients </t>
  </si>
  <si>
    <t>Drugs and consumables under NHP are free of cost</t>
  </si>
  <si>
    <t>Stay in wards is free for entitled patients under NHP and state scheme</t>
  </si>
  <si>
    <t xml:space="preserve">Patient is informed about clinical condition and treatment been provided </t>
  </si>
  <si>
    <t>Partitions separating men and women are robust enough to
prevent casual overlooking and overhearing</t>
  </si>
  <si>
    <t>Availability of complaint box and display of process for grievance  redressal and whom to contact is displayed</t>
  </si>
  <si>
    <t xml:space="preserve">Examination/ Dressing of patient is done in enclosed area </t>
  </si>
  <si>
    <t xml:space="preserve">Availability of screens / Curtains </t>
  </si>
  <si>
    <t>No unnecessary /non-essential disclosure of a person’s trans status</t>
  </si>
  <si>
    <t>There is no discrimination with transgender patients</t>
  </si>
  <si>
    <t xml:space="preserve">Male attendants are not allowed to stay at night in female ward </t>
  </si>
  <si>
    <t xml:space="preserve">Access to toilet should not go through opposite sex patient care area </t>
  </si>
  <si>
    <t xml:space="preserve">Male and female toilets are demarcated </t>
  </si>
  <si>
    <t xml:space="preserve">Where ever male and female are kept in same wards male and female area are demarcated </t>
  </si>
  <si>
    <t>Separate male &amp; female wards</t>
  </si>
  <si>
    <t xml:space="preserve">Services are delivered in a manner that is sensitive to gender, religious and cultural needs, and there are no barrier on account of physical , economic, cultural or social reasons. </t>
  </si>
  <si>
    <t xml:space="preserve">Relevant IEC material displayed at wards </t>
  </si>
  <si>
    <t xml:space="preserve">User charges if any displayed </t>
  </si>
  <si>
    <t>List of drugs available are  displayed and updated</t>
  </si>
  <si>
    <t xml:space="preserve">Entitlement under different national health program </t>
  </si>
  <si>
    <t>List of services available are displayed</t>
  </si>
  <si>
    <t xml:space="preserve">Availability of indoor Services as per local prevalent disease </t>
  </si>
  <si>
    <t xml:space="preserve">Availbilty of Geriatic ward </t>
  </si>
  <si>
    <t>Availabily of Opthalmic ward</t>
  </si>
  <si>
    <t xml:space="preserve">Inpatient care for cases require hospitilization </t>
  </si>
  <si>
    <t xml:space="preserve">Inpatient Management of severly ill cases </t>
  </si>
  <si>
    <t xml:space="preserve">Indoor treatment of TB patients requires hospitalization </t>
  </si>
  <si>
    <t xml:space="preserve">Maleria Kalaazar Dengue &amp; Chikunguna  AES/Japanese Encephalitis as prevelant locally </t>
  </si>
  <si>
    <t>Availability of Indoor services for Management</t>
  </si>
  <si>
    <t>Availability of accident &amp; trauma ward</t>
  </si>
  <si>
    <t>Availability of dialysis services</t>
  </si>
  <si>
    <t xml:space="preserve">Availability of Indoor Physiotherapy Procedures </t>
  </si>
  <si>
    <t xml:space="preserve">Availability of Psychiatry Indoor services </t>
  </si>
  <si>
    <t>Availability of Orthopaedics indoor services</t>
  </si>
  <si>
    <t>Availability of  ophthalmology indoor services</t>
  </si>
  <si>
    <t>Availability of burn ward indoor services</t>
  </si>
  <si>
    <t>Availability of  general surgery indoor services</t>
  </si>
  <si>
    <t>Availability of  isolation ward services</t>
  </si>
  <si>
    <t>Availability of  general medicine indoor services</t>
  </si>
  <si>
    <t>Reference No/</t>
  </si>
  <si>
    <t>Checklist for IPD</t>
  </si>
  <si>
    <t>Blood Bank Score</t>
  </si>
  <si>
    <t xml:space="preserve">Blood Bank Score Card </t>
  </si>
  <si>
    <t xml:space="preserve">No of requisition refused/ referred due to non availability of blood group or any other reason </t>
  </si>
  <si>
    <t xml:space="preserve">No of refusal cases </t>
  </si>
  <si>
    <t>.</t>
  </si>
  <si>
    <t xml:space="preserve">Donor Satisfaction Score at Blood Bank </t>
  </si>
  <si>
    <t>Time gap between issuing and requisition of blood in emergency conditions</t>
  </si>
  <si>
    <t>Time gap between issuing and requisition of blood in routine conditions</t>
  </si>
  <si>
    <t>ME H4.1.</t>
  </si>
  <si>
    <t>Standard H4.</t>
  </si>
  <si>
    <t xml:space="preserve">% of single use transfusionX 100/ Total no of units transfused </t>
  </si>
  <si>
    <t>% of single unit transfusion</t>
  </si>
  <si>
    <t xml:space="preserve">No of unit are cross matched on request/ No of unit actually transfused </t>
  </si>
  <si>
    <t xml:space="preserve">Cross matched/ Transfused Ratio </t>
  </si>
  <si>
    <t xml:space="preserve">No of component unit issued/No of whole blood issued </t>
  </si>
  <si>
    <t xml:space="preserve">Component to whole blood ratio </t>
  </si>
  <si>
    <t>Chemical splash, Needle stick injuries. Major blood transfusion reaction, wrong cross matching, wrong blood issue</t>
  </si>
  <si>
    <t>Adverse events are identifies and reported</t>
  </si>
  <si>
    <t xml:space="preserve">No of Blood Transfusion reactions 1000/ No of patient blood issued </t>
  </si>
  <si>
    <t xml:space="preserve">Blood transfusion reaction rate </t>
  </si>
  <si>
    <t>ME H3.1.</t>
  </si>
  <si>
    <t>Standard H3.</t>
  </si>
  <si>
    <t xml:space="preserve">No of unit found sero reactiveX100/ No of unit tested </t>
  </si>
  <si>
    <t xml:space="preserve">% of unit tested seroreactive </t>
  </si>
  <si>
    <t xml:space="preserve">No of unit issued on replacement *100/ Total no of unit issued </t>
  </si>
  <si>
    <t xml:space="preserve">% of unit issued against replacement </t>
  </si>
  <si>
    <t>No of unit discarded *100/ Total no of unit collected</t>
  </si>
  <si>
    <t>% of Blood Units discarded</t>
  </si>
  <si>
    <t xml:space="preserve">Time period for which equipment was out of order/Total no of working hours for equipments </t>
  </si>
  <si>
    <t>ME H2.1.</t>
  </si>
  <si>
    <t>Standard H2 .</t>
  </si>
  <si>
    <t xml:space="preserve">JSSK, Thalassemia , BPL </t>
  </si>
  <si>
    <t>No of blood units issued for  free of cost</t>
  </si>
  <si>
    <t>ME H1.2.</t>
  </si>
  <si>
    <t>Proportion of blood units issued in emergency cases out of total unit issued in month</t>
  </si>
  <si>
    <t xml:space="preserve">Self Explanatory </t>
  </si>
  <si>
    <t>Blood donation camps held</t>
  </si>
  <si>
    <t>No. of units supplied to storage units</t>
  </si>
  <si>
    <t xml:space="preserve">No of Voluntary Donation X1000/Population of the serving area </t>
  </si>
  <si>
    <t>No of voluntary donation done per thousand population</t>
  </si>
  <si>
    <t xml:space="preserve">No. of Unit issued for facility*100/Total no of units issued in the period </t>
  </si>
  <si>
    <t xml:space="preserve">% of units issued for the transfusion at facility </t>
  </si>
  <si>
    <t xml:space="preserve">No. of Unit issued X1000/ Population of serving area </t>
  </si>
  <si>
    <t xml:space="preserve">No. of Blood unit issued per thousand population </t>
  </si>
  <si>
    <t>ME H1.1.</t>
  </si>
  <si>
    <t>Standard H1 .</t>
  </si>
  <si>
    <t xml:space="preserve">Control charts </t>
  </si>
  <si>
    <t>ME G8.2.</t>
  </si>
  <si>
    <t>ME G8.1.</t>
  </si>
  <si>
    <t>Standard G8.</t>
  </si>
  <si>
    <t>ME G7.3.</t>
  </si>
  <si>
    <t>Quality objectives for blood bank are defined</t>
  </si>
  <si>
    <t>ME G7.2.</t>
  </si>
  <si>
    <t>Standard G7.</t>
  </si>
  <si>
    <t>ME G6.5.</t>
  </si>
  <si>
    <t>ME G6.4.</t>
  </si>
  <si>
    <t>ME G6.3.</t>
  </si>
  <si>
    <t xml:space="preserve">There is procedure to conduct Traceability audit for Blood issue </t>
  </si>
  <si>
    <t>ME G6.2.</t>
  </si>
  <si>
    <t>ME G6.1.</t>
  </si>
  <si>
    <t>Standard G6.</t>
  </si>
  <si>
    <t>ME G5.3.</t>
  </si>
  <si>
    <t>ME G5.2.</t>
  </si>
  <si>
    <t>ME G5.1.</t>
  </si>
  <si>
    <t>Standard G 5.</t>
  </si>
  <si>
    <t xml:space="preserve">work instruction for screening of blood, storage of blood, maintaining blood and component in event of power failure </t>
  </si>
  <si>
    <t>ME G4.4.</t>
  </si>
  <si>
    <t>ME G4.3.</t>
  </si>
  <si>
    <t>Blood bank has documented system for internal and external Quality control of Equipments, reagent and tests</t>
  </si>
  <si>
    <t>Blood bank has documented system for storage, retaining and retrieval of laboratory records, primary sample, Examination sample and reports of results.</t>
  </si>
  <si>
    <t>Blood bank has documented procedure for HAI and disposal of BMW</t>
  </si>
  <si>
    <t>Blood bank has documents procedure for calibration and maintenance of equipment</t>
  </si>
  <si>
    <t>Blood bank has documented procedure to address the transfusion reactions</t>
  </si>
  <si>
    <t>Blood bank has documented procedure for issue of blood in case of urgent requirement</t>
  </si>
  <si>
    <t>Blood bank has documented procedure for storage, transportations of blood and issue of blood for transfusion</t>
  </si>
  <si>
    <t>Blood bank has documented procedure for preparation of blood components</t>
  </si>
  <si>
    <t>Blood bank has documented procedure for testing of donated blood</t>
  </si>
  <si>
    <t>Blood bank has documented procedure for Donor selection and collection of blood from donor</t>
  </si>
  <si>
    <t>ME G4.2.</t>
  </si>
  <si>
    <t>ME G4.1.</t>
  </si>
  <si>
    <t>Standard G4.</t>
  </si>
  <si>
    <t>ME G3.3.</t>
  </si>
  <si>
    <t>Blood bank takes corrective action when control criteria are not fulfilled in Interlaboratory comparisons and records of same is maintained</t>
  </si>
  <si>
    <t>Corrective actions are taken on abnormal values</t>
  </si>
  <si>
    <t>It includes participation of laboratory in inter laboratory comparison</t>
  </si>
  <si>
    <t xml:space="preserve">Cross validation of lab test are done and reports are maintained </t>
  </si>
  <si>
    <t>ME G3.2.</t>
  </si>
  <si>
    <t>Corrective action is taken on the identified outliers</t>
  </si>
  <si>
    <t>Control charts are prepared and outliers are identified.</t>
  </si>
  <si>
    <t>Standards are run at defined interval</t>
  </si>
  <si>
    <t>Internal Quality assurance program is in place</t>
  </si>
  <si>
    <t>ME G3.1.</t>
  </si>
  <si>
    <t>Standard G3.</t>
  </si>
  <si>
    <t>Feedback from donor  are taken on periodic basis</t>
  </si>
  <si>
    <t>There is system to take feed back from clinician about quality of services</t>
  </si>
  <si>
    <t>ME G1.1.</t>
  </si>
  <si>
    <t>Standard G1.</t>
  </si>
  <si>
    <t>Disposal of discarded blood bags as per guideline</t>
  </si>
  <si>
    <t>ME F6.3.</t>
  </si>
  <si>
    <t>ME F6.2.</t>
  </si>
  <si>
    <t>ME F6.1.</t>
  </si>
  <si>
    <t>Standard F6.</t>
  </si>
  <si>
    <t>ME F5.3.</t>
  </si>
  <si>
    <t>ME F5.2.</t>
  </si>
  <si>
    <t>Standard F5.</t>
  </si>
  <si>
    <t>Disinfection by hot air oven at 160 oC for 1 hour</t>
  </si>
  <si>
    <t>Disinfection of reusable glassware</t>
  </si>
  <si>
    <t>ME F4.2.</t>
  </si>
  <si>
    <t>Decontamination of instruments and reusable of glassware are done after procedure in 1% chlorine solution/ any other appropriate method</t>
  </si>
  <si>
    <t>Proper Decontamination of instruments after use</t>
  </si>
  <si>
    <t>Ask staff about how they decontaminate work benches 
(Wiping with .5% Chlorine solution</t>
  </si>
  <si>
    <t>ME F4.1.</t>
  </si>
  <si>
    <t>Standard F4.</t>
  </si>
  <si>
    <t>ME F3.2.</t>
  </si>
  <si>
    <t>Availability of lab aprons/coats</t>
  </si>
  <si>
    <t>All personal use gloves while drawing sample, examining and disposable of the samples</t>
  </si>
  <si>
    <t>ME F3.1.</t>
  </si>
  <si>
    <t>Standard F3.</t>
  </si>
  <si>
    <t>ME F2.2.</t>
  </si>
  <si>
    <t>ME F2.1.</t>
  </si>
  <si>
    <t>Standard F2.</t>
  </si>
  <si>
    <t>.ME F1.5.</t>
  </si>
  <si>
    <t>ME F1.4.</t>
  </si>
  <si>
    <t>Standard F1.</t>
  </si>
  <si>
    <t>ME E17.1.</t>
  </si>
  <si>
    <t>Standard E17.</t>
  </si>
  <si>
    <t>ME E16.1.</t>
  </si>
  <si>
    <t>Standard E16.</t>
  </si>
  <si>
    <t>Standard E14.</t>
  </si>
  <si>
    <t>Blood bank has system of detection, reporting and evaluations of transfusion errors</t>
  </si>
  <si>
    <t>Transfusion reaction form is provided when blood is issued</t>
  </si>
  <si>
    <t>ME E13.10.</t>
  </si>
  <si>
    <t>Blood bank has procedure to issue the blood in case of its urgent requirement</t>
  </si>
  <si>
    <t>Record of same should be available</t>
  </si>
  <si>
    <t xml:space="preserve">Blood bank has system to identify the person who is performing the cross matching test and issue the blood </t>
  </si>
  <si>
    <t>Blood bank has system to issue the blood along with cross matching report</t>
  </si>
  <si>
    <t>Blood bank has system to retain recipient and donor blood sample for 7 days at specified temperature (2-8 c) after each transfusion</t>
  </si>
  <si>
    <t>Blood bank has system to confirm that information on transfusion requisition form and recipients blood sample label  is same</t>
  </si>
  <si>
    <t>Blood sample collection vial is label with Patient Name, identification no, name of hospital, ward/bed number, date time , Phlebotomist signature</t>
  </si>
  <si>
    <t>Instructions for collection and handling blood  sample of recipient are communicated to those responsible for collection</t>
  </si>
  <si>
    <t>Testing of recipient blood includes Determination ABO type, Rh (D) type, detection of unexpected antibodies etc.</t>
  </si>
  <si>
    <t xml:space="preserve">Blood bank has system to testing and cross matching the recipient blood </t>
  </si>
  <si>
    <t>ME E13.8.</t>
  </si>
  <si>
    <t xml:space="preserve">Paediatric blood collection bags are available </t>
  </si>
  <si>
    <t xml:space="preserve">There is established procedure for re cross matching in case of massive transfusion  </t>
  </si>
  <si>
    <t xml:space="preserve">Check for practice in case of ABO type specific groups are not available. Issue of blood to RH+ and Negative recipient </t>
  </si>
  <si>
    <t xml:space="preserve">There is established procedure for selection of blood and components for transfusion </t>
  </si>
  <si>
    <t>ME E13.7.</t>
  </si>
  <si>
    <t>Shelf life of blood and components is adhered as per NACO protocols</t>
  </si>
  <si>
    <t xml:space="preserve">Adequate alternate storage facility available </t>
  </si>
  <si>
    <t xml:space="preserve">Alarm system has been provided with refrigerator </t>
  </si>
  <si>
    <t xml:space="preserve">Storage temperature is monitored at every 4 hours </t>
  </si>
  <si>
    <t xml:space="preserve">Check records that temperature is maintained at 4c + 2 C </t>
  </si>
  <si>
    <t xml:space="preserve">Check for refrigerators used for blood storage are kept at recommended temperature </t>
  </si>
  <si>
    <t xml:space="preserve">Lab reagents etc. </t>
  </si>
  <si>
    <t xml:space="preserve">Check for refrigerators or freezers for blood storage are not used for storing other items </t>
  </si>
  <si>
    <t>Blood group O -blue, Blood group A- yellow, Blood group B- Pink, Blood group AB- White</t>
  </si>
  <si>
    <t xml:space="preserve">Blood bank has colour coded scheme for differentiate ABO groups </t>
  </si>
  <si>
    <t xml:space="preserve">Instruction for transfusion are printed on label </t>
  </si>
  <si>
    <t xml:space="preserve">Name of product, numeric information, date of collection and expiry, amount of anticoagulant and approximate blood collected, Name, address and manufacturing license number of collecting facility, storage temperature and expiry date </t>
  </si>
  <si>
    <t xml:space="preserve">Blood bank has system to the affix the product information on bag, after processing </t>
  </si>
  <si>
    <t xml:space="preserve">Blood bags are Identified with a numeric or alpha numeric system / Barcode </t>
  </si>
  <si>
    <t>Blood bank has system of identification traceability of its products</t>
  </si>
  <si>
    <t>Blood bank has system to ensure that final blood bags are labelled only after all mandatory testing is completed.</t>
  </si>
  <si>
    <t>ME E13.5.</t>
  </si>
  <si>
    <t xml:space="preserve">Approximate volume of the component is indicated on bag </t>
  </si>
  <si>
    <t xml:space="preserve">Check availability and adherence to NACO standards </t>
  </si>
  <si>
    <t xml:space="preserve">Blood components are prepared as per technical standards </t>
  </si>
  <si>
    <t xml:space="preserve">Within 6 hours </t>
  </si>
  <si>
    <t xml:space="preserve">Transfusion time limits are adhered one frozen component have been thawed </t>
  </si>
  <si>
    <t xml:space="preserve">Check for use of aseptic method and availability of Sterile pyrogen free disposable bags and solutions </t>
  </si>
  <si>
    <t xml:space="preserve">Sterility of Blood component is insured during processing </t>
  </si>
  <si>
    <t xml:space="preserve">Check Sterility is checked at least for 1% of blood unit collected or 4 per month which ever higher by appropriate culture method </t>
  </si>
  <si>
    <t>RR/OB/SI</t>
  </si>
  <si>
    <t xml:space="preserve">Sterility of Blood units checked with adequate sample size </t>
  </si>
  <si>
    <t xml:space="preserve">In dedicate secure area with biohazard sign until disposal </t>
  </si>
  <si>
    <t xml:space="preserve">Blood units with reactive test result area kept separately </t>
  </si>
  <si>
    <t xml:space="preserve">Check for untested blood is stored in different refrigerator </t>
  </si>
  <si>
    <t xml:space="preserve">There is provision of Quarantine Storage untested blood </t>
  </si>
  <si>
    <t>or infectious diseases (VDRL/RPR/TPHAfor syphilis, ELISA/Rapid test for Hep A, Hep B, HIV and Malaria for malarial parasite</t>
  </si>
  <si>
    <t xml:space="preserve">Laboratory tests for Infectious diseases done as per recommended method </t>
  </si>
  <si>
    <t xml:space="preserve">Check for the protocol/ Algorithm followed for determining RH + or RH- Blood type </t>
  </si>
  <si>
    <t xml:space="preserve">Determination of Rh (D) Type done as per recommended method </t>
  </si>
  <si>
    <t xml:space="preserve">Tube or Microplate or gel technology </t>
  </si>
  <si>
    <t xml:space="preserve">Determination of ABO group is done by recommended methods </t>
  </si>
  <si>
    <t>ME E13.3.</t>
  </si>
  <si>
    <t xml:space="preserve">Blood bank  has system in place to  monitor the transportation of the  blood from camp site </t>
  </si>
  <si>
    <t>Blood bank has system to maintain temperature of collected blood immediately after donation</t>
  </si>
  <si>
    <t>Blood should be kept at 4oC to 6oC except if it is used for component preparation it will be stored at 22oC until platelet are separated</t>
  </si>
  <si>
    <t>Blood bank has system to trace of unit of blood /component from source to final destination</t>
  </si>
  <si>
    <t xml:space="preserve">Blood bank has identified procedure for labelling of blood bag/blood component /pilot tubes </t>
  </si>
  <si>
    <t>Mostly numeric or alpha numeric label should be used for tracing</t>
  </si>
  <si>
    <t>Instructions for collection and handling the collected blood  are communicated to those responsible for collection</t>
  </si>
  <si>
    <t>Procedure include preparation of venepuncture site, use of blood bags and anticoagulant solution, collecting sample for laboratory test</t>
  </si>
  <si>
    <t>Blood bank has standardized procedure for collection of blood from donor</t>
  </si>
  <si>
    <t>ME E13.2.</t>
  </si>
  <si>
    <t xml:space="preserve">Check for questionnaire is available in local language for taking pre donation information </t>
  </si>
  <si>
    <t>Pre donation counselling is done before donation</t>
  </si>
  <si>
    <t>RR/PI/SI</t>
  </si>
  <si>
    <t xml:space="preserve">Blood bank ensures that blood is taken from voluntary donors only </t>
  </si>
  <si>
    <t xml:space="preserve">Based on Physical examination, Medical history, condition that affects safety of recipients, donation intervals, </t>
  </si>
  <si>
    <t>Blood bank has defined criteria for donor selection</t>
  </si>
  <si>
    <t>ME E13.1.</t>
  </si>
  <si>
    <t>Standard E13.</t>
  </si>
  <si>
    <t>Blood bank has system of coping with extra demand of blood in case of disaster</t>
  </si>
  <si>
    <t>ME E11.3.</t>
  </si>
  <si>
    <t>Standard E11.</t>
  </si>
  <si>
    <t xml:space="preserve">Blood bank has facility to store records  for 5 year </t>
  </si>
  <si>
    <t>ME E8.7.</t>
  </si>
  <si>
    <t>Records includes daily group wise stock register, daily temperature recording of temperature dependent equipment, stock register of consumables and non consumables, documents of proficiency testing, records of equipment maintenance, records of recipient, compatibility records, transfusion reaction records, donors records etc.</t>
  </si>
  <si>
    <t xml:space="preserve">Records are maintained for blood bank </t>
  </si>
  <si>
    <t xml:space="preserve">Blood bank records are labelled and indexed </t>
  </si>
  <si>
    <t>ME E8.6.</t>
  </si>
  <si>
    <t>Format for consent, requisition form, blood transfusion reaction form, referral slip</t>
  </si>
  <si>
    <t>Records of donor assessment is maintained</t>
  </si>
  <si>
    <t>Standard E8.</t>
  </si>
  <si>
    <t>ME E7.2.</t>
  </si>
  <si>
    <t>Standard E7.</t>
  </si>
  <si>
    <t>ME E6.1.</t>
  </si>
  <si>
    <t>Standard E6.</t>
  </si>
  <si>
    <t>Handover register is maintained</t>
  </si>
  <si>
    <t>Procedure to handover test/ results during shift change</t>
  </si>
  <si>
    <t>ME E4.2.</t>
  </si>
  <si>
    <t>Standard E4.</t>
  </si>
  <si>
    <t>Facility has functional referral linkages to blood storage unit</t>
  </si>
  <si>
    <t>There is procedure for referral of cases for which requested blood group is not available</t>
  </si>
  <si>
    <t>ME E3.2.</t>
  </si>
  <si>
    <t>ME E3.1.</t>
  </si>
  <si>
    <t>Standard E3.</t>
  </si>
  <si>
    <t>Initial assessment is recorded</t>
  </si>
  <si>
    <t>There is procedure for assessment of patient before donation</t>
  </si>
  <si>
    <t>ME E1.2.</t>
  </si>
  <si>
    <t xml:space="preserve">Donors demographic details are recorded </t>
  </si>
  <si>
    <t xml:space="preserve"> Unique  identification number  is given to each donor during process of registration</t>
  </si>
  <si>
    <t>ME E1.1.</t>
  </si>
  <si>
    <t>Standard E1.</t>
  </si>
  <si>
    <t>Standard D12.</t>
  </si>
  <si>
    <t xml:space="preserve">Doctor, technician and support staff adhere to their respective dress code </t>
  </si>
  <si>
    <t>ME D11.3.</t>
  </si>
  <si>
    <t>ME D11.2.</t>
  </si>
  <si>
    <t>ME D11.1.</t>
  </si>
  <si>
    <t>Standard D11.</t>
  </si>
  <si>
    <t>Blood bank has valid license under Rule 122(G) Drug and cosmetic act</t>
  </si>
  <si>
    <t>ME D10.1.</t>
  </si>
  <si>
    <t>Standard D10.</t>
  </si>
  <si>
    <t>Blankets</t>
  </si>
  <si>
    <t>Blood bank provides Linen for donors</t>
  </si>
  <si>
    <t>ME D5.2.</t>
  </si>
  <si>
    <t>Standard D5.</t>
  </si>
  <si>
    <t>No condemned/Junk material in the lab</t>
  </si>
  <si>
    <t>ME D4.5.</t>
  </si>
  <si>
    <t>ME D4.3.</t>
  </si>
  <si>
    <t>ME D4.2.</t>
  </si>
  <si>
    <t>Standard D4.</t>
  </si>
  <si>
    <t>Air conditioned blood collection room, blood group serology lab, testing lab for Transfusion Transmissible Diseases, refreshment cum rest room</t>
  </si>
  <si>
    <t>ME D3.3.</t>
  </si>
  <si>
    <t>Entry  is restricted in storage and lab area of the blood bank</t>
  </si>
  <si>
    <t>ME D3.2.</t>
  </si>
  <si>
    <t>Adequate illumination at donation area</t>
  </si>
  <si>
    <t>Illumination level of blood bank is as per recommendation/ sufficient to carry out blood bank  activities</t>
  </si>
  <si>
    <t>Adequate illumination  at work station in laboratory</t>
  </si>
  <si>
    <t>ME D3.1.</t>
  </si>
  <si>
    <t>Standard D3.</t>
  </si>
  <si>
    <t>Regular Defrosting is done</t>
  </si>
  <si>
    <t xml:space="preserve">Check for temperature charts are maintained and updated periodically  for refrigerators used storing lab reagents </t>
  </si>
  <si>
    <t>Temperature of refrigerators used for storing lab reagents are kept as per storage requirement  and records are maintained</t>
  </si>
  <si>
    <t>ME D2.7.</t>
  </si>
  <si>
    <t>There is no stock out of reagents</t>
  </si>
  <si>
    <t>Department maintained stock and expenditure register of reagents</t>
  </si>
  <si>
    <t>There is practice of calculating and maintaining buffer stock of reagents</t>
  </si>
  <si>
    <t xml:space="preserve">Records for expiry and near expiry blood  are maintained </t>
  </si>
  <si>
    <t>No expired blood  is found  in storage</t>
  </si>
  <si>
    <t>Expiry dates' of the blood bags are maintained</t>
  </si>
  <si>
    <t>ME D2.4.</t>
  </si>
  <si>
    <t>Reagents label contain name, concentration, date of preparation/opening, date of expiry, storage conditions and warning</t>
  </si>
  <si>
    <t>Reagents are labelled appropriately</t>
  </si>
  <si>
    <t xml:space="preserve">Reagents and consumables are kept away from water and sources of  heat,
direct sunlight </t>
  </si>
  <si>
    <t>There is established system of timely  indenting of consumables and reagents</t>
  </si>
  <si>
    <t>ME D2.1.</t>
  </si>
  <si>
    <t>Standard D2.</t>
  </si>
  <si>
    <t>ME D1.3.</t>
  </si>
  <si>
    <t>Each lot of reagents has to be checked against earlier tested in use reagent lot or with suitable reference material before being placed in service and result should be recorded.</t>
  </si>
  <si>
    <t>Check for records</t>
  </si>
  <si>
    <t>Blood bank has system to update correction factor after calibration wherever required</t>
  </si>
  <si>
    <t>ME D1.2.</t>
  </si>
  <si>
    <t>Agency/ ies identified for maintenance for equipments</t>
  </si>
  <si>
    <t>ME D1.1.</t>
  </si>
  <si>
    <t>Standard D1.</t>
  </si>
  <si>
    <t>cupboard, counter for issuing blood, work benches for lab, chair.</t>
  </si>
  <si>
    <t>Electrical fixture for equipments lab and storage equipments</t>
  </si>
  <si>
    <t>Hospital graded Mattress, bed sheet, blanket, and bed side table</t>
  </si>
  <si>
    <t xml:space="preserve">Availability of attachment/ accessories  </t>
  </si>
  <si>
    <t>Blood collection bed, recovery beds</t>
  </si>
  <si>
    <t>Availability of beds in blood bank</t>
  </si>
  <si>
    <t>ME C6.7.</t>
  </si>
  <si>
    <t>ME C6.6.</t>
  </si>
  <si>
    <t xml:space="preserve">Blood bags refrigerator with thermo graph and alarm device, Insulated carrier boxes with ice packs, Blood bag weighting machine, deep freezer, Platelets agitators </t>
  </si>
  <si>
    <t xml:space="preserve">Check for availability of storage equipments for blood products </t>
  </si>
  <si>
    <t>ME C6.5.</t>
  </si>
  <si>
    <t>Adult  bag and mask and Oxygen</t>
  </si>
  <si>
    <t>ME C6.4.</t>
  </si>
  <si>
    <t xml:space="preserve">Microscope with  water bath, ELISA reader with washer, RH viewer, Sahli's Haemoglobino meter/Others </t>
  </si>
  <si>
    <t>Availability of laboratory  equipment &amp; instruments for laboratory</t>
  </si>
  <si>
    <t>ME C6.3.</t>
  </si>
  <si>
    <t>Adult Weighing machine, BP apparatus , clinical thermometer</t>
  </si>
  <si>
    <t>ME C6.1.</t>
  </si>
  <si>
    <t>Standard C6.</t>
  </si>
  <si>
    <t>ME C5.3.</t>
  </si>
  <si>
    <t>Standard Grouping Sera Anti A, Anti B &amp; Anti D ,VDRL/RPR Kit for Syphillis,RDK/ ELISA for Malarial Antigen, ELISA kit for Hep B &amp;C, ELISA kit for HIV1 &amp; 2, malarial parasite stains</t>
  </si>
  <si>
    <t>Availability of Reagents /Kits for lab</t>
  </si>
  <si>
    <t>ME C5.2.</t>
  </si>
  <si>
    <t>Evacuated Blood collection tubes, Swabs, Syringes, Glass slides, Glass marker/paper stickers</t>
  </si>
  <si>
    <t xml:space="preserve">Availability Laboratory materials </t>
  </si>
  <si>
    <t>Inj Adrenaline,Inj Deriphylline,Inj Dexamethasone ,Inj Chlorpheniramine,Inj Metochlorpromide</t>
  </si>
  <si>
    <t xml:space="preserve">Departments have availability of adequate emergency drugs  at point of use </t>
  </si>
  <si>
    <t>ME C5.1.</t>
  </si>
  <si>
    <t>Standard C5.</t>
  </si>
  <si>
    <t>Staff is skilled for operating the equipments</t>
  </si>
  <si>
    <t>ME C4.7.</t>
  </si>
  <si>
    <t>ME C4.6.</t>
  </si>
  <si>
    <t>Availability of security staff</t>
  </si>
  <si>
    <t>ME C4.5.</t>
  </si>
  <si>
    <t xml:space="preserve">Availability of dedicated Blood Bank Technician round the clock </t>
  </si>
  <si>
    <t>ME C4.4.</t>
  </si>
  <si>
    <t xml:space="preserve">Availability of dedicated Nursing Staff </t>
  </si>
  <si>
    <t>ME C4.3.</t>
  </si>
  <si>
    <t>MBBS doctor with one year experience</t>
  </si>
  <si>
    <t xml:space="preserve">Availability of dedicated blood bank medical officer </t>
  </si>
  <si>
    <t>ME C4.1.</t>
  </si>
  <si>
    <t>Standard C4.</t>
  </si>
  <si>
    <t>ME C3.3.</t>
  </si>
  <si>
    <t>Blood Bank has installed fire Extinguisher  that is Class A , Class BC type or ABC type</t>
  </si>
  <si>
    <t>ME C3.2.</t>
  </si>
  <si>
    <t>Blood bank has plan for  safe storage and handling of potentially flammable materials.</t>
  </si>
  <si>
    <t>Blood bank  has sufficient fire  exit to permit safe escape to its occupant at time of fire</t>
  </si>
  <si>
    <t>ME C3.1.</t>
  </si>
  <si>
    <t>Standard C3.</t>
  </si>
  <si>
    <t xml:space="preserve">Floors of the Laboratory are non slippery and even </t>
  </si>
  <si>
    <t>Work benches are chemical resistant</t>
  </si>
  <si>
    <t xml:space="preserve">Adequate electrical socket provided for safe and smooth operation of lab equipments </t>
  </si>
  <si>
    <t>Blood bank does not have temporary connections and loosely hanging wires</t>
  </si>
  <si>
    <t>Standard C2.</t>
  </si>
  <si>
    <t>Blood bank layout ensures smooth flow of donor  and services</t>
  </si>
  <si>
    <t>ME C1.7.</t>
  </si>
  <si>
    <t>Adequate Donor couches/ donor units  as per load</t>
  </si>
  <si>
    <t>ME C1.6.</t>
  </si>
  <si>
    <t>ME C1.5.</t>
  </si>
  <si>
    <t xml:space="preserve">Availability of Duty room for staff </t>
  </si>
  <si>
    <t>Dedicated store cum record room</t>
  </si>
  <si>
    <t>Dedicated sterilization area</t>
  </si>
  <si>
    <t>Availability of  refreshment cum rest room</t>
  </si>
  <si>
    <t>Dedicated transfusion transmissible infection  (TTI) lab</t>
  </si>
  <si>
    <t>Dedicated Blood collection room</t>
  </si>
  <si>
    <t>Dedicated examination room</t>
  </si>
  <si>
    <t>ME C1.3.</t>
  </si>
  <si>
    <t>Seating arrangement in waiting area</t>
  </si>
  <si>
    <t>Separate toilet facilities for male &amp; female  are available</t>
  </si>
  <si>
    <t>ME C1.2.</t>
  </si>
  <si>
    <t>Availability of waiting area in blood bank</t>
  </si>
  <si>
    <t>Space required is more than 100 sq meters</t>
  </si>
  <si>
    <t xml:space="preserve">Blood bank has adequate space as per requirement </t>
  </si>
  <si>
    <t>ME C1.1.</t>
  </si>
  <si>
    <t>Standard C1.</t>
  </si>
  <si>
    <t>Area of Concern C: Inputs</t>
  </si>
  <si>
    <t xml:space="preserve">Free blood  for BPL patients </t>
  </si>
  <si>
    <t>ME B5.4.</t>
  </si>
  <si>
    <t>Check that  patient party has not spent on purchasing blood  from outside.</t>
  </si>
  <si>
    <t>Free blood for Pregnant woman, Mothers and New Borns</t>
  </si>
  <si>
    <t>ME B5.1.</t>
  </si>
  <si>
    <t>Standard B5.</t>
  </si>
  <si>
    <t>ME B4.5.</t>
  </si>
  <si>
    <t>Post donation counselling also include counselling on HIV for which blood bank may refer the donor to ICTC /SACS</t>
  </si>
  <si>
    <t xml:space="preserve">Post donation counselling for sero reactive donors </t>
  </si>
  <si>
    <t>ME B4.4.</t>
  </si>
  <si>
    <t>About the confidentiality and privacy of donor information</t>
  </si>
  <si>
    <t xml:space="preserve">Awareness of staff on donor rights and donor responsibilities </t>
  </si>
  <si>
    <t>ME B4.3.</t>
  </si>
  <si>
    <t>In consent form, procedure of donation is explained along with informing the donor regarding testing of blood is mandatory for safety of recipient</t>
  </si>
  <si>
    <t xml:space="preserve">Blood bank is taking informed consent of donor </t>
  </si>
  <si>
    <t>ME B4.1.</t>
  </si>
  <si>
    <t>Standard B4.</t>
  </si>
  <si>
    <t xml:space="preserve">Confidentiality and privacy of HIV patients </t>
  </si>
  <si>
    <t>ME B3.4.</t>
  </si>
  <si>
    <t xml:space="preserve">Blood bank staff do not discuss the lab result outside. reports are kept in secure place </t>
  </si>
  <si>
    <t>Blood Bank has system to ensure the confidentiality of results of screening test done</t>
  </si>
  <si>
    <t>ME B3.2.</t>
  </si>
  <si>
    <t>Privacy at blood donation and counselling room</t>
  </si>
  <si>
    <t>ME B3.1.</t>
  </si>
  <si>
    <t>Standard B3.</t>
  </si>
  <si>
    <t>Availability of ramp or alternate  for easy access to the blood bank</t>
  </si>
  <si>
    <t>ME B2.3.</t>
  </si>
  <si>
    <t xml:space="preserve">Services are delivered in a manner that is sensitive to gender, religious and cultural needs, and there are no barrier on account of physical economic, cultural or social reasons </t>
  </si>
  <si>
    <t>Standard B2.</t>
  </si>
  <si>
    <t>ME B1.6.</t>
  </si>
  <si>
    <t>IEC material is available in blood bank to provide information and to promote blood donation</t>
  </si>
  <si>
    <t>ME B1.5.</t>
  </si>
  <si>
    <t>User services charges in r/o blood are displayed at entrance</t>
  </si>
  <si>
    <t>ME B1.4.</t>
  </si>
  <si>
    <t>Blood bank has displayed  information regarding number of blood units available</t>
  </si>
  <si>
    <t xml:space="preserve">Blood bank has displayed  of Information regarding donors eligibility </t>
  </si>
  <si>
    <t>ME B1.2.</t>
  </si>
  <si>
    <t>Availability of Departmental signages</t>
  </si>
  <si>
    <t>ME B1.1.</t>
  </si>
  <si>
    <t>Standard B1.</t>
  </si>
  <si>
    <t>ME A6.2.</t>
  </si>
  <si>
    <t xml:space="preserve">Blood Bank provides blood components  for thalassemia, dengue, haemophilia etc. as per local need </t>
  </si>
  <si>
    <t>ME A6.1.</t>
  </si>
  <si>
    <t>Standard A6.</t>
  </si>
  <si>
    <t>Availability of platelets for management of Dengue cases</t>
  </si>
  <si>
    <t>Availability of screening and cross matching services</t>
  </si>
  <si>
    <t>Availability of transfusion services</t>
  </si>
  <si>
    <t>Provision of blood donation camps</t>
  </si>
  <si>
    <t xml:space="preserve">For A+, B+, O+ and O- </t>
  </si>
  <si>
    <t xml:space="preserve">Blood bank has emergency stock of blood </t>
  </si>
  <si>
    <t xml:space="preserve">PRC, Platelets Concentrate, FMP, Plasma&amp;  Single donor Cryo Precipitate </t>
  </si>
  <si>
    <t>Blood Bank Has facility for Blood Components</t>
  </si>
  <si>
    <t xml:space="preserve">Blood bank has facility of whole blood collection and Storage </t>
  </si>
  <si>
    <t>ME A1.18.</t>
  </si>
  <si>
    <t>Blood bank services available 24X7</t>
  </si>
  <si>
    <t>ME A1.14.</t>
  </si>
  <si>
    <t>Standard A1.</t>
  </si>
  <si>
    <t xml:space="preserve">Assessment  Method </t>
  </si>
  <si>
    <t xml:space="preserve">Checklist for Blood Bank </t>
  </si>
  <si>
    <t xml:space="preserve">Laboratory Score Card </t>
  </si>
  <si>
    <t>Number of stock out incidences of reagents</t>
  </si>
  <si>
    <t xml:space="preserve">Waiting time at sample collection area </t>
  </si>
  <si>
    <t xml:space="preserve"> For Rapid diagnostic Kit test</t>
  </si>
  <si>
    <t xml:space="preserve">Proportion of false positive /false negative </t>
  </si>
  <si>
    <t>Proportion of lab report co related with clinical examination</t>
  </si>
  <si>
    <t xml:space="preserve">Report correlation rate </t>
  </si>
  <si>
    <t>Proportion of Haematology, biochemistry, serology, Microbiology, cytology, clinical pathology</t>
  </si>
  <si>
    <t xml:space="preserve">Test demography </t>
  </si>
  <si>
    <t>% of critical values reported within one hour</t>
  </si>
  <si>
    <t xml:space="preserve">Turn around time for emergency lab investigations </t>
  </si>
  <si>
    <t xml:space="preserve">Turn around time for routine lab investigations </t>
  </si>
  <si>
    <t xml:space="preserve">Down time of critical equipments </t>
  </si>
  <si>
    <t xml:space="preserve">Z score for haematology or equivalent </t>
  </si>
  <si>
    <t>Z score for biochemistry or equivalent</t>
  </si>
  <si>
    <t xml:space="preserve">No of test not matched in validation </t>
  </si>
  <si>
    <t xml:space="preserve">State Benchmark </t>
  </si>
  <si>
    <t xml:space="preserve">Proportion of test done for BPL patients </t>
  </si>
  <si>
    <t>Proportion of lab test done at night</t>
  </si>
  <si>
    <t>Lab test done per patients IPD</t>
  </si>
  <si>
    <t>Lab test done per patients in OPD</t>
  </si>
  <si>
    <t>No. of HB test done per 1000 population</t>
  </si>
  <si>
    <t>No. of AFB Examined per 1000 population</t>
  </si>
  <si>
    <t>No. of Blood Smear Examined per 1000 population</t>
  </si>
  <si>
    <t>No. of VDRL test done per 1000 population</t>
  </si>
  <si>
    <t>No. of HIV test done per 1000 population</t>
  </si>
  <si>
    <t xml:space="preserve">Check for staff is aware of quality policy and objectives </t>
  </si>
  <si>
    <t>Quality Objectives are defined</t>
  </si>
  <si>
    <t xml:space="preserve">Work instruction for Internal Quality control, </t>
  </si>
  <si>
    <t>Work instruction/clincal  protocols are displayed</t>
  </si>
  <si>
    <t xml:space="preserve">Laboratory has documented procedure for purchase of External  services and supplies  </t>
  </si>
  <si>
    <t>Laboratory has documented procedure for internal audits</t>
  </si>
  <si>
    <t>Laboratory has documented procedure for preventive and break down maintenance</t>
  </si>
  <si>
    <t>Laboratory has documented system to control of its documents</t>
  </si>
  <si>
    <t>Laboratory has documented system for storage, retaining and retrieval of laboratory records, primary sample, Examination sample and reports of results.</t>
  </si>
  <si>
    <t>Laboratory has documented procedure for examination by referral laboratories</t>
  </si>
  <si>
    <t>Laboratory has documented system of resolution of complaints and other feedback received from stakeholders</t>
  </si>
  <si>
    <t>Laboratory has documented procedure for validation of results of reagents ,stains , media and kits etc. wherever required</t>
  </si>
  <si>
    <t>Laboratory has documented procedure for calibration of equipments</t>
  </si>
  <si>
    <t>Laboratory has  documented External Quality assurance program</t>
  </si>
  <si>
    <t>Laboratory has documented internal quality control system to verify the quality of results</t>
  </si>
  <si>
    <t>Laboratory has documented procedure for release of reports including details of who may release result and to whom</t>
  </si>
  <si>
    <t>Laboratory has documented critical reference values and procedure for immediate reporting of results</t>
  </si>
  <si>
    <t>Laboratory has documented biological reference intervals</t>
  </si>
  <si>
    <t xml:space="preserve">Laboratory has documented validated procedure for examination of samples </t>
  </si>
  <si>
    <t>Laboratory has documented system for repeat tests due to analytical failure</t>
  </si>
  <si>
    <t>Laboratory has documented system for storage of examined samples</t>
  </si>
  <si>
    <t>Laboratory has documented procedure on receipt, labeling, processing and reporting of primary sample for emergency cases</t>
  </si>
  <si>
    <t>Laboratory has documented procedure on receipt, labeling, processing and reporting of primary sample</t>
  </si>
  <si>
    <t>Laboratory has documented process on acceptance and rejection of primary samples</t>
  </si>
  <si>
    <t>Laboratory has documented procedure for transportation of primary sample with specification about time frame, temperature and carrier</t>
  </si>
  <si>
    <t>Laboratory has documented process for Collection and handling of primary sample</t>
  </si>
  <si>
    <t>Standard operting procedure for department has been prepared and approved</t>
  </si>
  <si>
    <t>External quality assurance under NACP</t>
  </si>
  <si>
    <t>External quality assurance program implemented for NVBDCP</t>
  </si>
  <si>
    <t>Onsite evaluation done Monthly
Random Blinded rechecking (RBRC) done Monthly</t>
  </si>
  <si>
    <t xml:space="preserve">External quality assurance program implemented as per RNTCP program </t>
  </si>
  <si>
    <t xml:space="preserve">Cross Validation of Lab tests are done and records are maintained </t>
  </si>
  <si>
    <t>Routine checking of equipments, new lots of regent, smear preparation, grading etc</t>
  </si>
  <si>
    <t>Internal Quality Control for RNTCP lab. is in place</t>
  </si>
  <si>
    <t>Internal Quality assurance programme is in place</t>
  </si>
  <si>
    <t>Disposal of sputum cups as per guidelines</t>
  </si>
  <si>
    <t>Negative Pressure for microbiology</t>
  </si>
  <si>
    <t xml:space="preserve">Air quality in Lab </t>
  </si>
  <si>
    <t>Precaution with infectious patients like TB</t>
  </si>
  <si>
    <t>Autoclaving for used culture media and other infected material</t>
  </si>
  <si>
    <t>No reuse of disposable gloves and Masks.</t>
  </si>
  <si>
    <t>Technician is trained for taking and processing surface  and air sample</t>
  </si>
  <si>
    <t xml:space="preserve">Weekly reporting of Confirmed cases on form "L" from laboratory </t>
  </si>
  <si>
    <t>Laboratory has system to retain the copies of reported result and promptly retrieved when required</t>
  </si>
  <si>
    <t>Laboratory has defined the retention period and disposal of used sample</t>
  </si>
  <si>
    <t>Laboratory results written in reports are legible without error in transcription</t>
  </si>
  <si>
    <t>Laboratory has system to provide the reports within defined cycle time/ or each category of patient -routine and emergency</t>
  </si>
  <si>
    <t>Laboratory has format for reporting of results</t>
  </si>
  <si>
    <t>Laboratory has system to review the results of examination by authorized person before release of report</t>
  </si>
  <si>
    <t>Laboratory has identified critical intervals for which immediate notification is done to concerned physician</t>
  </si>
  <si>
    <t>Laboratory has Biological reference interval for its examination of various results</t>
  </si>
  <si>
    <t>testing procedure are readily available at work station and staff is aware of them</t>
  </si>
  <si>
    <t xml:space="preserve">Transportation of sample includes:  Time frame, temperature and carrier specified for transportation </t>
  </si>
  <si>
    <t>Laboratory has system in place to  monitor the transportation of the  sample</t>
  </si>
  <si>
    <t>Laboratory has system to record the identity of person collecting the primary sample</t>
  </si>
  <si>
    <t>Laboratory has system to trace the primary sample from requisition form</t>
  </si>
  <si>
    <t>Laboratory has system in place to label the primary sample</t>
  </si>
  <si>
    <t>Instructions for collection and handling of primary sample are communicated to those responsible for collection</t>
  </si>
  <si>
    <t xml:space="preserve">Request form contain information: Name and identification number of patient, name of authorized requester, type of primary sample, examination requested, date and time of primary sample collection and date and time of receipt of sample by laboratory, </t>
  </si>
  <si>
    <t>Requisition of all laboratory test is done in request form</t>
  </si>
  <si>
    <t>Requisition and reports are marked with MLC and reports are handed over to authorized personnel only</t>
  </si>
  <si>
    <t>Samples of medico legal cases are identified</t>
  </si>
  <si>
    <t xml:space="preserve">Laboratory has adequate facility for storage of records </t>
  </si>
  <si>
    <t xml:space="preserve">Test registers, IQAS/EQAS Registers, Expenditure registers, Accession list etc. </t>
  </si>
  <si>
    <t>Records are maintained for laboratory</t>
  </si>
  <si>
    <t xml:space="preserve">Lab records are labelled and indexed </t>
  </si>
  <si>
    <t xml:space="preserve">Printed formats for requisition and reporting are available </t>
  </si>
  <si>
    <t>e.g.: linkage for disease surveillance and water testing</t>
  </si>
  <si>
    <t xml:space="preserve">Facility gets referred patients from lower level of facility </t>
  </si>
  <si>
    <t xml:space="preserve">Laboratory has referral linkage for tests not available at the facility </t>
  </si>
  <si>
    <t>Patient demographic details are recorded in laboratory records</t>
  </si>
  <si>
    <t xml:space="preserve"> Unique  laboratory identification number  is given to each patient sample </t>
  </si>
  <si>
    <t xml:space="preserve">Staff is aware of their role and responsibilities 
</t>
  </si>
  <si>
    <t xml:space="preserve">Any positive report of notifiable disease is intimated to designated authorities </t>
  </si>
  <si>
    <t>Availability of power back up in laboratory</t>
  </si>
  <si>
    <t xml:space="preserve">Water use for analytical purpose should be of reagent grade </t>
  </si>
  <si>
    <t xml:space="preserve">Availability of Eye washing facility </t>
  </si>
  <si>
    <t xml:space="preserve">In histopathology, for tissue processing separate room with fume hood is available </t>
  </si>
  <si>
    <t>Temperature control and ventilation testing area</t>
  </si>
  <si>
    <t>Temperature control and ventilation in collection area</t>
  </si>
  <si>
    <t>Entry  is restricted in testing area</t>
  </si>
  <si>
    <t>Adequate illumination at Collection area</t>
  </si>
  <si>
    <t xml:space="preserve">Adequate illumination at work station </t>
  </si>
  <si>
    <t xml:space="preserve">There is no stock out of reagents </t>
  </si>
  <si>
    <t xml:space="preserve">There is procedure for replenishing drug tray </t>
  </si>
  <si>
    <t xml:space="preserve">Records for expiry and near expiry reagent are maintained </t>
  </si>
  <si>
    <t>No expired reagent found</t>
  </si>
  <si>
    <t>Laboratory has system to update correction factor after calibration wherever required</t>
  </si>
  <si>
    <t>Calibrators are available for Automated haematology analyzers</t>
  </si>
  <si>
    <t>Agency/ is identified for maintenance for equipments</t>
  </si>
  <si>
    <t>ME D 1.1</t>
  </si>
  <si>
    <t>Lab stools, Work bench's,  rack and cupboard for storage of reagent ,Patient stool, Chair table</t>
  </si>
  <si>
    <t xml:space="preserve">Availability of furniture </t>
  </si>
  <si>
    <t>Illumination at work stations, Electrical fixture for lab equipments and storage equipments</t>
  </si>
  <si>
    <t xml:space="preserve">Availability of fixtures at lab </t>
  </si>
  <si>
    <t>ME BC 6.7</t>
  </si>
  <si>
    <t>Refrigerators</t>
  </si>
  <si>
    <t>Availability of equipment for storage of sample and reagents</t>
  </si>
  <si>
    <t>ME C 6.5</t>
  </si>
  <si>
    <t>ME C 6.4</t>
  </si>
  <si>
    <t>Incubator , Inoculators, safety hood and bio safety cabinet</t>
  </si>
  <si>
    <t xml:space="preserve">Availability of functional  Microbiology equipments </t>
  </si>
  <si>
    <t>Elisa Reader, Elisa washer</t>
  </si>
  <si>
    <t xml:space="preserve">Availability of functional  Serology Equipments </t>
  </si>
  <si>
    <t xml:space="preserve">Microtome </t>
  </si>
  <si>
    <t xml:space="preserve">Availability functional   Histopathology equipments </t>
  </si>
  <si>
    <t xml:space="preserve">Binocular Micro scope , FNAC, staining rack </t>
  </si>
  <si>
    <t xml:space="preserve">Availability of functional Microscopy equipments </t>
  </si>
  <si>
    <t>Micropipettes , Centrifuge, Water Bath, Hot air oven.</t>
  </si>
  <si>
    <t xml:space="preserve">Availability of functional  equipments for sample processing </t>
  </si>
  <si>
    <t xml:space="preserve"> Calorie meter,  Blood Gas Analyzer, Electrolyte analyzer </t>
  </si>
  <si>
    <t xml:space="preserve">Availability of functional  Biochemistry Equipment </t>
  </si>
  <si>
    <t xml:space="preserve">Cell Counters/ Counting Chambers , Heamoglobinometer , ESR stands with tubes </t>
  </si>
  <si>
    <t xml:space="preserve">Availability of functional haematology equipments </t>
  </si>
  <si>
    <t xml:space="preserve">Auto/ Semi Auto analyzers according to need </t>
  </si>
  <si>
    <t xml:space="preserve">Availability of functional auto analyzers </t>
  </si>
  <si>
    <t>ME C 6.3</t>
  </si>
  <si>
    <t>ME C 6.2</t>
  </si>
  <si>
    <t>BP apparatus, Stethoscope at sample collection area</t>
  </si>
  <si>
    <t>ME C 6.1</t>
  </si>
  <si>
    <t>Standard C 6</t>
  </si>
  <si>
    <t xml:space="preserve">Acetone, Alcohol, distilled water, Microscope gel etc. </t>
  </si>
  <si>
    <t xml:space="preserve">Availability of other Chemicals </t>
  </si>
  <si>
    <t xml:space="preserve">Reagents for auto analyzers, ELISA Readers </t>
  </si>
  <si>
    <t xml:space="preserve">Availability of reagents </t>
  </si>
  <si>
    <t>Iodine Solution, Gram Romanowsky ,StainZiehl- neelsen, Acridine orange, Acridine orange (?)</t>
  </si>
  <si>
    <t xml:space="preserve">Availability of stains </t>
  </si>
  <si>
    <t>Standard C 5</t>
  </si>
  <si>
    <t>Staff is skilled for maintaining Laboratory records</t>
  </si>
  <si>
    <t>Staff is skilled to run automated equipments</t>
  </si>
  <si>
    <t>Laboratory Safety</t>
  </si>
  <si>
    <t>Training on Internal and External Quality Assurance</t>
  </si>
  <si>
    <t>Training on automated Diagnostic Equipments like auto analyzer</t>
  </si>
  <si>
    <t>Availability of Lab assistant</t>
  </si>
  <si>
    <t>For 100 beds- 6, 200-9, 300- 12, 400-15, 500-18</t>
  </si>
  <si>
    <t>Availability of Lab Technician 24X7</t>
  </si>
  <si>
    <t>For 300-500 bed -1</t>
  </si>
  <si>
    <t>Availability of dedicated Microbiologist</t>
  </si>
  <si>
    <t>For 100 bed - 1 , 200-1, 300-3, 400-3, 500-4.</t>
  </si>
  <si>
    <t xml:space="preserve">Availability of dedicated pathologist </t>
  </si>
  <si>
    <t>ME C3.4</t>
  </si>
  <si>
    <t>Lab has installed fire Extinguisher  that is Class A , Class B C type or ABC type</t>
  </si>
  <si>
    <t>Department has sufficient fire  exit with signage to permit safe escape to its occupant at time of fire</t>
  </si>
  <si>
    <t>Laboratory has plan for  safe storage and handling of potentially flammable materials.</t>
  </si>
  <si>
    <t>Floors of the Laboratory are non slippery and even surfaces and acid resistent</t>
  </si>
  <si>
    <t>ME C2..4</t>
  </si>
  <si>
    <t>Laboratory does not have temporary connections and loose hanging wires</t>
  </si>
  <si>
    <t>Standard C 2</t>
  </si>
  <si>
    <t>Sample collection- Sample processing- Analytical area- reporting.</t>
  </si>
  <si>
    <t xml:space="preserve">Unidirectional flow of services </t>
  </si>
  <si>
    <t>ME C 1.7</t>
  </si>
  <si>
    <t xml:space="preserve">Availability of collection counters as per load </t>
  </si>
  <si>
    <t>ME C 1.6</t>
  </si>
  <si>
    <t>ME C 1.5</t>
  </si>
  <si>
    <t>ME C 1.4</t>
  </si>
  <si>
    <t xml:space="preserve">Demarcated washing and waste disposal area </t>
  </si>
  <si>
    <t xml:space="preserve">Designated report writing area </t>
  </si>
  <si>
    <t xml:space="preserve">Demarcated testing area </t>
  </si>
  <si>
    <t xml:space="preserve">Demarcated sample collection area </t>
  </si>
  <si>
    <t>ME C 1.3</t>
  </si>
  <si>
    <t>Availability of drinking water</t>
  </si>
  <si>
    <t xml:space="preserve">Availability of patient calling system at lab </t>
  </si>
  <si>
    <t xml:space="preserve">Availability of sitting arrangement of sub waiting area
</t>
  </si>
  <si>
    <t xml:space="preserve">Adequate area for sample collection, waiting, performing test, keeping equipment and storage of drugs and records </t>
  </si>
  <si>
    <t xml:space="preserve">Laboratory space is adequate for carrying out activities </t>
  </si>
  <si>
    <t xml:space="preserve">Cashless investigation by empanelled lab for JSSK beneficiaries for test not available within the facility </t>
  </si>
  <si>
    <t xml:space="preserve">Tests are free of cost for BPL patients </t>
  </si>
  <si>
    <t>Laboratory provides complete list of diagnostic test available to all department of the hospital</t>
  </si>
  <si>
    <t>Check that  patient party has not incurred expenditure on purchasing consumables from outside.</t>
  </si>
  <si>
    <t xml:space="preserve">Free Diagnostic tests for Pregnant women &amp; Infant </t>
  </si>
  <si>
    <t>Pre test counselling is given before HIV testing</t>
  </si>
  <si>
    <t>Before testing HIV patient is informed that  test is voluntary and result will be disclosed to  him/her only</t>
  </si>
  <si>
    <t xml:space="preserve">Informed Consent is taken before HIV  testing, Biopsy and any other invasive procedure </t>
  </si>
  <si>
    <t xml:space="preserve">HIV positive reports/pregnancy reports are communicated as per NACO guidelines </t>
  </si>
  <si>
    <t xml:space="preserve">Laboratory staff do not discuss the lab result outside. And reports are kept in secure place </t>
  </si>
  <si>
    <t xml:space="preserve">Laboratory has system to ensure the confidentiality of the reports generated </t>
  </si>
  <si>
    <t xml:space="preserve">Check the availability of ramp in lab building area /sample collection area </t>
  </si>
  <si>
    <t>Separate queue for females at lab</t>
  </si>
  <si>
    <t xml:space="preserve">Services are delivered in a manner that is sensitive to gender, religiousand cultural needs, and there are no barrier on account of physical , economic, cultural or social reasons. </t>
  </si>
  <si>
    <t xml:space="preserve">Lab Reports are provided to Patient in proper printed format </t>
  </si>
  <si>
    <t xml:space="preserve">User charges in r/o laboratory services are displayed </t>
  </si>
  <si>
    <t>Timing for collection of sample and delivery of reports are displayed</t>
  </si>
  <si>
    <t>List of services available are displayed at the entrance</t>
  </si>
  <si>
    <t xml:space="preserve">Availability  departmental  signage's </t>
  </si>
  <si>
    <t>ME A 6.2</t>
  </si>
  <si>
    <t>Laboratory provides specific test  for local health problems/ diseases e.g.. Dengue, swine flu etc.</t>
  </si>
  <si>
    <t>ME A 6.1</t>
  </si>
  <si>
    <t>The facility provide services under National health Programme for Prevention and Control of deafness</t>
  </si>
  <si>
    <t xml:space="preserve">ME A4.9 </t>
  </si>
  <si>
    <t xml:space="preserve">Haemogram,  BT CT, Fasting/PP Sugar, Lipid Profile, Blood Urea , LFT Kidney Function Test </t>
  </si>
  <si>
    <t>ME A 4.6</t>
  </si>
  <si>
    <t xml:space="preserve">Availability of Skin Smear Examination </t>
  </si>
  <si>
    <t>ME  A4.3</t>
  </si>
  <si>
    <t>Availability of Designated Microscoy Center (AFB)</t>
  </si>
  <si>
    <t>As per prevalant endemic</t>
  </si>
  <si>
    <t xml:space="preserve">Tests for Kala Azar, Dengue, JE, Chikengunia  </t>
  </si>
  <si>
    <t xml:space="preserve">Tests for Diagnosis of maleria (Smear and RDTK) </t>
  </si>
  <si>
    <t>ME A 3.3</t>
  </si>
  <si>
    <t>Availability of Serology services</t>
  </si>
  <si>
    <t>Availability of  Clinical Pathology services</t>
  </si>
  <si>
    <t>Availability of Histopathology  services</t>
  </si>
  <si>
    <t>Availability of Cytology services</t>
  </si>
  <si>
    <t>Availability of Microbiology services</t>
  </si>
  <si>
    <t>Availability of Bio chemistry services</t>
  </si>
  <si>
    <t>Availability of Haematology services</t>
  </si>
  <si>
    <t>Emergency lab services are available for selected tests of Haematology, Biochemistry and Serology 24X7</t>
  </si>
  <si>
    <t xml:space="preserve">All lab services are available in routine working hours </t>
  </si>
  <si>
    <t>ME A 2.5</t>
  </si>
  <si>
    <t>ME A 2.4</t>
  </si>
  <si>
    <t>ME A 2.3</t>
  </si>
  <si>
    <t>ME A 2.2</t>
  </si>
  <si>
    <t>ME A 2.1</t>
  </si>
  <si>
    <t xml:space="preserve">Audit Method </t>
  </si>
  <si>
    <t xml:space="preserve">Standard </t>
  </si>
  <si>
    <t>Checklist for Laboratory</t>
  </si>
  <si>
    <t>Radiology Score</t>
  </si>
  <si>
    <t xml:space="preserve">Radiology Score Card </t>
  </si>
  <si>
    <t>Number of stock out incidences of x ray films</t>
  </si>
  <si>
    <t>Average waiting time at USG</t>
  </si>
  <si>
    <t>Average waiting time at radiology</t>
  </si>
  <si>
    <t xml:space="preserve">No of events of over limit of radiation exposure </t>
  </si>
  <si>
    <t>Proportion of radiology report co related with clinical examination/laboratory reports out of Total X ray reported</t>
  </si>
  <si>
    <t>Proportion of General, Chest examination and specialised examination</t>
  </si>
  <si>
    <t>Examination Demography</t>
  </si>
  <si>
    <t>Proportion of scans for which F form is filled out of pregnant women scanned</t>
  </si>
  <si>
    <t>Proportion of X rays for which report is signed by radiologist</t>
  </si>
  <si>
    <t>X ray done per radiographer</t>
  </si>
  <si>
    <t>Proportion of X ray rejected/repeated</t>
  </si>
  <si>
    <t xml:space="preserve">Proportion of waste of films </t>
  </si>
  <si>
    <t xml:space="preserve">Turn around time for X-Ray film development </t>
  </si>
  <si>
    <t xml:space="preserve">Downtime for  critical equipments </t>
  </si>
  <si>
    <t>Proportion of BPL Patients screened</t>
  </si>
  <si>
    <t>No. of dental X ray per 1000 dental OPD</t>
  </si>
  <si>
    <t>Proporation of X ray done at night</t>
  </si>
  <si>
    <t>Ultrasound done per 1000 OPD patient</t>
  </si>
  <si>
    <t xml:space="preserve">X ray done per 1000 IPD patient </t>
  </si>
  <si>
    <t xml:space="preserve">X ray done per 1000 OPD patient </t>
  </si>
  <si>
    <t>Quality objectives for Radiology are defined</t>
  </si>
  <si>
    <t>Factor chart, radiation safety, development for x-ray films</t>
  </si>
  <si>
    <t xml:space="preserve">Work Instructions are displayed for radiation safety </t>
  </si>
  <si>
    <t>Department has documented procedure for radiation safety of staff , patients and visitors</t>
  </si>
  <si>
    <t>Department has documented procedure for upkeep management of department</t>
  </si>
  <si>
    <t>Department has documented procedure for inventory management</t>
  </si>
  <si>
    <t>Department has documented procedure for purchase of External  services and supplies</t>
  </si>
  <si>
    <t>Department has documented procedure preventive and break down maintenance</t>
  </si>
  <si>
    <t xml:space="preserve">Department has documented procedure for storage, retaining and retrieval of department records, and reports of results. </t>
  </si>
  <si>
    <t>Radiology has documented system for repeat X ray.</t>
  </si>
  <si>
    <t>Department has documented procedure for quality control system to verify the quality of results</t>
  </si>
  <si>
    <t>Department has documented procedure for taking X ray in emergency conditions</t>
  </si>
  <si>
    <t xml:space="preserve">Department has documented procedure for receipt, labelling , Processing and reporting of X ray </t>
  </si>
  <si>
    <t>Department has documented procedure for acceptance and rejection of X ray taken</t>
  </si>
  <si>
    <t>Department has documented procedure for process of taking and handling X ray</t>
  </si>
  <si>
    <t xml:space="preserve">Internal quality Assurance program is established in Radiology </t>
  </si>
  <si>
    <t xml:space="preserve">Patient satisfaction survey done on monthly basis </t>
  </si>
  <si>
    <t>SI/OB/RR</t>
  </si>
  <si>
    <t>Disposal of Fixer and Developer</t>
  </si>
  <si>
    <t>Ask stff about how they decontaminate the procedure surface stretcher/Trolleys  etc. 
(Wiping with .5% Chlorine solution</t>
  </si>
  <si>
    <t xml:space="preserve">Facility has established procedures for regular monitoring of infection control practicices </t>
  </si>
  <si>
    <t>USG department has system to provide the reports within defined time intervals</t>
  </si>
  <si>
    <t xml:space="preserve">USG report is signed by Radiologist/Sonologist </t>
  </si>
  <si>
    <t>USG department has format for reporting of results</t>
  </si>
  <si>
    <t>X ray department has system to provide the reports within defined time intervals</t>
  </si>
  <si>
    <t>X ray department has format for reporting of results</t>
  </si>
  <si>
    <t>USG department has system in place to take sonograph of patients in case of Emergency.</t>
  </si>
  <si>
    <t>USG of the patient is taken as per consultant requirement</t>
  </si>
  <si>
    <t>Necessary Instruction for USG Examination are displayed at work station in language understood by staff</t>
  </si>
  <si>
    <t>Radiographer is aware of operation of X ray machine</t>
  </si>
  <si>
    <t>X ray department has system in place to take X ray of patients in case of Emergency.</t>
  </si>
  <si>
    <t>Necessary Instruction for taking  X ray and its processing are displayed at work station in language understood by staff</t>
  </si>
  <si>
    <t>X ray taking and processing procedure are readily available at work station and staff is aware of it</t>
  </si>
  <si>
    <t xml:space="preserve">Instructions to be followed by patient for USG are displayed in local language at reception </t>
  </si>
  <si>
    <t>Preparation of the patient is done as per requirement</t>
  </si>
  <si>
    <t xml:space="preserve">USG department has system in place to label the USGs </t>
  </si>
  <si>
    <t>Requisition of all USG examination  is done in request form</t>
  </si>
  <si>
    <t>Records of type of X ray prescribed is made at the time of reception</t>
  </si>
  <si>
    <t>X ray has system to record the identity of Radiographer  operating the X ray</t>
  </si>
  <si>
    <t>X ray has system to trace the X ray from requisition form</t>
  </si>
  <si>
    <t>X ray department has system in place to label the X rays</t>
  </si>
  <si>
    <t xml:space="preserve">X ray has system to identify person from whom X ray is taken </t>
  </si>
  <si>
    <t>Request form contain information: Name and identification number of patient, name of authorized requester, examination requested,  type of X ray, date and time of X ray taken and date and time of receipt of X ray from X ray department</t>
  </si>
  <si>
    <t>Requisition of all X ray examination  is done in request form</t>
  </si>
  <si>
    <t>Requisition and reports are marked with MLC and reports are handed over to authorize person</t>
  </si>
  <si>
    <t xml:space="preserve">Procedure for handling of  MLC </t>
  </si>
  <si>
    <t xml:space="preserve">Radiology has adequate facility for storage of records </t>
  </si>
  <si>
    <t>Records are maintained for radiology</t>
  </si>
  <si>
    <t xml:space="preserve">Radiology records are labelled and indexed </t>
  </si>
  <si>
    <t>Notice in local language is displayed at entrance of  X ray department asking every female to inform radiographer/radiologist whether she is likely to be pregnant</t>
  </si>
  <si>
    <t>Women in reproductive age are asked for pregnancy (LMP)before X-ray</t>
  </si>
  <si>
    <t xml:space="preserve">There is procedure for referral of patient for which services can not be provided  at the facility  </t>
  </si>
  <si>
    <t xml:space="preserve">Facility has established procedure for handing over of patients during transfer to X-Ray department   </t>
  </si>
  <si>
    <t>Patient demographic details are recorded in radiology/USG records</t>
  </si>
  <si>
    <t xml:space="preserve"> Unique  identification number  is given to each patient  </t>
  </si>
  <si>
    <t>Records of submission of Form F to appropriate district authorities</t>
  </si>
  <si>
    <t>X ray department has certification from AERB for  any person discharging duties and functions of RSO.</t>
  </si>
  <si>
    <t>X ray department has Radiological  safety officer (RSO) approved by competent authority</t>
  </si>
  <si>
    <t xml:space="preserve">USG is taken by person Qualified as per PCPNDT </t>
  </si>
  <si>
    <t>Duplicate copy of Certificate of registration under  Form B is displayed inside the department</t>
  </si>
  <si>
    <t xml:space="preserve">USG department has registration under PCPNDT </t>
  </si>
  <si>
    <t>X ray department has type approval of equipment with QA test report for X ray machine</t>
  </si>
  <si>
    <t xml:space="preserve">X ray department has layout approval </t>
  </si>
  <si>
    <t>X ray department has registration from AERB.</t>
  </si>
  <si>
    <t>Availability of power back up in Radiology and USG room</t>
  </si>
  <si>
    <t>No condemned/Junk material in the X-ray and USG</t>
  </si>
  <si>
    <t>Temperature control and ventilation  USG</t>
  </si>
  <si>
    <t>Exhaust in dark room</t>
  </si>
  <si>
    <t>Temperature control and ventilation in dark room</t>
  </si>
  <si>
    <t>Temperature control and ventilation in X ray room</t>
  </si>
  <si>
    <t>TLD badges are available with all staff of X ray department and records of its regular assessment is done by  X ray department</t>
  </si>
  <si>
    <t>Lead apron and other protective equipments are available with radiation workers and they are using it</t>
  </si>
  <si>
    <t>X ray room has been kept closed at the time of radiation exposure</t>
  </si>
  <si>
    <t>Protective apron and gloves are being provided to relative of the child patient who escort the child for X ray examination/ immobilisation support is provided to children</t>
  </si>
  <si>
    <t>Warning light is provided outside X ray room and its been used when unit is functional</t>
  </si>
  <si>
    <t>Only one patient is allowed one time at X room</t>
  </si>
  <si>
    <t>Adequate illumination at workstation at USG</t>
  </si>
  <si>
    <t>Adequate illumination at work station at X ray room</t>
  </si>
  <si>
    <t>There is no stock out of x-ray films</t>
  </si>
  <si>
    <t>Department maintained stock and expenditure register of chemicals and X-ray films</t>
  </si>
  <si>
    <t>There is practice of calculation and maintaining buffer stock chemicals and X-ray films</t>
  </si>
  <si>
    <t xml:space="preserve">Records for expiry and near expiry chemicals are maintained </t>
  </si>
  <si>
    <t>No expired Chemicals is found</t>
  </si>
  <si>
    <t>Fixers and  developer are labelled appropriately</t>
  </si>
  <si>
    <t xml:space="preserve">Fixers, developer and X ray films/ consumables are kept away from water and sources of  heat,
direct sunlight </t>
  </si>
  <si>
    <t>There is established system of timely  indenting of X ray films, fixer and developers etc</t>
  </si>
  <si>
    <t xml:space="preserve">Operating instructions  and factor charts are available with the equipments </t>
  </si>
  <si>
    <t xml:space="preserve">  rack and cupboard , Chair table</t>
  </si>
  <si>
    <t xml:space="preserve">X-ray View box, Electrical fixture for equipments </t>
  </si>
  <si>
    <t xml:space="preserve">X ray hangers, Bucky Stand </t>
  </si>
  <si>
    <t xml:space="preserve">Availability of attachment/ accessories </t>
  </si>
  <si>
    <t>Cassettes X ray, Intensifying screen X ray, Lead letter (A-Z),Letter  figures (0-9) and R &amp; L</t>
  </si>
  <si>
    <t>Availability of Accessories for X ray</t>
  </si>
  <si>
    <t>Availability of functional CT-scan machine</t>
  </si>
  <si>
    <t>60 MA X ray machine (Mobile)</t>
  </si>
  <si>
    <t>Availability of functional Portable X-ray Machine</t>
  </si>
  <si>
    <t xml:space="preserve">2 one general purpose &amp; one for Obstetric purpose
</t>
  </si>
  <si>
    <t>Availability of functional Ultrasonography</t>
  </si>
  <si>
    <t>At least 1</t>
  </si>
  <si>
    <t>Availability of functional Dental X-Ray Machine</t>
  </si>
  <si>
    <t>300 MA X ray machine &amp; 100 MA X ray machine</t>
  </si>
  <si>
    <t xml:space="preserve">Availability of  functional X-ray machines </t>
  </si>
  <si>
    <t>TLD badges</t>
  </si>
  <si>
    <t>Lead apron with hanger, lead shield</t>
  </si>
  <si>
    <t>X ray films, Developer, Fixer, USG gel, printing paper</t>
  </si>
  <si>
    <t>Availability Consumables</t>
  </si>
  <si>
    <t xml:space="preserve">Radiographers are skilled to operating equipment </t>
  </si>
  <si>
    <t>Training on radiation safety</t>
  </si>
  <si>
    <r>
      <t xml:space="preserve"> Availability of </t>
    </r>
    <r>
      <rPr>
        <sz val="11"/>
        <color indexed="8"/>
        <rFont val="Calibri"/>
        <family val="2"/>
        <scheme val="minor"/>
      </rPr>
      <t xml:space="preserve">Darkroom Asset. </t>
    </r>
    <r>
      <rPr>
        <sz val="11"/>
        <rFont val="Calibri"/>
        <family val="2"/>
        <scheme val="minor"/>
      </rPr>
      <t xml:space="preserve"> </t>
    </r>
  </si>
  <si>
    <t>100-2, 200-3, 300-5, 400-7, 500-9</t>
  </si>
  <si>
    <t>Availability of Radiographer</t>
  </si>
  <si>
    <t>100-200 -1
200-400- 2
&gt;400 - 3</t>
  </si>
  <si>
    <t>Availability of Radiologist</t>
  </si>
  <si>
    <t>Radiology department  has installed fire Extinguisher  that is Class A , Class B C type or ABC type</t>
  </si>
  <si>
    <t>Radiology has sufficient fire  exit to permit safe escape to its occupant at time of fire</t>
  </si>
  <si>
    <t>X ray department should not be located adjacent to patient care area</t>
  </si>
  <si>
    <t>Thickness of walls at X room are as AERB safety code</t>
  </si>
  <si>
    <t>Windows and door in X ray room is provided with lead lining</t>
  </si>
  <si>
    <t xml:space="preserve">Floors of the Radiology department are non slippery and even </t>
  </si>
  <si>
    <t>Stabilizer is provided for X-ray machine</t>
  </si>
  <si>
    <t xml:space="preserve">Switch Boards other electrical installation are intact </t>
  </si>
  <si>
    <t>X-ray - does not have temporary connections and loosely hanging wires</t>
  </si>
  <si>
    <t xml:space="preserve">No cris cross in the movement patient traffic and services flow Should be near emergency department </t>
  </si>
  <si>
    <t>Check for the adequacy X-ray machines as per load</t>
  </si>
  <si>
    <t xml:space="preserve">No of X ray machines as per load </t>
  </si>
  <si>
    <t>2-3 meters</t>
  </si>
  <si>
    <t xml:space="preserve">There is separate storage area for undeveloped X ray films and personal monitoring devices in protected area away from radiation sources </t>
  </si>
  <si>
    <t>Dark room has provision of safe light in dark room</t>
  </si>
  <si>
    <t>SS processing tank to accommodate 14"X 17" approx capacity of 13 litre</t>
  </si>
  <si>
    <t>Dark room has X ray developing tanks with water supply</t>
  </si>
  <si>
    <t>Dark room is located such that no significant primary or secondary x ray reaches inside dark room</t>
  </si>
  <si>
    <t>Location of dark room is as per AERB safety code</t>
  </si>
  <si>
    <t>The distance between control panel and X ray unit shall not be less than 3 m</t>
  </si>
  <si>
    <t>Distance between control panel and X ray unit is as per AERB safety code</t>
  </si>
  <si>
    <t xml:space="preserve">Control panel of X ray equipment operation at 125 kVp or above shall be installed in a separate room located outside contiguous to X-ray room, with appropriate shielding, direct viewing and oral communication facility </t>
  </si>
  <si>
    <t>Installation of control panel of X ray equipment is as Per AERB safety Code</t>
  </si>
  <si>
    <t>Unshielded opening in x ray room shall be located above height of 2 m from finished floor level outside the X ray room</t>
  </si>
  <si>
    <t>Unshielded opening  for Ventilation and natural light has been provided in X ray room as per AERB safety code</t>
  </si>
  <si>
    <t>Waiting area with sitting facility</t>
  </si>
  <si>
    <t>For USG</t>
  </si>
  <si>
    <t xml:space="preserve">Attached toilet facility available </t>
  </si>
  <si>
    <t>Room housing shall not be less than 18 sq m, any dimension not less than 4m</t>
  </si>
  <si>
    <t>Room Size of X ray unit is  as per AERB safety code</t>
  </si>
  <si>
    <t xml:space="preserve">Free radiology services for Pregnant women and infant </t>
  </si>
  <si>
    <t>Form F for USG under PNDT maintained for scan of pregnant woman</t>
  </si>
  <si>
    <t xml:space="preserve">Radiology staff do not discuss the lab result outside. And reports are kept in secure place </t>
  </si>
  <si>
    <t xml:space="preserve">Radiology  has system to ensure the confidentiality of the reports generated </t>
  </si>
  <si>
    <t xml:space="preserve">provision of screen </t>
  </si>
  <si>
    <t>USG  department  has provision of privacy while taking  sonography</t>
  </si>
  <si>
    <t>X ray department  has provision of privacy while taking  X ray.</t>
  </si>
  <si>
    <t>Check the availability of ramp in OPD/ X ray room</t>
  </si>
  <si>
    <t xml:space="preserve">Female attendant should accompany female patients during radiological procedures </t>
  </si>
  <si>
    <t>Services are delivered in a manner that is sensitive to gender, religious and cultural needs, and there are no barrier on account of physical  economic, cultural or social reasons</t>
  </si>
  <si>
    <t xml:space="preserve">Reports are provided to Patient in proper printed format </t>
  </si>
  <si>
    <t>User charges in r/o X ray services are displayed at entrance</t>
  </si>
  <si>
    <t>Timing for taking X ray  and collection of reports are displayed outside the X ray department</t>
  </si>
  <si>
    <t>Radiation hazard sign and caution for pregnant women and children</t>
  </si>
  <si>
    <t>Display of cautionary signage outside the X ray department</t>
  </si>
  <si>
    <t>Notice in local language is displayed at entrance of  USG department that  All persons including the employer, 
employee or any other person associated with department shall not conduct or associate with or help in carrying out detection or disclosure of sex of foetus in any manner</t>
  </si>
  <si>
    <t>Display of PNDT Notice at USG</t>
  </si>
  <si>
    <t>Availability of CT scan facility</t>
  </si>
  <si>
    <t xml:space="preserve"> Pre natal diagnostic procedure: Ultrasonography, Fetoscopy</t>
  </si>
  <si>
    <t>Availability of ultrasound services</t>
  </si>
  <si>
    <t>Dental X-ray. OPG services</t>
  </si>
  <si>
    <t>Availability of Dental X ray Services</t>
  </si>
  <si>
    <t>Barium Swallow, Barium enema, Barium meal,MMR (Miniature mass radiography) Chest</t>
  </si>
  <si>
    <t>Availability of special radio graphy services</t>
  </si>
  <si>
    <t>for chest, bones, skull, spine and  abdomen.</t>
  </si>
  <si>
    <t>Availability of X ray services</t>
  </si>
  <si>
    <t>Availability of USG services for Pregnant women</t>
  </si>
  <si>
    <t>Emergency radiology  services are available for selected procedure 24X7</t>
  </si>
  <si>
    <t xml:space="preserve">All radiology services are available in routine working hours </t>
  </si>
  <si>
    <t xml:space="preserve">Checklist for Radiology Department </t>
  </si>
  <si>
    <t>Pharmacy Score</t>
  </si>
  <si>
    <t xml:space="preserve">Waiting time for Pharmacy Counter </t>
  </si>
  <si>
    <t>Percentage of irrational use of drugs/overprescription</t>
  </si>
  <si>
    <t>No. of antibiotic prescribed /No. of patient admiited or consulted</t>
  </si>
  <si>
    <t>Antibiotic rate</t>
  </si>
  <si>
    <t xml:space="preserve">No of advere drug reaction per thosuand patients </t>
  </si>
  <si>
    <t xml:space="preserve">Proportion of prescription found prescribing non generic drugs </t>
  </si>
  <si>
    <t>% of drugs expired during the months</t>
  </si>
  <si>
    <t xml:space="preserve">Turn Around time for dispensing medicine at Pharmacy </t>
  </si>
  <si>
    <t>Number of stock out situations in Vital  category medicines</t>
  </si>
  <si>
    <t>Expenditure on drugs procured throughlocal purchase for BPL patient</t>
  </si>
  <si>
    <t xml:space="preserve">Percentage of drugs available against essential drug list for IPD </t>
  </si>
  <si>
    <t>Percentage of drugs available against essential drug list for OPD</t>
  </si>
  <si>
    <t>Quality objectives for Pharmacy are defined</t>
  </si>
  <si>
    <t>Storage and compilation of records of prescription audit</t>
  </si>
  <si>
    <t>Pharmacy department co ordinate the prescription audit</t>
  </si>
  <si>
    <t>Work instruction for storing drugs, Cold chain management</t>
  </si>
  <si>
    <t xml:space="preserve">Department has documented   system for  periodic random check and quality  testing of drugs </t>
  </si>
  <si>
    <t>Department has documented procedure for storage of narcotic and psychotropic drugs</t>
  </si>
  <si>
    <t>Department has documented procedure for rational use of drugs and prescription audit</t>
  </si>
  <si>
    <t>Department has documented procedure for maintaining near expiry drugs at store and pharmacy</t>
  </si>
  <si>
    <t>Department has documented procedure for maintenance of temperature of ILR/Deep freezer /refrigerators</t>
  </si>
  <si>
    <t>Department has documented procedure for issue of the drugs in emergency condition</t>
  </si>
  <si>
    <t>Department has documented procedure of indenting the drugs to patient care area</t>
  </si>
  <si>
    <t>Department has documented procedure for dispensing of medicines at Pharmacy</t>
  </si>
  <si>
    <t>Department has documented procedure for disposal of expired drugs</t>
  </si>
  <si>
    <t>Department has documented procedure for storage of drugs</t>
  </si>
  <si>
    <t xml:space="preserve">Department has documented procedure for  reception of drugs and items </t>
  </si>
  <si>
    <t>Department has documented procedure for local purchase of drugs/ generic drug stores</t>
  </si>
  <si>
    <t>Department has documented procedure for indent the drugs and items from district drug  warehouse</t>
  </si>
  <si>
    <t>By drug controller/State Drug quality Assurance</t>
  </si>
  <si>
    <t>Periodic and random sampling of the drugs for Quality Assurance</t>
  </si>
  <si>
    <t>Physical verification of the inventory by Pharmacist/hospital manager at periodic intervals</t>
  </si>
  <si>
    <t>Disposal of expired drugs as per state guidelines</t>
  </si>
  <si>
    <t xml:space="preserve">Availability of colour coded bins and liner for disposal of expired drugs </t>
  </si>
  <si>
    <t xml:space="preserve">Check for Pharmacist are aware of Hospital Antibiotic Policy </t>
  </si>
  <si>
    <t xml:space="preserve">Pharmacy has adequate facility for storage of records </t>
  </si>
  <si>
    <t>Records are maintained for  Pharmacy</t>
  </si>
  <si>
    <t xml:space="preserve">Pharmacy  records are labeled and indexed </t>
  </si>
  <si>
    <t>Bin cards, indent forms etc</t>
  </si>
  <si>
    <t>Pharmacy has list of high risk drugs are available</t>
  </si>
  <si>
    <t>Hospital has system to review the prescription as per drug formulary and STG</t>
  </si>
  <si>
    <t>Hospital has system to review the drug formulary as per EDL at defined intervals</t>
  </si>
  <si>
    <t xml:space="preserve">Drug formulary is available with doctors and nurses/ clinical table </t>
  </si>
  <si>
    <t>Hospital has its own drug formulary based on EDL</t>
  </si>
  <si>
    <t>There is system of conducting periodic prescription audit to ensure that only generic drugs are prescribed</t>
  </si>
  <si>
    <t xml:space="preserve">Facility  has enabling order from state for writing drugs in generic name only </t>
  </si>
  <si>
    <t xml:space="preserve">Facility provide list of drugs available to different departments as per essential drug list </t>
  </si>
  <si>
    <t>Facility has essential drug list as per State guideline</t>
  </si>
  <si>
    <t xml:space="preserve">Drugs are purchased in generic name only </t>
  </si>
  <si>
    <t xml:space="preserve">Pharmacist adhere to their respective dress code </t>
  </si>
  <si>
    <t>License for storing spirit</t>
  </si>
  <si>
    <t>Availability of power back for cold chain</t>
  </si>
  <si>
    <t xml:space="preserve">Availability of power back in Pharmacy </t>
  </si>
  <si>
    <t>No condemned/Junk material in the Pharmacy and drug store</t>
  </si>
  <si>
    <t>Security arrangement at pharmacy</t>
  </si>
  <si>
    <t>Temperature control and ventilation in pharmacy</t>
  </si>
  <si>
    <t>Adequate Illumination at dispensing counter</t>
  </si>
  <si>
    <t>Adequate Illumination at drug store</t>
  </si>
  <si>
    <t>Facility maintains the list of narcotic and psychotropic drugs available at facility</t>
  </si>
  <si>
    <t>Discarded narcotic drugs are documented with  witness.</t>
  </si>
  <si>
    <t>Hospital has system to discard the expired narcotic drugs</t>
  </si>
  <si>
    <t>Empty ampoules/strips are returned along with narcotic administration detail sheet</t>
  </si>
  <si>
    <t>As per Narcotic act, Narcotic medicines are kept in 2 Keys with 2 locks kept by 2 different persons</t>
  </si>
  <si>
    <t xml:space="preserve">Narcotic medicines are kept in double lock </t>
  </si>
  <si>
    <t xml:space="preserve">Staff is aware of Hold over time of cold storage equipments </t>
  </si>
  <si>
    <t>ILR and deep freezer has functional alarm system</t>
  </si>
  <si>
    <t>Check thermometer in ILR is in hanging position</t>
  </si>
  <si>
    <t>Temp. of Deep freezer cabinet is maintained between -15OC to -25OC.Daily temperature log are maintained</t>
  </si>
  <si>
    <t xml:space="preserve">There is system in place to maintain temperature chart of  deep freezers </t>
  </si>
  <si>
    <t>Temp. of ILR: Min +2OC to 8Oc in case of power failure min temp. +10OC . Daily temperature log are maintained</t>
  </si>
  <si>
    <t xml:space="preserve">There is system in place to maintain temperature chart of ILR  </t>
  </si>
  <si>
    <t>ILR and deep freezer have functional  temperature monitoring devices</t>
  </si>
  <si>
    <t>Work instruction for storage of vaccines are displayed at point of use</t>
  </si>
  <si>
    <t>(Top to bottom) : Hep B, DPT, DT, TT, BCG, Measles, OPV</t>
  </si>
  <si>
    <t xml:space="preserve">Check vaccines are kept in sequence </t>
  </si>
  <si>
    <t>Hospital has system to take medicines from store in case of emergency or if required urgently</t>
  </si>
  <si>
    <t>Drugs are categorized in Vital, Essential and Desirable</t>
  </si>
  <si>
    <t xml:space="preserve">Drug store has  inventory management software </t>
  </si>
  <si>
    <t xml:space="preserve">Reorder level is defined for each category of drugs </t>
  </si>
  <si>
    <t xml:space="preserve">Stores has defined minimum stock for each category of drug as per there consumption pattern </t>
  </si>
  <si>
    <t xml:space="preserve">First expiry first out system is established for drugs </t>
  </si>
  <si>
    <t>Facility uses bin card system</t>
  </si>
  <si>
    <t xml:space="preserve">Physical verification of inventory is done periodically </t>
  </si>
  <si>
    <t xml:space="preserve">There is a system of  periodic random quality testing of drugs </t>
  </si>
  <si>
    <t>Drug store has system to inform the patient care areas about near expiry/expired drugs</t>
  </si>
  <si>
    <t>Drug store has system to check the expiry of drugs</t>
  </si>
  <si>
    <t>Dispensing counter has system to check the expiry of drugs</t>
  </si>
  <si>
    <t>Pallets are provided if required to store at floor</t>
  </si>
  <si>
    <t>Drugs are not stored at floor and adjacent to wall</t>
  </si>
  <si>
    <t>Medications that are considered light-sensitive will be stored in closed drawers.</t>
  </si>
  <si>
    <t>Drugs and consumables are stored away from water and sources of  heat,
direct sunlight etc.</t>
  </si>
  <si>
    <t xml:space="preserve">Drug store and pharmacy has system of inventory Management </t>
  </si>
  <si>
    <t xml:space="preserve">There is separate shelf /rack for storage near expiry drugs </t>
  </si>
  <si>
    <t>Sound alike and look alike medicines are stored separately in patient care area and pharmacy</t>
  </si>
  <si>
    <r>
      <rPr>
        <sz val="7"/>
        <color theme="1"/>
        <rFont val="Times New Roman"/>
        <family val="1"/>
      </rPr>
      <t xml:space="preserve"> </t>
    </r>
    <r>
      <rPr>
        <sz val="11"/>
        <color theme="1"/>
        <rFont val="Calibri"/>
        <family val="2"/>
        <scheme val="minor"/>
      </rPr>
      <t>Fragile items are not stored at the edges of the shelves.</t>
    </r>
  </si>
  <si>
    <t>Heavy items are stored at lower shelves/racks</t>
  </si>
  <si>
    <t xml:space="preserve">Product of similar name and different strength are stored separately </t>
  </si>
  <si>
    <t>Stock is arranged neatly in alphabetic order with name facing the front.</t>
  </si>
  <si>
    <t>All the shelves/racks containing medicines  are labelled in  pharmacy and drug store</t>
  </si>
  <si>
    <t>There is specified place to store medicines in Pharmacy and drug store</t>
  </si>
  <si>
    <t>Hospital has system for placing requisition to district drug store</t>
  </si>
  <si>
    <t xml:space="preserve">Facility has a established procedures for local purchase of drugs in emergency conditions </t>
  </si>
  <si>
    <t>Staff is trained for forecast  the requirement using scientific system</t>
  </si>
  <si>
    <t>Forecasting  of drugs and consumables  is done scientifically  based on consumption and disease load</t>
  </si>
  <si>
    <t xml:space="preserve">Drug store has process to consolidate and calculate the consumption of all drugs and consumables </t>
  </si>
  <si>
    <t xml:space="preserve">Operating instructions for ILR/ Deep Freezers are available at cold chain room </t>
  </si>
  <si>
    <t xml:space="preserve">Calibration of thermometers at cold chain room </t>
  </si>
  <si>
    <t>ILR, Deep freezer and Refrigerator</t>
  </si>
  <si>
    <t>Racks ,Cupboards, Sectional Drawer cabinet/ Shelves, Work table</t>
  </si>
  <si>
    <t>Storage furniture for drug store</t>
  </si>
  <si>
    <t>ILR, Deep Freezers, Insulated carrier boxes with ice packs,</t>
  </si>
  <si>
    <t xml:space="preserve">Availability of Equipment for maintenance of Cold chain </t>
  </si>
  <si>
    <t>As per Sate EDL</t>
  </si>
  <si>
    <t xml:space="preserve">Availability of Consumables </t>
  </si>
  <si>
    <t>As per State EDL</t>
  </si>
  <si>
    <t>Vitamins and nutritional supplement</t>
  </si>
  <si>
    <t>Surgical accessories for Eye</t>
  </si>
  <si>
    <t>Vaccine drug and logistics</t>
  </si>
  <si>
    <t>Other drugs and materials</t>
  </si>
  <si>
    <t>Hormonal Preparation</t>
  </si>
  <si>
    <t>Drugs used on Obstetrics and Gynaecology</t>
  </si>
  <si>
    <t>Drugs acting on uro genital system</t>
  </si>
  <si>
    <t>Drugs acting on respiratory system</t>
  </si>
  <si>
    <t>Drugs acting on central/Peripheral Nervous system</t>
  </si>
  <si>
    <t>Drugs acting on cardio vascular system</t>
  </si>
  <si>
    <t>Drugs acting on Digestive system</t>
  </si>
  <si>
    <t>Anti allergic</t>
  </si>
  <si>
    <t>Eye and ENT drops</t>
  </si>
  <si>
    <t>IV fluids and plasma expenders</t>
  </si>
  <si>
    <t>Dressing material</t>
  </si>
  <si>
    <t>Anti Diarrhoeal</t>
  </si>
  <si>
    <t>Antibiotics</t>
  </si>
  <si>
    <t>Analgesics/ Antipyretics/Anti inflammatory</t>
  </si>
  <si>
    <t>Staff is skilled for maintaining pharmacy records and bin  cards</t>
  </si>
  <si>
    <t>Staff is skilled for estimation of the requirement and proper storage of the drugs</t>
  </si>
  <si>
    <t xml:space="preserve">Prescription Audit </t>
  </si>
  <si>
    <t xml:space="preserve">Rational use of drugs </t>
  </si>
  <si>
    <t xml:space="preserve"> Cold chain management  of ILR and deep freezer</t>
  </si>
  <si>
    <t>Inventory management</t>
  </si>
  <si>
    <t>Availability of Pharmacist</t>
  </si>
  <si>
    <t>Pharmacy has installed fire Extinguisher  that is Class A , Class B C type or ABC type</t>
  </si>
  <si>
    <t>Department has sufficient fire  exit to permit safe escape to its occupant at time of fire</t>
  </si>
  <si>
    <t>Pharmacy has plan for  safe storage and handling of potentially flammable materials.</t>
  </si>
  <si>
    <t xml:space="preserve">Floors of the Pharmacy department are non slippery and even </t>
  </si>
  <si>
    <t>Windows of drug store have grills and wire meshwork</t>
  </si>
  <si>
    <t>Stabilizer is provided for cold chain room</t>
  </si>
  <si>
    <t>Pharmacy does not have temporary connections and loosely hanging wires</t>
  </si>
  <si>
    <t>Receipt and Inspection area at one side and issue area on the other side</t>
  </si>
  <si>
    <t>Unidirectional flow of goods in the Pharmacy .</t>
  </si>
  <si>
    <t>Adeqauate No of drug dispensing counter as per load</t>
  </si>
  <si>
    <t>Availability of adequate circulation area for easy moment of staff , drugs and carts</t>
  </si>
  <si>
    <t>Dedicated area for cold chain management</t>
  </si>
  <si>
    <t>Demarcated area for keeping instruments and consumables</t>
  </si>
  <si>
    <t>Demarcated are of keeping near expiry drugs</t>
  </si>
  <si>
    <t>Storage of sprit etc.</t>
  </si>
  <si>
    <t>Dedicated area for keeping inflammables</t>
  </si>
  <si>
    <t>Dedicated area for keeping medical gases</t>
  </si>
  <si>
    <t xml:space="preserve">Dispensary counter has provision of shade    </t>
  </si>
  <si>
    <t>Pharmacy has  patients sitting  arrangement as per requirement</t>
  </si>
  <si>
    <t xml:space="preserve">Dispensary  has adequate waiting space  as per load </t>
  </si>
  <si>
    <t xml:space="preserve">Minimum space required is 250sq F or                          5% of average OPD X 0.8 sq m.                     </t>
  </si>
  <si>
    <t>Hospital has allocated space for Pharmacy in OPD</t>
  </si>
  <si>
    <t>Local purchase of stock out drugs/ Reimbursement of expenditure to the beneficiaries</t>
  </si>
  <si>
    <t xml:space="preserve">Free drugs  for BPL patients </t>
  </si>
  <si>
    <t>Check that  patient party has not incurred expenditure on purchasing drugs or consumables from outside.</t>
  </si>
  <si>
    <t>Pharmacy provides generic drug list to all hospital department</t>
  </si>
  <si>
    <t>Free drugs and consumables for JSSK beneficiaries</t>
  </si>
  <si>
    <t>Method of Administration /taking of  the medicines is informed to patient/ their relative by pharmacist as per  doctors prescription in OPD Pharmacy</t>
  </si>
  <si>
    <t>Check for availability of ramp and goods trolley/ cart</t>
  </si>
  <si>
    <t>Pharmacy has easy access for moment of goods</t>
  </si>
  <si>
    <t>Availability of separate Queue for Male and female at dispensing counter</t>
  </si>
  <si>
    <t>User charges in r/o services are displayed at entrance of generic drug store</t>
  </si>
  <si>
    <t>Timing for dispensing counter of pharmacy   are displayed</t>
  </si>
  <si>
    <t xml:space="preserve">Status of availability of drugs  is updated daily </t>
  </si>
  <si>
    <t>List of Drugs available displayed at Pharmacy</t>
  </si>
  <si>
    <t>Directional signage's are displayed in hospital for easy access to Pharmacy/Generic drug store</t>
  </si>
  <si>
    <t>Cold chain management services</t>
  </si>
  <si>
    <t>Storage of drugs</t>
  </si>
  <si>
    <t>Functional jan ayushdhalya in premises or equivalent</t>
  </si>
  <si>
    <t>Generic Drug Store</t>
  </si>
  <si>
    <t xml:space="preserve">Functional dispensary </t>
  </si>
  <si>
    <t>Dispensing of Medicines and consumables for OPD Patients</t>
  </si>
  <si>
    <t xml:space="preserve">Paediatric Dosages FDC 6, FDC 10, Efavirenz, Cotrimoxazole </t>
  </si>
  <si>
    <t xml:space="preserve">Availability of Drugs for Paediatric HIV management </t>
  </si>
  <si>
    <t xml:space="preserve">Zidovudine, Stavudine, Lamivudine, Nevirapine in combination as per NACO </t>
  </si>
  <si>
    <t xml:space="preserve">Availability of ARV Drugs under NACP </t>
  </si>
  <si>
    <t xml:space="preserve">Rifampicin, Clofazimine, Dapsone </t>
  </si>
  <si>
    <t xml:space="preserve">Availability of Drugs under NLEP </t>
  </si>
  <si>
    <t xml:space="preserve">CAT 1, CAT II and Cat III </t>
  </si>
  <si>
    <t>Availability of Drugs under RNTBCP</t>
  </si>
  <si>
    <t>Chloroquine, Primaquine, ACT (Artemisinin Combination Therapy)</t>
  </si>
  <si>
    <t>Availability of Drugs under NVBDCP</t>
  </si>
  <si>
    <t xml:space="preserve">Generic Drug store is operational 24X7 </t>
  </si>
  <si>
    <t xml:space="preserve">Facility ensure access to drug store after OPD hours
</t>
  </si>
  <si>
    <t xml:space="preserve">Dispensary services are available in OPD hours </t>
  </si>
  <si>
    <t xml:space="preserve">Patient feedback on quality of food </t>
  </si>
  <si>
    <t>Patient feedback on cleanliness of linen</t>
  </si>
  <si>
    <t>Waiting time for getting death certificate</t>
  </si>
  <si>
    <t>Waiting time for getting handicap certificate</t>
  </si>
  <si>
    <t xml:space="preserve">Death Audit Score </t>
  </si>
  <si>
    <t>No. of special diets (diabetic, hypertensive, semi solid or other diet) in the month*100/tital no. of diets provided in the month</t>
  </si>
  <si>
    <t>Proportion of special diets</t>
  </si>
  <si>
    <t>Time elapsed between collection of used linen and receiving clean linen</t>
  </si>
  <si>
    <t>Cycle for laundry services</t>
  </si>
  <si>
    <t xml:space="preserve">Proportion of newborn deaths audited </t>
  </si>
  <si>
    <t xml:space="preserve">Proportion of maternal deaths audited </t>
  </si>
  <si>
    <t>No. of meals provided in the month/no. of times meal served in a day * bed days</t>
  </si>
  <si>
    <t>Diet Index</t>
  </si>
  <si>
    <t>No. of bed sheet washed in a month/Patient bed days in month</t>
  </si>
  <si>
    <t xml:space="preserve">Linen Index </t>
  </si>
  <si>
    <t xml:space="preserve">No of cases for which death audit is done </t>
  </si>
  <si>
    <t xml:space="preserve">No of cases for which medical audit done </t>
  </si>
  <si>
    <t xml:space="preserve">Quality objectice for Support services are defined </t>
  </si>
  <si>
    <t>Storage and compilation of records death audit</t>
  </si>
  <si>
    <t>Storage and compilation of records medical  audit</t>
  </si>
  <si>
    <t>Dietary department, laundry and medical record department</t>
  </si>
  <si>
    <t>Work instructions are displayed for hospital cleaniness</t>
  </si>
  <si>
    <t>Work instruction/clinical  protocols are  displayed in Medical Record Department</t>
  </si>
  <si>
    <t>Work instruction/clinical  protocols are displayed in Laundry Department</t>
  </si>
  <si>
    <t>Work instruction/clinical  protocols are displayed in Dietary Department</t>
  </si>
  <si>
    <t xml:space="preserve">Security department has documented procedure for training and drills of security staff </t>
  </si>
  <si>
    <t>Security department has documented procedure for electrical safety</t>
  </si>
  <si>
    <t>Security department has documented procedure for fire safety in hospital</t>
  </si>
  <si>
    <t>Security department has documented procedure for visiting hours in patient care area</t>
  </si>
  <si>
    <t xml:space="preserve">Security department has documented procedure for control of incoming and outgoing items  </t>
  </si>
  <si>
    <t>Security department has documented procedure for duty hours</t>
  </si>
  <si>
    <t>Linen department has documented procedure corrective and preventive maintenance of laundry equipments</t>
  </si>
  <si>
    <t>Linen department has documented procedure for condemnation of linen</t>
  </si>
  <si>
    <t>Linen department has documented procedure for physical verification of the linen for cleanliness or torn out</t>
  </si>
  <si>
    <t>Linen department has documented procedure for distribution of linen in all patient care area</t>
  </si>
  <si>
    <t>Linen department has documented procedure for sluicing of the blood/ body fluid stained linen</t>
  </si>
  <si>
    <t>Linen department has documented procedure for collection, sorting and cleaning of linen</t>
  </si>
  <si>
    <t xml:space="preserve">Diet department has documented procedure for checkups of kitchen workers at defined intervals </t>
  </si>
  <si>
    <t xml:space="preserve">Diet department has documented procedure for cleaning of kitchen and utensils </t>
  </si>
  <si>
    <t>Diet department has documented procedure for disposal of remaining food</t>
  </si>
  <si>
    <t>Diet department has documented procedure to check the quality of food provided to the patient</t>
  </si>
  <si>
    <t>Diet department has documented procedure for preparation and distribution of food</t>
  </si>
  <si>
    <t xml:space="preserve">Diet department has documented procedure for procurement of food items </t>
  </si>
  <si>
    <t>Diet department has documented procedure for calculation of diet required in wards</t>
  </si>
  <si>
    <t xml:space="preserve">Diet department has documented procedure for diet schedule </t>
  </si>
  <si>
    <t xml:space="preserve">Record department has documented procedure for pest and rodent control </t>
  </si>
  <si>
    <t>Record Department has documented procedure for retention of records</t>
  </si>
  <si>
    <t>Record Department has documented procedure for issuing of the records</t>
  </si>
  <si>
    <t>Record Department has documented procedure for receiving, compiling,  and maintaining records</t>
  </si>
  <si>
    <t>Record Department has documented procedure for indexing of the records</t>
  </si>
  <si>
    <t>Standard operating procedure for Medical record Department has been prepared and approved</t>
  </si>
  <si>
    <t>Standard operating procedure for Laundry Department has been prepared and approved</t>
  </si>
  <si>
    <t>Standard operating procedure for Dietary department has been prepared and approved</t>
  </si>
  <si>
    <t xml:space="preserve">Kitchen is has system of regular external inspection by Municipal/ FDA authorities </t>
  </si>
  <si>
    <t>Hospital  has system to take feed back regarding cleanliness of linen provided</t>
  </si>
  <si>
    <t>Hospital has system to take feed back regarding quality of diet</t>
  </si>
  <si>
    <t>Daily disposal of food waste with general waste</t>
  </si>
  <si>
    <t xml:space="preserve">Availability of colour coded plastic bags </t>
  </si>
  <si>
    <t xml:space="preserve">No stray animals in the facility/ Patient Care areas </t>
  </si>
  <si>
    <t xml:space="preserve">Floors are clean </t>
  </si>
  <si>
    <t xml:space="preserve">Surface &amp; fixtures are visibly clean with no dust or debris </t>
  </si>
  <si>
    <t>Facility layout ensures separation of routes for clean and dirty items in laundry</t>
  </si>
  <si>
    <t>Facility layout ensures separation of routes for clean and dirty items in kitchen</t>
  </si>
  <si>
    <t>Proper cleaning of items used for  preparation and cooking of food</t>
  </si>
  <si>
    <t xml:space="preserve">Cleaning of washing equipments </t>
  </si>
  <si>
    <t>Decontamination of heavily soiled linen</t>
  </si>
  <si>
    <t xml:space="preserve">Check the cleanliness and how frequent they clean it </t>
  </si>
  <si>
    <t xml:space="preserve">Cleaning of utensils and food trolleys </t>
  </si>
  <si>
    <t xml:space="preserve">Ask the cleanliness and ask staff how frequent they clean it </t>
  </si>
  <si>
    <t xml:space="preserve">Cleaning and decontamination of food preparation surfaces like cutting board </t>
  </si>
  <si>
    <t xml:space="preserve">No reuse of disposable gloves,  caps and aprons. </t>
  </si>
  <si>
    <t>Availability of gum boats for laundry</t>
  </si>
  <si>
    <t>Availability of Heavy duty gloves for laundry</t>
  </si>
  <si>
    <t>Availability of caps</t>
  </si>
  <si>
    <t>Availability of apron</t>
  </si>
  <si>
    <t>Clean gloves are available for distribution of food</t>
  </si>
  <si>
    <t>Availability of soap with soap dish/ liquid antiseptic with dispenser</t>
  </si>
  <si>
    <t>Availability of Running Water (Hot and cold)</t>
  </si>
  <si>
    <t>Preferably in preparation and cooking area</t>
  </si>
  <si>
    <t>Availability of hand washing Facility in kitchen</t>
  </si>
  <si>
    <t>To patient/next kin to patient</t>
  </si>
  <si>
    <t>Medical records are issued to authorized personnel only</t>
  </si>
  <si>
    <t>In case of MLC</t>
  </si>
  <si>
    <t xml:space="preserve">Medical record department has procedure for production of records in Courts of law when summoned </t>
  </si>
  <si>
    <t>Medical records department has system for retrieval of records</t>
  </si>
  <si>
    <t>Medical record department has procedure for destruction  of old records</t>
  </si>
  <si>
    <t>Retention is as per state guideline</t>
  </si>
  <si>
    <t xml:space="preserve">Medical record department has procedure for retention/Preservation of records </t>
  </si>
  <si>
    <t>Medical record department has system for filling and safe storage of records</t>
  </si>
  <si>
    <t xml:space="preserve">Hospital information system </t>
  </si>
  <si>
    <t>Medical record department has system to generate statistics for administrative  use</t>
  </si>
  <si>
    <t>Submitting the reports to required health authorities (Birth death notification, notification of communicable diseases etc)</t>
  </si>
  <si>
    <t>Medical record department has system to generate statistics for clinical  use</t>
  </si>
  <si>
    <t>As per ICD coding / indexing name, disease, diagnosis, physician and surgical procedure carried out</t>
  </si>
  <si>
    <t>Medical record department has system for ICD coding /indexing the records</t>
  </si>
  <si>
    <t>Checking the records as per checklist for completion</t>
  </si>
  <si>
    <t xml:space="preserve">Medical record department has system to check for completion of records </t>
  </si>
  <si>
    <t>Hospital has procedure for collection, Compilation and maintenance of patient's records after discharge</t>
  </si>
  <si>
    <t xml:space="preserve">Laundry registers are maintained at laundry </t>
  </si>
  <si>
    <t xml:space="preserve">Diet Registers are maintained at Kitchen </t>
  </si>
  <si>
    <t xml:space="preserve">Staff is  adhere to their respective dress code </t>
  </si>
  <si>
    <t>There is designated  in charge for MRD department</t>
  </si>
  <si>
    <t>There is designated  in charge for Dietary department</t>
  </si>
  <si>
    <t>There is designated  in charge for Laundry department</t>
  </si>
  <si>
    <t>Security guards keep vigil</t>
  </si>
  <si>
    <t xml:space="preserve">There is system to check pilferage of linen from ward </t>
  </si>
  <si>
    <t>There is procedure for condemnation of linen</t>
  </si>
  <si>
    <t>There is a system for verifying the quantity of linen received</t>
  </si>
  <si>
    <t>There is a fix time for collection for dirty linen and supply of clean linen</t>
  </si>
  <si>
    <t xml:space="preserve">Hospital has system/ designated person  to check quality of washed linen </t>
  </si>
  <si>
    <t>Linen department has procedure to keep record of daily load received from each department</t>
  </si>
  <si>
    <t>Linen department has procedure for sluicing of soiled, infected and fouled linen</t>
  </si>
  <si>
    <t>Soiled, infected fouled type of linen</t>
  </si>
  <si>
    <t>Linen department has system of sorting of different category of linen before putting in to washing machine</t>
  </si>
  <si>
    <t xml:space="preserve">Infectious and non infectious linen are transported into separate containers / bags </t>
  </si>
  <si>
    <t>Linen are transported into closed leak proof containers /bags</t>
  </si>
  <si>
    <t>Linen department has separate trolley for distribution of clean linen and collection of dirty linen</t>
  </si>
  <si>
    <t>To check the theft and pilferage</t>
  </si>
  <si>
    <t>Linen department has system for Periodic physical verification of linen inventory</t>
  </si>
  <si>
    <t>Patient, staff and bed linen</t>
  </si>
  <si>
    <t>Hospital/ department has inventory of total linen available with category wise distribution in every area</t>
  </si>
  <si>
    <t xml:space="preserve">at least 5 sets for each functional bed </t>
  </si>
  <si>
    <t xml:space="preserve">Hospital has sufficient set of linen available per bed </t>
  </si>
  <si>
    <t>There is system to replenish raw food material</t>
  </si>
  <si>
    <t>Department maintained stock and expenditure register in Kitchen</t>
  </si>
  <si>
    <t>There is practice of calculating and maintaining buffer stock in Kitchen</t>
  </si>
  <si>
    <t>Dietary department has procedure to collect and dispose of kitchen garbage at defined interval and place</t>
  </si>
  <si>
    <t>There is designated person preferably nurse in Ward to check the Quality of food</t>
  </si>
  <si>
    <t>Dietary department has system to check the quality of food provided to patient</t>
  </si>
  <si>
    <t xml:space="preserve">Distribution of the food is done in covered food trolleys </t>
  </si>
  <si>
    <t>Ensure diet is supplied at defined duration.</t>
  </si>
  <si>
    <t xml:space="preserve">There is a procedure for the distribution of the diet </t>
  </si>
  <si>
    <t>Food is prepared by trained staff, ensuring  standards practices</t>
  </si>
  <si>
    <t xml:space="preserve">All the food items are stored above floor level. </t>
  </si>
  <si>
    <t>Non perishable items are kept in racks/ storage container, in ventilated and rodent proof room</t>
  </si>
  <si>
    <t>Like milk, cheese, butter, egg, vegetables, and fruits</t>
  </si>
  <si>
    <t>Perishable items  are stored in the cold room or refrigerators.</t>
  </si>
  <si>
    <t>Time interval for procurement of Perishable and non perishable items is fixed</t>
  </si>
  <si>
    <t>Dietary department has procedure for procurement  of perishable and non perishable items</t>
  </si>
  <si>
    <t>Dietary department has system to calculate the number of diets to be prepared</t>
  </si>
  <si>
    <t>Hospital has Special diet schedule for the critical ill patients suffering from Heart Disease, Hypertension, Diabetes, Pregnant Women, diarrhoea and renal patients</t>
  </si>
  <si>
    <t xml:space="preserve">                                                                             </t>
  </si>
  <si>
    <t>Hospital has defined diet schedule for the patients.</t>
  </si>
  <si>
    <t>For Laundry, Diet and MRD department</t>
  </si>
  <si>
    <t>Availability of power back up</t>
  </si>
  <si>
    <t>Dietary and laundry department</t>
  </si>
  <si>
    <t>No stray animal/rodent/birds/pests</t>
  </si>
  <si>
    <t>No condemned/Junk material in the MRD</t>
  </si>
  <si>
    <t>No condemned/Junk material in the Laundry</t>
  </si>
  <si>
    <t>No condemned/Junk material in the Diet department</t>
  </si>
  <si>
    <t>Temperature control and ventilation in Medical record Department</t>
  </si>
  <si>
    <t>Temperature control and ventilation in Laundry</t>
  </si>
  <si>
    <t>Temperature control and ventilation in dietary department</t>
  </si>
  <si>
    <t xml:space="preserve">Hospital ensures unauthorised entry into  Medical record department is not permitted </t>
  </si>
  <si>
    <t xml:space="preserve">Hospital ensures unauthorised entry into  Laundry department is not permitted </t>
  </si>
  <si>
    <t xml:space="preserve">Hospital ensures unauthorised entry into  dietary department is not permitted </t>
  </si>
  <si>
    <t>Adequate Illumination at Medical record department</t>
  </si>
  <si>
    <t>Adequate Illumination at Laundry</t>
  </si>
  <si>
    <t>Adequate Illumination at Kitchen</t>
  </si>
  <si>
    <t xml:space="preserve">All equipments are covered under AMC including preventive maintenance </t>
  </si>
  <si>
    <t>Racks and cupboard, table, Sectional Drawer cabinet/ Shelves,</t>
  </si>
  <si>
    <t>Availability of furniture and fixtures for Medical record department</t>
  </si>
  <si>
    <t>Stand/ Hanger for drying of linen, Iron table, Cupboard</t>
  </si>
  <si>
    <t>Availability of furniture and fixtures for laundry department</t>
  </si>
  <si>
    <t>Exhaust fan, Storage containers, Work bench/slab, Utensil stand</t>
  </si>
  <si>
    <t>Availability of furniture and fixtures for Dietary department</t>
  </si>
  <si>
    <t>Computer with scanner</t>
  </si>
  <si>
    <t>Availability of Equipments for Medical record department</t>
  </si>
  <si>
    <t>Washing machine, drier, Iron, Separate trolley for clean and dirty linen</t>
  </si>
  <si>
    <t>Availability of Equipments for Laundry</t>
  </si>
  <si>
    <t xml:space="preserve">Refrigerator, LPG, food trolley and cooking utensils </t>
  </si>
  <si>
    <t>Availability of Equipments &amp; utensils for Dietary department</t>
  </si>
  <si>
    <t>Refrigerator</t>
  </si>
  <si>
    <t>Detergent and disinfectant, Heavy utility gloves, apron.</t>
  </si>
  <si>
    <t>Availability of consumables at laundry department</t>
  </si>
  <si>
    <t>Cap, gowns, gloves, Detergent for cleaning of utensil and Soap for hand washing</t>
  </si>
  <si>
    <t>Availability of consumables at dietary department</t>
  </si>
  <si>
    <t>Laundry staff is skilled for segregating and processing of soiled and infectious linen</t>
  </si>
  <si>
    <t>MRD Staff is skilled for indexing and storage of Medical records</t>
  </si>
  <si>
    <t>Training on Medical record Management</t>
  </si>
  <si>
    <t>Infection Control Management</t>
  </si>
  <si>
    <t>Availability of Data Entry operator for MRD</t>
  </si>
  <si>
    <t>Availability of Cook</t>
  </si>
  <si>
    <t>Availability of washer man</t>
  </si>
  <si>
    <t>Availability of MRD technician</t>
  </si>
  <si>
    <t>Availability of Dietician</t>
  </si>
  <si>
    <t>dietary department and Medical record department</t>
  </si>
  <si>
    <t>Support services has installed fire Extinguisher  that is Class A , Class B C type or ABC type are installed in adeqaute number at every strategic points</t>
  </si>
  <si>
    <t>Dietary Department</t>
  </si>
  <si>
    <t>Dietary Department has plan for  safe storage and handling of potentially flammable materials.</t>
  </si>
  <si>
    <t>dietary department laundry and Medical record department</t>
  </si>
  <si>
    <t>Building  has sufficient fire  exit to permit safe escape to its occupant at time of fire</t>
  </si>
  <si>
    <t xml:space="preserve">Floors of the Support services are non slippery and even </t>
  </si>
  <si>
    <t>Equipments in wet areas like Laundry and Kitchen are equipped with ground fault protection and designed for wet conditions</t>
  </si>
  <si>
    <t>Support services departments does not have temporary connections and loosely hanging wires</t>
  </si>
  <si>
    <t>Unidirectional flow of goods and services in laundry services</t>
  </si>
  <si>
    <t>Unidirectional flow of goods and services in dietary services</t>
  </si>
  <si>
    <t xml:space="preserve">All support services department are connected with intercom </t>
  </si>
  <si>
    <t>Availability of adequate circulation area in MRD</t>
  </si>
  <si>
    <t xml:space="preserve">Availability of adequate circulation area for easy moment of staff, equipments and carts in laundry </t>
  </si>
  <si>
    <t>Availability of adequate circulation area for easy moment of staff , goods and food trolley in dietary department</t>
  </si>
  <si>
    <t xml:space="preserve">Layout as per functional flow that is receipt,  checking of completion of records, indexing and filling of records, storage. </t>
  </si>
  <si>
    <t>Layout as per functional flow that is  from dirty end (receipt) to clean end (Issue). That is receipt, sorting, sluicing, washing, drying, ironing and issue</t>
  </si>
  <si>
    <t>Check laundry department has demarcated and dedicated area for its various activities</t>
  </si>
  <si>
    <t xml:space="preserve"> Layout as per functional flow that is receipt, storage, daily storage, preparation, Cooking   area ,Service area, dish washing area, Garbage collection area and administrative area.</t>
  </si>
  <si>
    <t>Check Dietary department has demarcated and dedicated area for various activities</t>
  </si>
  <si>
    <t>Minimum space requirement is 2.5 to 3,5 sq ft per bed</t>
  </si>
  <si>
    <t>Medical record Department has adequate space as per requirement</t>
  </si>
  <si>
    <t>Minimum space requirement 10sq ft/bed</t>
  </si>
  <si>
    <t>Laundry  Department has adequate space as per requirement</t>
  </si>
  <si>
    <t>15-20 sq ft/bed space requirement for 100 and more than 100 bed hospital.</t>
  </si>
  <si>
    <t>Dietary Department has adequate space as per requirement</t>
  </si>
  <si>
    <t>Free diet for BPL patients and JSSK beneficiaries</t>
  </si>
  <si>
    <t>Availability of free diet</t>
  </si>
  <si>
    <t>Patient records are not shared except the patient until it is authorized by law</t>
  </si>
  <si>
    <t>MRD has system to maintain Confidentiality of patient records</t>
  </si>
  <si>
    <t>Medical records are provided  to patient/ Next to kin on request</t>
  </si>
  <si>
    <t>Availability of departmental signage for support service department</t>
  </si>
  <si>
    <t>Availability of Medical record department</t>
  </si>
  <si>
    <t>Includes Physical infrastructure maintenance and equipment maintenance</t>
  </si>
  <si>
    <t>Availability of maintenance  services 24X7</t>
  </si>
  <si>
    <t>Arrangement for disposal of Bio medical and general waste Inhouse or outsouced</t>
  </si>
  <si>
    <t>Availability of waste disposal services</t>
  </si>
  <si>
    <t>Availability of Housekeeping  services 24X7</t>
  </si>
  <si>
    <t>Availability of functional security services 24 X7</t>
  </si>
  <si>
    <t>Arrangement of laundry services inhouse or outsourced</t>
  </si>
  <si>
    <t>Availability of functional laundry</t>
  </si>
  <si>
    <t>Functional Kitchen within the premise of the hospital</t>
  </si>
  <si>
    <t xml:space="preserve">Availability of operational  Kitchen </t>
  </si>
  <si>
    <t xml:space="preserve">Checklist for Auxillary Services </t>
  </si>
  <si>
    <t>Mortuary Score</t>
  </si>
  <si>
    <t xml:space="preserve">Mortuary Score Card </t>
  </si>
  <si>
    <t>Waiting time for getting post mortem report in MLC cases</t>
  </si>
  <si>
    <t xml:space="preserve">Waiting time for carrying out post mortem </t>
  </si>
  <si>
    <t>Down time Cold storage equipments</t>
  </si>
  <si>
    <t>Mean storage time for dead body in cold storage</t>
  </si>
  <si>
    <t>Occupancy rate of cold storage for dead bodies</t>
  </si>
  <si>
    <t>Proportion of non MLC cases</t>
  </si>
  <si>
    <t>Area of Concern - H Outcomes</t>
  </si>
  <si>
    <t xml:space="preserve">Quality objective for mortuary are defined </t>
  </si>
  <si>
    <t>Action Plan is prepared</t>
  </si>
  <si>
    <t>Work Instruction for Dead body storage, receiving and issue of dead body</t>
  </si>
  <si>
    <t>Work instructions are  displayed</t>
  </si>
  <si>
    <t>Department has documented procedure for cleaning and upkeep of mortuary and post mortem room</t>
  </si>
  <si>
    <t>Department has documented procedure for storage and send the viscera/tissue  for further investigation</t>
  </si>
  <si>
    <t>Department has documented procedure for issuing the records to police and patient relatives</t>
  </si>
  <si>
    <t>Department has documented procedure for hand over the body to deceased relatives</t>
  </si>
  <si>
    <t>Department has documented procedure sending the bodies for autopsy</t>
  </si>
  <si>
    <t>Department has documented procedure for maintenance of records</t>
  </si>
  <si>
    <t>Department has documented procedure for  tagging of the dead bodies</t>
  </si>
  <si>
    <t xml:space="preserve">Department has documented procedure for corrective and preventive  maintenance of cold stores </t>
  </si>
  <si>
    <t>Department has documented  procedure for temperature maintenance in cold store</t>
  </si>
  <si>
    <t>Department has documented procedure for  storage of the body in mortuary</t>
  </si>
  <si>
    <t>Department  has documented procedure for  receiving the body in mortuary</t>
  </si>
  <si>
    <t xml:space="preserve">Department has documented procedure for death in ward and emergency </t>
  </si>
  <si>
    <t>High level disinfection by boiling or chemical  done as per protocol at mortuary</t>
  </si>
  <si>
    <t>Sterilization of mortuary  equipment</t>
  </si>
  <si>
    <t>Decontamination of instrument after use</t>
  </si>
  <si>
    <t xml:space="preserve">Decontamination of mortuary table </t>
  </si>
  <si>
    <t xml:space="preserve">Staff knows when to wear clean &amp; Sterile gloves  </t>
  </si>
  <si>
    <t>National Health Programmes</t>
  </si>
  <si>
    <t>Mortuary has system for disposal of unclaimed bodies as per state guideline</t>
  </si>
  <si>
    <t>Mortuary has system for storage of unclaimed body for fixed duration  as per state guideline</t>
  </si>
  <si>
    <t xml:space="preserve">The upper part of the body is taken out of mortuary cold storage room i.e.  head for identification </t>
  </si>
  <si>
    <t>Mortuary/Hospital has standard label fixed to winding cloth over upper part of body</t>
  </si>
  <si>
    <t>Check death certificate /dead body.</t>
  </si>
  <si>
    <t>Death Certificate and label is marked MLC in bold if medico legal cases</t>
  </si>
  <si>
    <t xml:space="preserve"> All  bodies sent  to mortuary is accompanied  with copy of death certificate issued by hospital</t>
  </si>
  <si>
    <t>Hospital has system to intimate mortuary staff before sending body to mortuary</t>
  </si>
  <si>
    <r>
      <t>Temperature should not be allowed to fall below 0</t>
    </r>
    <r>
      <rPr>
        <sz val="9"/>
        <color theme="1"/>
        <rFont val="Calibri"/>
        <family val="2"/>
        <scheme val="minor"/>
      </rPr>
      <t>o</t>
    </r>
    <r>
      <rPr>
        <sz val="11"/>
        <color theme="1"/>
        <rFont val="Calibri"/>
        <family val="2"/>
        <scheme val="minor"/>
      </rPr>
      <t>C for short duration preservation while to preserve the body for long time it must be deep frozen so -20</t>
    </r>
    <r>
      <rPr>
        <sz val="9"/>
        <color theme="1"/>
        <rFont val="Calibri"/>
        <family val="2"/>
        <scheme val="minor"/>
      </rPr>
      <t>o</t>
    </r>
    <r>
      <rPr>
        <sz val="11"/>
        <color theme="1"/>
        <rFont val="Calibri"/>
        <family val="2"/>
        <scheme val="minor"/>
      </rPr>
      <t>C temp must be kept for one compartment</t>
    </r>
  </si>
  <si>
    <t xml:space="preserve">Cold storage room has system to maintain temperature of cabinets </t>
  </si>
  <si>
    <t>Name of deceased is written on board on wall of the room which list each cold storage compartment</t>
  </si>
  <si>
    <t>Check identification  ticket is available on storage cabin containing dead body</t>
  </si>
  <si>
    <t xml:space="preserve">Each cold storage door has holder for identification ticket </t>
  </si>
  <si>
    <t xml:space="preserve">Mortuary has system for preparation  of body before cold storage </t>
  </si>
  <si>
    <t>Identification tag should be of plastic water proof type and carry information on full name,address,age,sex, registration number, date and time of death and when body kept for storage</t>
  </si>
  <si>
    <t>Mortuary has system to provide identification tag/wrist band for each stored dead body</t>
  </si>
  <si>
    <t>Check Mortuary register which contain details: Identification number, Name, Sex, age of deceased, date and time of death, identification mark of deceased and finger impression, details of near relative, weather autopsy is done or not, if done then date and time of autopsy, name of autopsy surgeon, date and time when body is placed in cold storage, length of body and breadth across should, list of valuables which have been removed from body, signature of technician, date and time of when body is removed &amp; Name of relative/police collecting body.</t>
  </si>
  <si>
    <t xml:space="preserve">Mortuary technician  to maintain full records of body brought to mortuary </t>
  </si>
  <si>
    <t>Main categorization in Non medico legal and medico legal which is further divided into Identified and Unknown</t>
  </si>
  <si>
    <t>Mortuary has system for categorize the dead bodies before preservation.</t>
  </si>
  <si>
    <t>MLC case reports etc.</t>
  </si>
  <si>
    <t xml:space="preserve">Department has process for storage and retrieval of Medico-legal record </t>
  </si>
  <si>
    <t xml:space="preserve">Doctor and support staff adhere to their respective dress code </t>
  </si>
  <si>
    <t>Standard D6</t>
  </si>
  <si>
    <t>Availability of power back in mortuary</t>
  </si>
  <si>
    <t>Availability of water in sinks, washbasin and post mortem table should be fitted with water hose</t>
  </si>
  <si>
    <t>No condemned/Junk material stored in the mortuary</t>
  </si>
  <si>
    <t>Hospital maintains  open area and landscaping</t>
  </si>
  <si>
    <t>Post-mortem table is intact and with out rust</t>
  </si>
  <si>
    <t>Hospital has sound security system to manage overcrowding in Mortuary</t>
  </si>
  <si>
    <t>Temperature control and ventilation in Mortuary</t>
  </si>
  <si>
    <t xml:space="preserve">Hospital ensures unauthorised entry into  mortuary is not permitted </t>
  </si>
  <si>
    <t>Adequate illumination at morgue</t>
  </si>
  <si>
    <t>Adequate illumination at post mortem table</t>
  </si>
  <si>
    <t xml:space="preserve">Department maintained stock and expenditure register </t>
  </si>
  <si>
    <t xml:space="preserve">Operating instructions for critical equipments are available </t>
  </si>
  <si>
    <t xml:space="preserve">All the monitoring equipments   are calibrated </t>
  </si>
  <si>
    <t>cupboard, counter for delivery of reports, table for preparation of reports chair.</t>
  </si>
  <si>
    <t xml:space="preserve">  Availability  of furniture</t>
  </si>
  <si>
    <t>Electrical fixture for storage cabinet</t>
  </si>
  <si>
    <t>Availability of Post mortem table</t>
  </si>
  <si>
    <t>Autoclave/ Boiler</t>
  </si>
  <si>
    <t>Refrigerated body storage room, Instrument trolley</t>
  </si>
  <si>
    <t>Availability of Cabinets for storage of dead bodies</t>
  </si>
  <si>
    <t>Skull Cutter, Organ Knife blade, cartilage Knife, Caltin solid, Rib cutter, Brain knife, resection knife, Scissor (of varying sizes), forceps  (of varying sizes)</t>
  </si>
  <si>
    <t>Availability of Cutting Instruments trays</t>
  </si>
  <si>
    <t xml:space="preserve"> Weighting Mechanise. Platform scale Weighting Whole body, Balance to weight 100gm to 10 Kg, Balance to weight 0.2 gm to 10gm</t>
  </si>
  <si>
    <t>for fixing specimens</t>
  </si>
  <si>
    <t>Plastic bins</t>
  </si>
  <si>
    <t>Thread, needle, cotton wool, wool waste, clothes, malleable wire, polythene bag, gloves, mask and apron</t>
  </si>
  <si>
    <t>Repairing Material</t>
  </si>
  <si>
    <t>Staff is skilled for maintaining post mortem records</t>
  </si>
  <si>
    <t>Staff is skilled for preservation of dead bodies in the mortuary</t>
  </si>
  <si>
    <t>Availability of security staff in mortuary</t>
  </si>
  <si>
    <t>Availability of  sweeper in Mortuary</t>
  </si>
  <si>
    <t>Availability of post mortem technician/assistant as per state guideline</t>
  </si>
  <si>
    <t>Availability of specialist/MO to conduct autopsy as per state norms</t>
  </si>
  <si>
    <t xml:space="preserve"> Fire Extinguisher  that is Class A , Class C type or ABC type are installed in mortuary</t>
  </si>
  <si>
    <t xml:space="preserve">Floors of the Mortuary are non slippery and even </t>
  </si>
  <si>
    <t>Window have wire meshwork and intact window panes</t>
  </si>
  <si>
    <t>Floors of the Mortuary are thick, durable and can be easily cleaned</t>
  </si>
  <si>
    <t>Mortuary building does not have temporary connections and loosely hanging wires</t>
  </si>
  <si>
    <t>Mortuary has functional linkage with hospital Emergency, OT and IPD etc.</t>
  </si>
  <si>
    <t>Availability of deep freezer for storage  as per load</t>
  </si>
  <si>
    <t xml:space="preserve">Availability of telephone and Intercom Services </t>
  </si>
  <si>
    <t>Not less than 8 ft</t>
  </si>
  <si>
    <t>Corridors of Mortuary area are wide enough to allow passage of trolleys</t>
  </si>
  <si>
    <t>As protection in wet weather and as screen from adjoining area</t>
  </si>
  <si>
    <t xml:space="preserve">Access way connected from hospital to mortuary is covered </t>
  </si>
  <si>
    <t>Cold room should lead to entrance area into autopsy room</t>
  </si>
  <si>
    <t>Cold room and autopsy room are interconnected</t>
  </si>
  <si>
    <t>Ancillary area consist of Consultant room, mortuary supervisor room and stores</t>
  </si>
  <si>
    <t>Mortuary and post mortem has Ancillary area as per requirement</t>
  </si>
  <si>
    <t>Post mortem room has area of 17.5 sq m  for 101-300 beds and 21 sq m for 301-500 beds</t>
  </si>
  <si>
    <t>Mortuary has post mortem room as per requirement</t>
  </si>
  <si>
    <t>Cold room has area of 14 sq m and 6 cabinets for 101-300 beds and 8 cabinets for 301-500 beds</t>
  </si>
  <si>
    <t>Mortuary  has cold room for body preservation of bodies as per requirement</t>
  </si>
  <si>
    <t>Waiting area has space of 17.5 sq m along with toilet and drinking water facility</t>
  </si>
  <si>
    <t>Mortuary  has reception and waiting area as per requirement</t>
  </si>
  <si>
    <t xml:space="preserve">Availability of Drinking water </t>
  </si>
  <si>
    <t xml:space="preserve">Availability of adequate waiting area 
</t>
  </si>
  <si>
    <t xml:space="preserve">Adequate space to accommodate Post mortem and dead bodies  load </t>
  </si>
  <si>
    <t>Availability of complaint box and display of process for grievance re redressed and whom to contact is displayed</t>
  </si>
  <si>
    <t>The facility has defined and established grievance redressed system in place</t>
  </si>
  <si>
    <t xml:space="preserve">Privacy and confidentiality of   HIV and  suicidal cases </t>
  </si>
  <si>
    <t>Behaviour of staff is empathetic and courteous to deceased relative</t>
  </si>
  <si>
    <t>Confidentiality of PM records are maintained  for all MLC cases</t>
  </si>
  <si>
    <t>Provision of curtain, screen or buffer area or any other in post mortem room</t>
  </si>
  <si>
    <t>There are arrangements  that Post mortem room is not in direct line of sight of general public/ visitors</t>
  </si>
  <si>
    <t>Availability of ramp/level ground for easy access of stretcher to mortuary/ post mortem room</t>
  </si>
  <si>
    <t>Religious and cultural preferences of deceased and relatives are taken in to consideration while handling over the body</t>
  </si>
  <si>
    <t xml:space="preserve">Services are delivered in a manner that is sensitive to gender, religious and cultural needs, and there are no barrier on account of physical  economic, cultural or social reasons </t>
  </si>
  <si>
    <t xml:space="preserve">Post mortem records of deceased are issued to police/next kin of deceased as per state guideline </t>
  </si>
  <si>
    <t xml:space="preserve">Signage's are available in local language and pictorial </t>
  </si>
  <si>
    <t xml:space="preserve">Availability of departmental signage </t>
  </si>
  <si>
    <t>Facility for pathological post mortem</t>
  </si>
  <si>
    <t>Unclaimed bodies are kept until disposal is arranged</t>
  </si>
  <si>
    <t>Dead bodies are brought to hospital for medico legal post mortem work</t>
  </si>
  <si>
    <t>Dead bodies are kept till the relatives take over the bodies</t>
  </si>
  <si>
    <t>The facility provides mortuary services</t>
  </si>
  <si>
    <t>ME A5.8</t>
  </si>
  <si>
    <t>Availability of services 24X7</t>
  </si>
  <si>
    <t>Remark</t>
  </si>
  <si>
    <t>Audit Support</t>
  </si>
  <si>
    <t xml:space="preserve">Checkpoints </t>
  </si>
  <si>
    <t xml:space="preserve">Checklist for Mortuary </t>
  </si>
  <si>
    <t>Administration Score</t>
  </si>
  <si>
    <t xml:space="preserve">Administration Score Card </t>
  </si>
  <si>
    <t>Total</t>
  </si>
  <si>
    <t>ME H4.2.</t>
  </si>
  <si>
    <t>Turn over rate of contractual staff</t>
  </si>
  <si>
    <t xml:space="preserve">Staff Satisfaction Score </t>
  </si>
  <si>
    <t>Patient satisfaction Score IPD</t>
  </si>
  <si>
    <t xml:space="preserve"> overall LAMA Rate </t>
  </si>
  <si>
    <t>ME H3.2.</t>
  </si>
  <si>
    <t>Surgical Site, Device related hospital acquired infection rate</t>
  </si>
  <si>
    <t>Hospital acquired infection rate</t>
  </si>
  <si>
    <t>Neonatal mortality per 1000 live births</t>
  </si>
  <si>
    <t>Maternal mortality per 1000 deliveries</t>
  </si>
  <si>
    <t xml:space="preserve">Crude mortality rate </t>
  </si>
  <si>
    <t xml:space="preserve">Average Length of Stay </t>
  </si>
  <si>
    <t>ME H2.2.</t>
  </si>
  <si>
    <t>Proportion of fund/ grant utilized</t>
  </si>
  <si>
    <t>Proportion of obstetric cases out of total IPD</t>
  </si>
  <si>
    <t>Overall discharge rate</t>
  </si>
  <si>
    <t xml:space="preserve">Overall Referral Rate </t>
  </si>
  <si>
    <t>Proportion of BPL patient in hospital</t>
  </si>
  <si>
    <t>No. of meeting held under RKS</t>
  </si>
  <si>
    <t>Nurse to bed ratio</t>
  </si>
  <si>
    <t>Number of beds per 10 thousand</t>
  </si>
  <si>
    <t xml:space="preserve">OPD consultation per Thousand Population </t>
  </si>
  <si>
    <t>IPD per thousand population</t>
  </si>
  <si>
    <t xml:space="preserve">No. of total admissions per thousand population </t>
  </si>
  <si>
    <t>Gantt Chart/Project Management</t>
  </si>
  <si>
    <t>Prateo/Priorization</t>
  </si>
  <si>
    <t>Top management review progress on Quality objectives  periodically</t>
  </si>
  <si>
    <t>ME G7.4.</t>
  </si>
  <si>
    <t xml:space="preserve">Check the top management  is aware of quality policy and objectives </t>
  </si>
  <si>
    <r>
      <t xml:space="preserve">Quality Objectives are </t>
    </r>
    <r>
      <rPr>
        <sz val="11"/>
        <color theme="1"/>
        <rFont val="Calibri"/>
        <family val="2"/>
        <scheme val="minor"/>
      </rPr>
      <t>SMART</t>
    </r>
  </si>
  <si>
    <t>Quality objective are reviewed at periodic intervals</t>
  </si>
  <si>
    <t>Quality policy is in local language</t>
  </si>
  <si>
    <t>Quality policy are defined and displayed in local language</t>
  </si>
  <si>
    <t>ME G7.1.</t>
  </si>
  <si>
    <t>There is system to ensure that corrective and preventive action are taken timely</t>
  </si>
  <si>
    <t xml:space="preserve">Departmental Action plan is reviewed periodically  </t>
  </si>
  <si>
    <t>Training has been provided for conducting medical and death audits</t>
  </si>
  <si>
    <t>There is predefined criteria and format for death audit</t>
  </si>
  <si>
    <t>There is predefined criteria and format for prescription audit</t>
  </si>
  <si>
    <t>There is predefined criteria and format for medical audit</t>
  </si>
  <si>
    <t>Prescription audits are conducted at periodic interval</t>
  </si>
  <si>
    <t>Maternal and death audits are conducted as per guideline</t>
  </si>
  <si>
    <t>Death audits are conducted at periodic interval</t>
  </si>
  <si>
    <t>Medical audits are conducted at periodic interval</t>
  </si>
  <si>
    <t>Drug and therapeutic committee for Prescription audits</t>
  </si>
  <si>
    <t>There is established committee for medical and death audit</t>
  </si>
  <si>
    <t>There is established committee for reviewing new born death</t>
  </si>
  <si>
    <t>There is established committee for reviewing maternal death</t>
  </si>
  <si>
    <t xml:space="preserve">Person is designed for co coordinating internal assessment </t>
  </si>
  <si>
    <t>Records of internal assessment are maintained</t>
  </si>
  <si>
    <t>There is process of communicating about the assessment to concerned departments</t>
  </si>
  <si>
    <t>Training of internal assessors is done</t>
  </si>
  <si>
    <t>Internal Assessors are identified</t>
  </si>
  <si>
    <t>Internal audit  schedule  is prepared .</t>
  </si>
  <si>
    <t>Internal audit  plan is prepared .</t>
  </si>
  <si>
    <t>Check for the training records</t>
  </si>
  <si>
    <t xml:space="preserve">Check Staff is  trained for relevant part of SOPs </t>
  </si>
  <si>
    <t xml:space="preserve">Hospital has documented procedure for monthly  review meeting </t>
  </si>
  <si>
    <t>Hospital has documented procedure for training and CMEs  of hospital staff at defined intervals</t>
  </si>
  <si>
    <t xml:space="preserve">Hospital has documented procedure for action planning </t>
  </si>
  <si>
    <t xml:space="preserve">Hospital  has documented  procedure for defining Quality objectives </t>
  </si>
  <si>
    <t>Hospital has documented procedure for control of documents and records</t>
  </si>
  <si>
    <t>Hospital has documented system for Internal audits at defined intervals</t>
  </si>
  <si>
    <t>Hospital has system for periodic review of the standard procedures as and when required</t>
  </si>
  <si>
    <t xml:space="preserve">Hospital has Records of distribution of Standard operating procedure </t>
  </si>
  <si>
    <t xml:space="preserve">Hospital has documented Quality system manual </t>
  </si>
  <si>
    <t>At departmental /Hospital Level</t>
  </si>
  <si>
    <t xml:space="preserve">There is system for reviewing departmental checklist and taking appropriate action </t>
  </si>
  <si>
    <t>External Quality assurance is done on defined interval by SQAC</t>
  </si>
  <si>
    <t>External Quality assurance is done on defined interval by DQAC</t>
  </si>
  <si>
    <t>Daily round schedule is defined and practiced</t>
  </si>
  <si>
    <t>There is procedure for preparing action plan for improving employee satisfaction</t>
  </si>
  <si>
    <t xml:space="preserve">There is procedure to take corrective and preventive action </t>
  </si>
  <si>
    <t xml:space="preserve"> There is procedure for preparing Action plan for improving patient satisfaction</t>
  </si>
  <si>
    <t>ME G2.3.</t>
  </si>
  <si>
    <t>There is procedure for root cause analysis  of Employee satisfaction survey</t>
  </si>
  <si>
    <t>There is procedure for analysis  of Employee satisfaction survey</t>
  </si>
  <si>
    <t>Results of Patient satisfaction survey are recorded and disseminated to concerned staff</t>
  </si>
  <si>
    <t>Root cause analysis is done for low performing attributes</t>
  </si>
  <si>
    <t>Overall department wise/attribute wise score are calculated</t>
  </si>
  <si>
    <t xml:space="preserve">Patient feedback is analyzed on monthly basis </t>
  </si>
  <si>
    <t>There is procedure for compilation of patient  feedback forms</t>
  </si>
  <si>
    <t>ME G2.2.</t>
  </si>
  <si>
    <t>There is procedure to conduct employee satisfaction survey at periodic intervals</t>
  </si>
  <si>
    <t>Adequate sample size is taken to conduct patient satisfaction</t>
  </si>
  <si>
    <t xml:space="preserve">Patient feedback form are available in local language </t>
  </si>
  <si>
    <t xml:space="preserve">There is person designated to co ordinate satisfaction survey </t>
  </si>
  <si>
    <t>ME G2.1.</t>
  </si>
  <si>
    <t>Quality Team DQAC about internal assessment results and action taken</t>
  </si>
  <si>
    <t>Quality team report regularly to DQAC about Key Performance Indicators</t>
  </si>
  <si>
    <t xml:space="preserve">Check how resolution are communicated to staff </t>
  </si>
  <si>
    <t>Resolution of the meeting are effectively communicated to hospital staff</t>
  </si>
  <si>
    <t>Quality team review that all the services mentioned in National Health Program are delivered as per guideline</t>
  </si>
  <si>
    <t>Quality team review that all the services mentioned in RMNCHA  are delivered as per guideline</t>
  </si>
  <si>
    <t xml:space="preserve">Check the meeting records </t>
  </si>
  <si>
    <t>Resource requirement and support from higher level are discussed</t>
  </si>
  <si>
    <t xml:space="preserve">Follow up actions from  previous meetings are reviewed  </t>
  </si>
  <si>
    <t xml:space="preserve">Progress on time bound action plan is reviewed </t>
  </si>
  <si>
    <t>Hospital performance and indicators are reviewed in meeting</t>
  </si>
  <si>
    <t xml:space="preserve">Results for internal /External assessment are discussed in the meeting </t>
  </si>
  <si>
    <t xml:space="preserve">   </t>
  </si>
  <si>
    <t xml:space="preserve">Minutes of meeting are recorded </t>
  </si>
  <si>
    <t>Quality team meets monthly and review the quality activities</t>
  </si>
  <si>
    <t>ME G1.2.</t>
  </si>
  <si>
    <t xml:space="preserve">Team members are aware for of there respective responsibilities </t>
  </si>
  <si>
    <t>MS</t>
  </si>
  <si>
    <t xml:space="preserve">There is designated head of the quality team </t>
  </si>
  <si>
    <t>Hospital Manager</t>
  </si>
  <si>
    <t>There is designated person for co coordinating overall quality assurance program at the facility</t>
  </si>
  <si>
    <t>Check for Office order by designated authority</t>
  </si>
  <si>
    <t>District Quality Team for district hospitals are  Constituted</t>
  </si>
  <si>
    <t xml:space="preserve">Biomedical waste transported in authorized vehicle </t>
  </si>
  <si>
    <t>Annual report to the pollution control board is submitted</t>
  </si>
  <si>
    <t>Preferably by CTWF/Disposal as general plastic waste after decontamination and mutilation</t>
  </si>
  <si>
    <t>Disposal of infectious plastic waste as per BMW rule</t>
  </si>
  <si>
    <t>Preferably by CTWF/disinfection followed by mutilation/shredding</t>
  </si>
  <si>
    <t>Disposal of sharp waste as per BMW rule</t>
  </si>
  <si>
    <t>Preferably by CTWF/in-house incinerator</t>
  </si>
  <si>
    <t>Disposal of solid infectious waste as per BMW rule</t>
  </si>
  <si>
    <t>Disposal of anatomical waste as per BMW rule</t>
  </si>
  <si>
    <t>Facility identify non infectious hazardous waste and its proper disposal</t>
  </si>
  <si>
    <t>Infectious Waste is not stored more than 48hours</t>
  </si>
  <si>
    <t>Display of Bio Hazard sign at the point of use</t>
  </si>
  <si>
    <t xml:space="preserve">Disinfection &amp; mutilation of solid plastic waste before disposal </t>
  </si>
  <si>
    <t>Check that infectious liquid waste is not directly drained in to municipal sewerage system</t>
  </si>
  <si>
    <t>No signs of burning within the premises.</t>
  </si>
  <si>
    <t>Log book /Record of waste generated is maintained</t>
  </si>
  <si>
    <t>BMW is stored in lock and key and unauthorized entry is prohibited</t>
  </si>
  <si>
    <t xml:space="preserve">Facility has secured designated place for storage of Bio Medical waste before disposal </t>
  </si>
  <si>
    <t>There is system for reporting of needle stick injuries</t>
  </si>
  <si>
    <t>Facility ensures availability of post exposure prophylaxis drugs</t>
  </si>
  <si>
    <t>Facility ensures supply of puncture proof containers and needle cutters</t>
  </si>
  <si>
    <t>There is established procedure for daily monitoring of proper segregation of Bio medical waste by a designated person</t>
  </si>
  <si>
    <t>Facility ensures adequate and regular supply of colour coded liners</t>
  </si>
  <si>
    <t xml:space="preserve">Hospital  has policy for identification and segregation of infectious patient </t>
  </si>
  <si>
    <t xml:space="preserve">Facility ensure the availability of good quality disinfectant and cleaning material </t>
  </si>
  <si>
    <t>Staff is trained for preparation of disinfectant solution</t>
  </si>
  <si>
    <t>Disinfectant like hypochlorite, bleaching powder etc.</t>
  </si>
  <si>
    <t>Facility ensure adequate supply of disinfectant at the point of use</t>
  </si>
  <si>
    <t>There is policy for judicious use of personal protective equipments specially sterile gloves</t>
  </si>
  <si>
    <t>Facility ensure adequate and regular supply of personal protective equipments</t>
  </si>
  <si>
    <t>Availability of apron for cleaning staff</t>
  </si>
  <si>
    <t>Availability of mask  for cleaning staff</t>
  </si>
  <si>
    <t>Availability of gum boats for cleaning staff</t>
  </si>
  <si>
    <t>Availability of Heavy duty gloves for cleaning staff</t>
  </si>
  <si>
    <t>Facility ensures uninterrupted and adequate supply of antiseptics</t>
  </si>
  <si>
    <t xml:space="preserve">Check for the records that training have been provided </t>
  </si>
  <si>
    <t>Facility ensures uninterrupted and adequate supply of antiseptic soap and alcohol hand rub in all departments</t>
  </si>
  <si>
    <t xml:space="preserve">Facility Measures the Antibiotic Consumption Rates </t>
  </si>
  <si>
    <t xml:space="preserve">There is procedure for periodic Laboratory Surveillance for Antibiotic Resistance </t>
  </si>
  <si>
    <t>Standard treatment guidelines are followed while developing Antibiotic Policy</t>
  </si>
  <si>
    <t>Policy Includes Rational Use of Antibiotics</t>
  </si>
  <si>
    <t xml:space="preserve">Antibiotic policy includes plan for identifying, transferring , discharging and readmitting patients with specific antimicrobial resistant pathogen </t>
  </si>
  <si>
    <t xml:space="preserve">There is system for reporting Anti Microbial Resistance with in the facility </t>
  </si>
  <si>
    <t xml:space="preserve">Facility has antibiotic policy in place </t>
  </si>
  <si>
    <t>ME F1.6.</t>
  </si>
  <si>
    <t>There is defined format/checklist for monitoring of hand washing and infection control practices</t>
  </si>
  <si>
    <t>Infection control nurse</t>
  </si>
  <si>
    <t>There is designated person for Co coordinating  infection control activities</t>
  </si>
  <si>
    <t>Facility has established procedures for regular monitoring of infection control practices</t>
  </si>
  <si>
    <t>ME F1.5.</t>
  </si>
  <si>
    <t xml:space="preserve">Records of Medical Checkups are available </t>
  </si>
  <si>
    <t xml:space="preserve">Records of immunization available </t>
  </si>
  <si>
    <t>Feedback is given to the respective departments</t>
  </si>
  <si>
    <t>Reports from different department are collated and analyzed</t>
  </si>
  <si>
    <t>There is defined criteria and format for reporting HAI based on clinical observation</t>
  </si>
  <si>
    <t>Sample are taken for culture  to detect HAI in suspected cases.</t>
  </si>
  <si>
    <t>Reports of culture surveillance are collated  and analyzed</t>
  </si>
  <si>
    <t xml:space="preserve">There is defined  format for requisition and reporting of culture surveillance </t>
  </si>
  <si>
    <t xml:space="preserve">Facility has in-house/ linkage with microbiology lab for culture surveillance </t>
  </si>
  <si>
    <t>ME F1.2.</t>
  </si>
  <si>
    <t>Records of Infection control activities are maintained</t>
  </si>
  <si>
    <t xml:space="preserve">ICC meet at periodic time interval </t>
  </si>
  <si>
    <t>Roles and responsibilities are defined and communicated to its members</t>
  </si>
  <si>
    <t>ICC is approved by appropriate authority</t>
  </si>
  <si>
    <t xml:space="preserve">Infection control committee constitute at the facility </t>
  </si>
  <si>
    <t>ME F1.1.</t>
  </si>
  <si>
    <t xml:space="preserve">Staff is trained for detecting , managing and reporting of AEFIs </t>
  </si>
  <si>
    <t xml:space="preserve">Facility has established produce for reporting and follow up of AEFI </t>
  </si>
  <si>
    <t xml:space="preserve">Facility has established has established policy of end of life care </t>
  </si>
  <si>
    <t>Availability of Housekeeping  services</t>
  </si>
  <si>
    <t xml:space="preserve">Disaster management committee has been constituted </t>
  </si>
  <si>
    <t>Availability of security  services</t>
  </si>
  <si>
    <t xml:space="preserve">Hospital has prepared disaster plan </t>
  </si>
  <si>
    <t>Hospital has policy for safe disposal of records</t>
  </si>
  <si>
    <t>Hospital has policy for retention period for different kinds of records</t>
  </si>
  <si>
    <t>Facility has policy for reporting of adverse drug reaction</t>
  </si>
  <si>
    <t xml:space="preserve">Facility provides training on use of STG </t>
  </si>
  <si>
    <t>Facility maintains a list of updated version of STG</t>
  </si>
  <si>
    <t>Facility provides adequate copies of STG to respective department</t>
  </si>
  <si>
    <t>Facility has policy and enabling order for prescribing drugs in generic drug only</t>
  </si>
  <si>
    <t>Hospital identify and communicate the category of patient considered as high risk</t>
  </si>
  <si>
    <t>Hospital identify and communicate the category of patient considered as vulnerable</t>
  </si>
  <si>
    <t>There is policy for periodic monitoring of patient</t>
  </si>
  <si>
    <t>Hospital has policy for maintaining nursing records</t>
  </si>
  <si>
    <t>Hospital has policy for patient hand over during shift change</t>
  </si>
  <si>
    <t xml:space="preserve">There is a policy  for  ensuring  accuracy of verbal/telephonic orders  </t>
  </si>
  <si>
    <t>There is policy for identification of patient  before any clinical procedure</t>
  </si>
  <si>
    <t xml:space="preserve">Telemedicine services are utilized for continual medical education </t>
  </si>
  <si>
    <t xml:space="preserve">There is functional telemedicine centre </t>
  </si>
  <si>
    <t>There is system to check that patient are not unduly referred for the services those can be available at the facility</t>
  </si>
  <si>
    <t>Facility defines and communicate referral criteria for different departments</t>
  </si>
  <si>
    <t xml:space="preserve">Facility ensures the referral patient to public healthcare facilities </t>
  </si>
  <si>
    <t>Facility maintain list of higher centres where patient can be managed.</t>
  </si>
  <si>
    <t xml:space="preserve">There is policy for referral of patient for which services can not be provided at the facility  </t>
  </si>
  <si>
    <t xml:space="preserve">There is a policy  for consultation of  the patient to other specialist with in the hospital </t>
  </si>
  <si>
    <t xml:space="preserve">Facility has established policy for co ordination and handover during interdepartmental transfer </t>
  </si>
  <si>
    <t>Facility has policy for internal adjustment of the patient within cold wards for accommodating patient as extra temporary measure</t>
  </si>
  <si>
    <t>Facility has established plan for accommodating high patient load due to situation like disaster/ mass casualty or disease outbreak</t>
  </si>
  <si>
    <t>Facility updates daily availability of vacant patient beds in different in door units</t>
  </si>
  <si>
    <t>Facility ensures that there is process for admission of patients after routine working hours</t>
  </si>
  <si>
    <t>Records of blacklisted vendors are available with facility</t>
  </si>
  <si>
    <t xml:space="preserve">Actions are taken against non compliance / deviation from contractual obligations </t>
  </si>
  <si>
    <t xml:space="preserve">Regular monitoring and evaluation of staff is done according against defined criteria </t>
  </si>
  <si>
    <t>Facility as defined criteria for assessment of quality of outsourced services</t>
  </si>
  <si>
    <t>ME D12.2.</t>
  </si>
  <si>
    <t>Payment to the outsourced services are made on time</t>
  </si>
  <si>
    <t>Check for  that Contract document has provision for  dedication of payment if quality of services is not good</t>
  </si>
  <si>
    <t>There is system to make payment as per  adequacy and quality of services provided by the vendor</t>
  </si>
  <si>
    <t>Eligibility criteria is explicitly defined as per term of reference</t>
  </si>
  <si>
    <t xml:space="preserve">Selection of outsourced agencies done through competitive tendering system </t>
  </si>
  <si>
    <t xml:space="preserve">Valid contract for disposal for Bio Medical waste with common treatment facility </t>
  </si>
  <si>
    <t>ME D12.1.</t>
  </si>
  <si>
    <t xml:space="preserve">Name plate  have been provided to staff </t>
  </si>
  <si>
    <t xml:space="preserve">I Cards  have been provided to staff </t>
  </si>
  <si>
    <t>Facility has policy for dress code for different cadre of hospital.</t>
  </si>
  <si>
    <t>Facility has  established line of reporting for clinical and administrative staff</t>
  </si>
  <si>
    <t xml:space="preserve">There is provision of Rotatory   posting of staff </t>
  </si>
  <si>
    <t>Duty roster of security staff is prepared, updated and communicated</t>
  </si>
  <si>
    <t>Duty roster of Cleaning staff is prepared, updated and communicated</t>
  </si>
  <si>
    <t>Duty roster of Paramedics is prepared, updated and communicated</t>
  </si>
  <si>
    <t>Duty roster of Nurses is prepared, updated and communicated</t>
  </si>
  <si>
    <t>Duty roster of doctors is prepared, updated and communicated</t>
  </si>
  <si>
    <t>Regular + Contractual MS, Hospital Manager, supervisor, Matron, Ward Master. Pharmacist etc.</t>
  </si>
  <si>
    <t>Job description of Administrative staff is defined and communicated</t>
  </si>
  <si>
    <t>Regular + contractual</t>
  </si>
  <si>
    <t>Job description of  cleaning staff is defined and communicated</t>
  </si>
  <si>
    <t>Job description of security staff is defined and communicated</t>
  </si>
  <si>
    <t>Job description of  ward boy is defined and communicated</t>
  </si>
  <si>
    <t>Job description of counsellor  is defined and communicated</t>
  </si>
  <si>
    <t>Regular + contractual. Lab technician, X ray technician, OT technician, MRD technician etc.</t>
  </si>
  <si>
    <t>Job description of paramedic staff is defined and communicated</t>
  </si>
  <si>
    <t>Job description of nursing staff  is defined and communicated</t>
  </si>
  <si>
    <t>Job description of General duty Doctor is defined and communicated</t>
  </si>
  <si>
    <t>Job description of Specialist Doctor is defined and communicated</t>
  </si>
  <si>
    <t>Indian Tobacco control Act 2003</t>
  </si>
  <si>
    <t>Right to information act 2005</t>
  </si>
  <si>
    <t>Pre conception pre natal diagnostic test 1996</t>
  </si>
  <si>
    <t>Person with disability Act 1995</t>
  </si>
  <si>
    <t>Medical Termination of Pregnancy 1971</t>
  </si>
  <si>
    <t>Nursing Council Act</t>
  </si>
  <si>
    <t>Code of Medical ethics 2002</t>
  </si>
  <si>
    <t>Narcotics and Psychotropic substances act 1985</t>
  </si>
  <si>
    <t>AERB safety code no. AERB/SC/MED-2(Rev 1)</t>
  </si>
  <si>
    <t>Safety code for Medical diagnostic X ray equipment and installation</t>
  </si>
  <si>
    <t>Drug and cosmetic Act 2005</t>
  </si>
  <si>
    <t>Availability of copy of Bio medical waste management and handling rule 1998</t>
  </si>
  <si>
    <t>ME D10.2.</t>
  </si>
  <si>
    <t>Availability of licence for operating lift</t>
  </si>
  <si>
    <t>Availability of certificate of inspection of electrical installation</t>
  </si>
  <si>
    <t xml:space="preserve">Availability of authorization for handling Bio Medical waste from pollution control board </t>
  </si>
  <si>
    <t xml:space="preserve">Availability of valid No objection Certificate from fire safety authority </t>
  </si>
  <si>
    <t>Requirement for funds are sent to state on time</t>
  </si>
  <si>
    <t>Facility prioritize the resource available</t>
  </si>
  <si>
    <t>ME D9.2.</t>
  </si>
  <si>
    <t>Facility provides utilization certificate for funds on time</t>
  </si>
  <si>
    <t>Salaries and compensation are provided to contractual staff on time</t>
  </si>
  <si>
    <t>Payment to ASHA done on time</t>
  </si>
  <si>
    <t>E.g.; Payment for JSY and Family planning</t>
  </si>
  <si>
    <t>There is no backlog in payment to beneficiaries as per their entitlement under different schemes</t>
  </si>
  <si>
    <t>Funds/Grants provided are utilized in specific time limit</t>
  </si>
  <si>
    <t xml:space="preserve">There is system to track and ensure that funds are received on time </t>
  </si>
  <si>
    <t>ME D9.1.</t>
  </si>
  <si>
    <t>Facility conducts public hearing at regular intervals</t>
  </si>
  <si>
    <t>Facility communicate updated information on Quality of services</t>
  </si>
  <si>
    <t>Community based monitoring/social audits are done at periodic intervals</t>
  </si>
  <si>
    <t>ME D8.2.</t>
  </si>
  <si>
    <t>RKS generates its own resources from donation/leasing of space</t>
  </si>
  <si>
    <t xml:space="preserve">RKS reviews the patient complaint/ feedback and action taken </t>
  </si>
  <si>
    <t>Participation of community representatives/NGO is ensured</t>
  </si>
  <si>
    <t>Minutes of meeting are recorded</t>
  </si>
  <si>
    <t>RKS meeting are held at prescribed interval</t>
  </si>
  <si>
    <t xml:space="preserve">Availability of Income tax exemption certificate for donations </t>
  </si>
  <si>
    <t xml:space="preserve">Hospital Management Society/RKS is registered under societies registration act </t>
  </si>
  <si>
    <t xml:space="preserve">The facility has established procedures for management of activities of Rogi Kalyan Samitis </t>
  </si>
  <si>
    <t>ME D8.1.</t>
  </si>
  <si>
    <t>Hospital has policy to change linen</t>
  </si>
  <si>
    <t xml:space="preserve">Instruction for operating different equipment clearly displayed </t>
  </si>
  <si>
    <t xml:space="preserve">Entry to Manifold room is prohibited </t>
  </si>
  <si>
    <t xml:space="preserve">There is a procedure for periodic checking of all terminal units for malfunctioning </t>
  </si>
  <si>
    <t xml:space="preserve">There is procedure for prompt replacement of empty cylinders with filled cylinders </t>
  </si>
  <si>
    <t xml:space="preserve">Alarm system has been provided to indicate any abnormal pressure change </t>
  </si>
  <si>
    <t>Colour of gas pipeline and Gas Cylinder are as per standards</t>
  </si>
  <si>
    <t xml:space="preserve">Check for there two dedicated banks - Running and reserve fitted with automatic changeover device </t>
  </si>
  <si>
    <t xml:space="preserve">Cylinders banks are in duplicate </t>
  </si>
  <si>
    <t>At least for three days</t>
  </si>
  <si>
    <t xml:space="preserve">Manifold room has adequate stock of Oxygen and Nitrogen Cylinders </t>
  </si>
  <si>
    <t xml:space="preserve">Manifold room is located on ground floor </t>
  </si>
  <si>
    <t>ME D5.3.</t>
  </si>
  <si>
    <t xml:space="preserve">Use of energy efficient bulbs for light </t>
  </si>
  <si>
    <t>3Kw to 5Kw per bed</t>
  </si>
  <si>
    <t xml:space="preserve">Hospital has adequate power supply connection </t>
  </si>
  <si>
    <t>Hospital has dedicated sub station for electrical supply</t>
  </si>
  <si>
    <t xml:space="preserve">Generator has adequate capacity to provide 24x7 power back at least critical areas </t>
  </si>
  <si>
    <t>Estimation of power consumption of different department of hospitals is done</t>
  </si>
  <si>
    <t>Availability of noiseless generators for power back up</t>
  </si>
  <si>
    <t>Hospital ensures that the distribution pipelines are not running in close vicinity of the sewage system.</t>
  </si>
  <si>
    <t>RO/ Filters are available for potable drinking water</t>
  </si>
  <si>
    <t>Chlorination of water is done as per requirement</t>
  </si>
  <si>
    <t>Hospitals periodically tests the quality of water from the source (municipal supply, bore well etc) for bacterial and chemical content</t>
  </si>
  <si>
    <t>Records of cleaning is maintained</t>
  </si>
  <si>
    <t>Periodic cleaning of water tanks carried out</t>
  </si>
  <si>
    <t>All water tanks are kept tightly closed</t>
  </si>
  <si>
    <t xml:space="preserve">Hospital has adequate water supply from municipal /under ground source </t>
  </si>
  <si>
    <t xml:space="preserve">450-500 Litres per bed per day </t>
  </si>
  <si>
    <t xml:space="preserve">Hospital has adequate water storage facility as per requirements </t>
  </si>
  <si>
    <t>ME D5.1.</t>
  </si>
  <si>
    <t xml:space="preserve">Anti Termite treatment of the wooden furniture </t>
  </si>
  <si>
    <t>Pest control measures are evident at facility</t>
  </si>
  <si>
    <t>ME D4.6.</t>
  </si>
  <si>
    <t xml:space="preserve">No junk/condemned articles in open spaces </t>
  </si>
  <si>
    <t xml:space="preserve">Hospital has designated covered place to keep junk/condemned material </t>
  </si>
  <si>
    <t xml:space="preserve">Periodic removal of junk material done </t>
  </si>
  <si>
    <t xml:space="preserve">Hospital has condemnation policy in place </t>
  </si>
  <si>
    <t xml:space="preserve">Hospital has Herbal garden </t>
  </si>
  <si>
    <t xml:space="preserve">Hospital has rain water harvesting facility </t>
  </si>
  <si>
    <t>There shall be no encroachment in and around
the hospital</t>
  </si>
  <si>
    <t>Proper landscaping and maintenance of trees, garden</t>
  </si>
  <si>
    <t xml:space="preserve">There is no abandoned /dilapidated building in the premises </t>
  </si>
  <si>
    <t xml:space="preserve">No water logging in side the premises of the hospital </t>
  </si>
  <si>
    <t xml:space="preserve">Dedicated parking space for ambulances </t>
  </si>
  <si>
    <t xml:space="preserve">Availability of parking space as per requirement </t>
  </si>
  <si>
    <t>ME D4.4.</t>
  </si>
  <si>
    <t>Facility has a annual maintenance plan for its infrastructure</t>
  </si>
  <si>
    <t xml:space="preserve">Intramural roads are in good condition without potholes/ditches </t>
  </si>
  <si>
    <t>Facility has a closed drainage system</t>
  </si>
  <si>
    <t xml:space="preserve">Hospital sewage is linked with municipal drainage system </t>
  </si>
  <si>
    <t xml:space="preserve">There is no clogged/over flowing drain in facility </t>
  </si>
  <si>
    <t>Hospital  has system for periodic  maintenance of infrastructure at defined interval</t>
  </si>
  <si>
    <t>Every department has schedule for inspection of cleaning work</t>
  </si>
  <si>
    <t xml:space="preserve">Every department has Schedule of cleaning </t>
  </si>
  <si>
    <t xml:space="preserve">General waste from hospital is removed daily by municipal/outsourced agency </t>
  </si>
  <si>
    <t>Hospital has system to whitewash the building periodically</t>
  </si>
  <si>
    <t xml:space="preserve">Hospital Buildings are in uniform colour scheme </t>
  </si>
  <si>
    <t>No unwanted/outdated posters on hospital boundary and building walls</t>
  </si>
  <si>
    <t>Boundary Walls of building is plastered and whitewashed.</t>
  </si>
  <si>
    <t>ME D4.1.</t>
  </si>
  <si>
    <t>Staff has been provided awareness training on Gender issues</t>
  </si>
  <si>
    <t xml:space="preserve">Committee against sexual harassment is constituted at the facility </t>
  </si>
  <si>
    <t xml:space="preserve">Timing of the shift is arranged keeping in mind the safety of female staff </t>
  </si>
  <si>
    <t xml:space="preserve">Where ever there are male employees/patients female staff are posted in pairs </t>
  </si>
  <si>
    <t xml:space="preserve">No female stff is posted alone at night </t>
  </si>
  <si>
    <t>ME D3.5.</t>
  </si>
  <si>
    <t>Hospital has system to manage violence /mass situation</t>
  </si>
  <si>
    <t>There is procedure for handing over the keys at the time of shift change</t>
  </si>
  <si>
    <t xml:space="preserve">There is established procedure for safe custody of keys </t>
  </si>
  <si>
    <t>Responsibility and timing of opening and closing different department is fixed and documented</t>
  </si>
  <si>
    <t>Facility has a security plan for deputation of guard at different location</t>
  </si>
  <si>
    <t xml:space="preserve">There is system for supervision of security staff </t>
  </si>
  <si>
    <t>Security staff is aware of patient right, visitor policy and disaster Management</t>
  </si>
  <si>
    <t xml:space="preserve">Training  and Drills of security staff is done </t>
  </si>
  <si>
    <t>Duty roaster is available for security staff</t>
  </si>
  <si>
    <t>Hospital has in-house/outsourced security system in place</t>
  </si>
  <si>
    <t>ME D3.4.</t>
  </si>
  <si>
    <t>Hospital implement visitor pass area for indoor areas</t>
  </si>
  <si>
    <t>Hospital has policy for restriction of media person in side the hospital</t>
  </si>
  <si>
    <t xml:space="preserve">Hospital has visitor policy in place </t>
  </si>
  <si>
    <t>There is restriction on entry of vendors and hawkers inside the premise of the  hospital</t>
  </si>
  <si>
    <t>Adequate illumination at approach roads to hospital</t>
  </si>
  <si>
    <t>Hospital periodically measure illumination at different area of the hospitals</t>
  </si>
  <si>
    <t>Adequate illumination in  toilets</t>
  </si>
  <si>
    <t>Stairs, corridor and waiting area</t>
  </si>
  <si>
    <t>Adequate illumination in circulation area</t>
  </si>
  <si>
    <t>Adequate illumination in open area at night</t>
  </si>
  <si>
    <t>Hospital has a policy for ensuring proper management and restriction of unintended use of narcotic substance and psychotropic drugs as per prevalent law</t>
  </si>
  <si>
    <t>Hospital has policy that there is no stock out of the drugs and consumables at patient care area</t>
  </si>
  <si>
    <t>ABC, VED, FSN,FIFO</t>
  </si>
  <si>
    <t>Hospital implements scientific inventory management system according to their needs</t>
  </si>
  <si>
    <t>Hospital has process for proper disposal and prevention of unintended use of expired drugs</t>
  </si>
  <si>
    <t xml:space="preserve">Hospital has system to ensure that short expiry drugs are not procured </t>
  </si>
  <si>
    <t xml:space="preserve">Records of the calibrated equipments are maintained </t>
  </si>
  <si>
    <t>Facility has contracted agency for calibration of equipments.</t>
  </si>
  <si>
    <t>There is system of timely corrective  break down maintenance of the  for computers and other IT equipments</t>
  </si>
  <si>
    <t>All equipments are covered under AMC including preventive maintenance for computers and other IT equipments</t>
  </si>
  <si>
    <t>Indexing of all equipments is done</t>
  </si>
  <si>
    <t>There is system to maintain records of down time of equipments</t>
  </si>
  <si>
    <t>Asset list of all equipments are maintained</t>
  </si>
  <si>
    <t>Contact details of  the agencies responsible for maintenance are communicated to the staff</t>
  </si>
  <si>
    <t xml:space="preserve">Facility has contract agency for maintenance for equipments </t>
  </si>
  <si>
    <t>Availability of furniture for administrative office</t>
  </si>
  <si>
    <t>Availability of fixture for administrative office</t>
  </si>
  <si>
    <t>Autoclave and mutilator</t>
  </si>
  <si>
    <t>Availability of equipments for processing of Bio medical waste</t>
  </si>
  <si>
    <t>Equipments for horticulture, electrical repair, plumbing material etc</t>
  </si>
  <si>
    <t>Availability of equipments for Facility management</t>
  </si>
  <si>
    <t>Hospital has policy to ensure drugs at all point of use as per state EDL</t>
  </si>
  <si>
    <t>Hospital has policy for regular  competence testing as per job description.</t>
  </si>
  <si>
    <t>Training on facility level Quality Assurance</t>
  </si>
  <si>
    <t>Training on Measuring Hospital Performance Indicators</t>
  </si>
  <si>
    <t>Training on staff Safety</t>
  </si>
  <si>
    <t>Training on Cardio Pulmonary resuscitation</t>
  </si>
  <si>
    <t>Training on Disaster Management</t>
  </si>
  <si>
    <t>Details and Records of training provided are  available with unit</t>
  </si>
  <si>
    <t>Training feed back is taking and records are maintained for training</t>
  </si>
  <si>
    <t>Facility prepares training calendar as per training need assessment</t>
  </si>
  <si>
    <t>Facility has program for continuous medical education for doctors and nursing staff</t>
  </si>
  <si>
    <t>Facility conduct training need assessment periodically for all cadre of staff</t>
  </si>
  <si>
    <t xml:space="preserve">Availability of security In charge </t>
  </si>
  <si>
    <t>Availability of Housekeeping supervisor/In charge</t>
  </si>
  <si>
    <r>
      <t xml:space="preserve"> Availability of </t>
    </r>
    <r>
      <rPr>
        <sz val="11"/>
        <color indexed="8"/>
        <rFont val="Calibri"/>
        <family val="2"/>
        <scheme val="minor"/>
      </rPr>
      <t xml:space="preserve">storekeeper </t>
    </r>
    <r>
      <rPr>
        <sz val="11"/>
        <rFont val="Calibri"/>
        <family val="2"/>
        <scheme val="minor"/>
      </rPr>
      <t xml:space="preserve"> </t>
    </r>
  </si>
  <si>
    <r>
      <t xml:space="preserve"> </t>
    </r>
    <r>
      <rPr>
        <sz val="11"/>
        <color indexed="8"/>
        <rFont val="Calibri"/>
        <family val="2"/>
        <scheme val="minor"/>
      </rPr>
      <t>Biomedical Engineer</t>
    </r>
  </si>
  <si>
    <r>
      <t xml:space="preserve"> </t>
    </r>
    <r>
      <rPr>
        <sz val="11"/>
        <color indexed="8"/>
        <rFont val="Calibri"/>
        <family val="2"/>
        <scheme val="minor"/>
      </rPr>
      <t xml:space="preserve">Rehabilitation Therapist </t>
    </r>
    <r>
      <rPr>
        <sz val="11"/>
        <rFont val="Calibri"/>
        <family val="2"/>
        <scheme val="minor"/>
      </rPr>
      <t xml:space="preserve"> </t>
    </r>
  </si>
  <si>
    <r>
      <t xml:space="preserve"> </t>
    </r>
    <r>
      <rPr>
        <sz val="11"/>
        <color indexed="8"/>
        <rFont val="Calibri"/>
        <family val="2"/>
        <scheme val="minor"/>
      </rPr>
      <t xml:space="preserve">Dental Technician </t>
    </r>
    <r>
      <rPr>
        <sz val="11"/>
        <rFont val="Calibri"/>
        <family val="2"/>
        <scheme val="minor"/>
      </rPr>
      <t xml:space="preserve"> </t>
    </r>
  </si>
  <si>
    <r>
      <t xml:space="preserve"> </t>
    </r>
    <r>
      <rPr>
        <sz val="11"/>
        <color indexed="8"/>
        <rFont val="Calibri"/>
        <family val="2"/>
        <scheme val="minor"/>
      </rPr>
      <t xml:space="preserve">Counsellor </t>
    </r>
    <r>
      <rPr>
        <sz val="11"/>
        <rFont val="Calibri"/>
        <family val="2"/>
        <scheme val="minor"/>
      </rPr>
      <t xml:space="preserve"> </t>
    </r>
  </si>
  <si>
    <r>
      <t xml:space="preserve"> Availability </t>
    </r>
    <r>
      <rPr>
        <sz val="11"/>
        <color indexed="8"/>
        <rFont val="Calibri"/>
        <family val="2"/>
        <scheme val="minor"/>
      </rPr>
      <t xml:space="preserve">O.T. technician </t>
    </r>
    <r>
      <rPr>
        <sz val="11"/>
        <rFont val="Calibri"/>
        <family val="2"/>
        <scheme val="minor"/>
      </rPr>
      <t xml:space="preserve"> </t>
    </r>
  </si>
  <si>
    <r>
      <t xml:space="preserve"> Availability </t>
    </r>
    <r>
      <rPr>
        <sz val="11"/>
        <color indexed="8"/>
        <rFont val="Calibri"/>
        <family val="2"/>
        <scheme val="minor"/>
      </rPr>
      <t xml:space="preserve">Physiotherapist </t>
    </r>
    <r>
      <rPr>
        <sz val="11"/>
        <rFont val="Calibri"/>
        <family val="2"/>
        <scheme val="minor"/>
      </rPr>
      <t xml:space="preserve"> </t>
    </r>
  </si>
  <si>
    <r>
      <t xml:space="preserve"> Availability </t>
    </r>
    <r>
      <rPr>
        <sz val="11"/>
        <color indexed="8"/>
        <rFont val="Calibri"/>
        <family val="2"/>
        <scheme val="minor"/>
      </rPr>
      <t xml:space="preserve">Dietician </t>
    </r>
    <r>
      <rPr>
        <sz val="11"/>
        <rFont val="Calibri"/>
        <family val="2"/>
        <scheme val="minor"/>
      </rPr>
      <t xml:space="preserve"> </t>
    </r>
  </si>
  <si>
    <r>
      <t xml:space="preserve"> Availability </t>
    </r>
    <r>
      <rPr>
        <sz val="11"/>
        <color indexed="8"/>
        <rFont val="Calibri"/>
        <family val="2"/>
        <scheme val="minor"/>
      </rPr>
      <t>Optha. Technician/Referactionist</t>
    </r>
  </si>
  <si>
    <t xml:space="preserve"> Availability Audiometrician  </t>
  </si>
  <si>
    <r>
      <t xml:space="preserve"> Availability </t>
    </r>
    <r>
      <rPr>
        <sz val="11"/>
        <color indexed="8"/>
        <rFont val="Calibri"/>
        <family val="2"/>
        <scheme val="minor"/>
      </rPr>
      <t xml:space="preserve">ECG Tech/Eco </t>
    </r>
    <r>
      <rPr>
        <sz val="11"/>
        <rFont val="Calibri"/>
        <family val="2"/>
        <scheme val="minor"/>
      </rPr>
      <t xml:space="preserve"> </t>
    </r>
  </si>
  <si>
    <r>
      <t xml:space="preserve"> Availability </t>
    </r>
    <r>
      <rPr>
        <sz val="11"/>
        <color indexed="8"/>
        <rFont val="Calibri"/>
        <family val="2"/>
        <scheme val="minor"/>
      </rPr>
      <t xml:space="preserve">Radiographer </t>
    </r>
    <r>
      <rPr>
        <sz val="11"/>
        <rFont val="Calibri"/>
        <family val="2"/>
        <scheme val="minor"/>
      </rPr>
      <t xml:space="preserve"> </t>
    </r>
  </si>
  <si>
    <r>
      <t xml:space="preserve"> Availability </t>
    </r>
    <r>
      <rPr>
        <sz val="11"/>
        <color indexed="8"/>
        <rFont val="Calibri"/>
        <family val="2"/>
        <scheme val="minor"/>
      </rPr>
      <t xml:space="preserve">Pharmacist </t>
    </r>
    <r>
      <rPr>
        <sz val="11"/>
        <rFont val="Calibri"/>
        <family val="2"/>
        <scheme val="minor"/>
      </rPr>
      <t xml:space="preserve"> </t>
    </r>
  </si>
  <si>
    <r>
      <t xml:space="preserve">Availability </t>
    </r>
    <r>
      <rPr>
        <sz val="11"/>
        <color indexed="8"/>
        <rFont val="Calibri"/>
        <family val="2"/>
        <scheme val="minor"/>
      </rPr>
      <t xml:space="preserve">Lab Tech </t>
    </r>
    <r>
      <rPr>
        <sz val="11"/>
        <rFont val="Calibri"/>
        <family val="2"/>
        <scheme val="minor"/>
      </rPr>
      <t xml:space="preserve"> </t>
    </r>
  </si>
  <si>
    <t xml:space="preserve">Availability of general duty doctors </t>
  </si>
  <si>
    <t>ME C4.2.</t>
  </si>
  <si>
    <r>
      <t xml:space="preserve"> Availability of </t>
    </r>
    <r>
      <rPr>
        <sz val="10"/>
        <color indexed="8"/>
        <rFont val="Calibri"/>
        <family val="2"/>
        <scheme val="minor"/>
      </rPr>
      <t>AYUSH Doctors</t>
    </r>
  </si>
  <si>
    <r>
      <t xml:space="preserve"> Availability of </t>
    </r>
    <r>
      <rPr>
        <sz val="10"/>
        <color indexed="8"/>
        <rFont val="Calibri"/>
        <family val="2"/>
        <scheme val="minor"/>
      </rPr>
      <t xml:space="preserve">Microbiologist </t>
    </r>
    <r>
      <rPr>
        <sz val="11"/>
        <rFont val="Calibri"/>
        <family val="2"/>
        <scheme val="minor"/>
      </rPr>
      <t xml:space="preserve"> </t>
    </r>
  </si>
  <si>
    <r>
      <t xml:space="preserve"> Availability of </t>
    </r>
    <r>
      <rPr>
        <sz val="10"/>
        <color indexed="8"/>
        <rFont val="Calibri"/>
        <family val="2"/>
        <scheme val="minor"/>
      </rPr>
      <t>Psychiatrist</t>
    </r>
  </si>
  <si>
    <r>
      <t xml:space="preserve"> Availability of </t>
    </r>
    <r>
      <rPr>
        <sz val="10"/>
        <color indexed="8"/>
        <rFont val="Calibri"/>
        <family val="2"/>
        <scheme val="minor"/>
      </rPr>
      <t>Dermatologist</t>
    </r>
    <r>
      <rPr>
        <sz val="11"/>
        <rFont val="Calibri"/>
        <family val="2"/>
        <scheme val="minor"/>
      </rPr>
      <t xml:space="preserve"> </t>
    </r>
  </si>
  <si>
    <t>Availability of Dentist</t>
  </si>
  <si>
    <t>Availability of ENT specialist</t>
  </si>
  <si>
    <t>Availability of Pathologist</t>
  </si>
  <si>
    <t xml:space="preserve">Availability of Ophthalmologist </t>
  </si>
  <si>
    <t>Availability of Anaesthetics</t>
  </si>
  <si>
    <t>Availability of Paediatrician</t>
  </si>
  <si>
    <t>Availability of General Medicine specialist</t>
  </si>
  <si>
    <t>Availability of Obstetric &amp; Gynae Specialist</t>
  </si>
  <si>
    <t>Availability of General Surgeon</t>
  </si>
  <si>
    <t xml:space="preserve">Periodic mock drills are conducted </t>
  </si>
  <si>
    <t>Periodic Training is provided for using fire extinguishers</t>
  </si>
  <si>
    <t>There is system to track the expiry dates and periodic refilling of the extinguishers</t>
  </si>
  <si>
    <t>Facility has fire safety alarm</t>
  </si>
  <si>
    <t>No smoking sign displayed inside and outside the working area</t>
  </si>
  <si>
    <t>Facility has defined and implemented evacuation plan in case of fire</t>
  </si>
  <si>
    <t>Evacuation plan is displayed at critical areas</t>
  </si>
  <si>
    <t xml:space="preserve">Facility has conducted fire safety audit by competent authority </t>
  </si>
  <si>
    <t xml:space="preserve">Check the fire exits are free from obstruction </t>
  </si>
  <si>
    <t>Check  the fire exits  provide egress to exterior of the building or to exterior open  space</t>
  </si>
  <si>
    <t>Terrace, roof, balconies and stair case have protective railing</t>
  </si>
  <si>
    <t>Access to roof and terraces are restricted</t>
  </si>
  <si>
    <t>Hospital building including walls, roofs, floor, windows , balconies and terraces are maintained</t>
  </si>
  <si>
    <t>There is system of periodic inspection of patient care areas of safety related issues</t>
  </si>
  <si>
    <t>Hospital has functional gate with provision of cow catcher</t>
  </si>
  <si>
    <t xml:space="preserve">Hospital  premises has intact boundary wall </t>
  </si>
  <si>
    <t>Building including walls, roofs, floor, windows , balconies and terraces are maintained</t>
  </si>
  <si>
    <t>Windows  have grills and wire meshwork</t>
  </si>
  <si>
    <t>ME C2.4.</t>
  </si>
  <si>
    <t xml:space="preserve">Personal protective equipments are available with electrician </t>
  </si>
  <si>
    <t>All electrical panels are covered and has restricted  access</t>
  </si>
  <si>
    <t>Danger sign is displayed at High voltage electrical installation</t>
  </si>
  <si>
    <t xml:space="preserve">Facility has system for power audit of unit at defined intervals </t>
  </si>
  <si>
    <t xml:space="preserve">Facility has  mechanism for periodical check / test of all electrical installation  by competent electrical Engineer </t>
  </si>
  <si>
    <t>ME C2.3.</t>
  </si>
  <si>
    <t>Licence for lift operation</t>
  </si>
  <si>
    <t xml:space="preserve">Periodic Maintenance of lift </t>
  </si>
  <si>
    <t>Every lift has Emergency Alarm System</t>
  </si>
  <si>
    <t>Lifts are installed with Automatic Rescue device.</t>
  </si>
  <si>
    <t>ME C2.2.</t>
  </si>
  <si>
    <t xml:space="preserve">In multi story building height of the story should be of same height (Difference should not be more than 5%. </t>
  </si>
  <si>
    <t xml:space="preserve">There is no irregularity in height of different stories </t>
  </si>
  <si>
    <t xml:space="preserve">Check for any information available about the depth of foundation. Its should not be less the 1.5 meters </t>
  </si>
  <si>
    <t xml:space="preserve">Foundation of buildings are adequate </t>
  </si>
  <si>
    <t>Check for records of in correction has been done to strengthen structural components like columns, beams, slabs, walls etc.</t>
  </si>
  <si>
    <t>Structural Components been made earthquake proof</t>
  </si>
  <si>
    <t xml:space="preserve">Ask for records of survey </t>
  </si>
  <si>
    <t xml:space="preserve">Facility has been surveyed by Structural engineer for seismic vulnerability </t>
  </si>
  <si>
    <t>ME C2.1.</t>
  </si>
  <si>
    <t xml:space="preserve">There is no crises cross between General and Patient Traffic </t>
  </si>
  <si>
    <t>Availability of admission counter as per load</t>
  </si>
  <si>
    <t xml:space="preserve">There is system of removal of old notices and updating the notice board </t>
  </si>
  <si>
    <t>General notices and information are displayed at notice boards at relevant points</t>
  </si>
  <si>
    <t>There is assigned person for managing internal and external movement of documents and communications</t>
  </si>
  <si>
    <t>System for communicating circulars, notices and orders etc.</t>
  </si>
  <si>
    <t>There is established system for internal movement  of documents and communication</t>
  </si>
  <si>
    <t>Records are maintained for received and dispatched communication</t>
  </si>
  <si>
    <t>There is establish system for managing postal communication</t>
  </si>
  <si>
    <t>Hospital has broadband internet connectivity</t>
  </si>
  <si>
    <t>There is designated person to answer the telephone enquiries</t>
  </si>
  <si>
    <t xml:space="preserve">Hospital has 24X7 functional telephone connection </t>
  </si>
  <si>
    <t>Facility maintains open area as per floor area ratio mandated by authorities</t>
  </si>
  <si>
    <t xml:space="preserve">Corridors shall be at  Wide to   
accommodate the daily traffic. 
</t>
  </si>
  <si>
    <t>ME C1.4.</t>
  </si>
  <si>
    <t xml:space="preserve">Wards and Nursing Units are located in inner most area </t>
  </si>
  <si>
    <t xml:space="preserve">Indoor area are located in Inner zone of the Hospital </t>
  </si>
  <si>
    <t>Operation Theatre, ICU, SNCU, Labour Room</t>
  </si>
  <si>
    <t xml:space="preserve">Procedure and Intensive Care  areas are located in Middle zone of the Hospital </t>
  </si>
  <si>
    <t xml:space="preserve">Lab , Radiology and Pharmacy </t>
  </si>
  <si>
    <t xml:space="preserve">Clinical support Services are located in proximity to outer zone </t>
  </si>
  <si>
    <t>OPD, Emergency and Administrative offices are situated in near the entry/ exit of the hospital with direct access from approach road</t>
  </si>
  <si>
    <t xml:space="preserve">Ambulatory services are located in outermost zone </t>
  </si>
  <si>
    <t>The general traffic should not pass through the indoor/ critical patient care area</t>
  </si>
  <si>
    <t xml:space="preserve">Corridors shall be at  Wide to accommodate the daily traffic. 
</t>
  </si>
  <si>
    <t xml:space="preserve">Hospital has independent entry for emergency, OPD and support services/staff </t>
  </si>
  <si>
    <t>Availability of Staff amenities at nursing station and duty room</t>
  </si>
  <si>
    <t xml:space="preserve">Cafeteria/ Recreation room for staff </t>
  </si>
  <si>
    <t xml:space="preserve">Separate cafeteria for patient and their relatives </t>
  </si>
  <si>
    <t>Adequate number of Staff change room available in proximity to duty area</t>
  </si>
  <si>
    <t>Adequate number of Staff toilets available in proximity to duty area</t>
  </si>
  <si>
    <t xml:space="preserve">Availability  of dharmshala/stay facility for attendants </t>
  </si>
  <si>
    <t xml:space="preserve">Availability of public toilet for visitors </t>
  </si>
  <si>
    <t>80 to 85 sqm per bed .</t>
  </si>
  <si>
    <t>Hospital has adequate space as per bed strength</t>
  </si>
  <si>
    <t xml:space="preserve">Residential quarters are for clinical and support staff </t>
  </si>
  <si>
    <t xml:space="preserve">Manual process is in place in case smart card is not working </t>
  </si>
  <si>
    <t xml:space="preserve">Services and entitlements available under RSBY are prominently displayed </t>
  </si>
  <si>
    <t>All tests and drugs are covered under RSBY</t>
  </si>
  <si>
    <t xml:space="preserve">Finger print verification is done through a finger print scanner </t>
  </si>
  <si>
    <t xml:space="preserve">Availability of dedicated RSBY help desk </t>
  </si>
  <si>
    <t xml:space="preserve">Hospital has establish policy for timely Reimbursement and payment to beneficiaries </t>
  </si>
  <si>
    <t>Hospital has established policy to provide free of cost treatment to BPL patients</t>
  </si>
  <si>
    <t>Methods for verification of documents of patient is user friendly</t>
  </si>
  <si>
    <t>Hospital has established policy for providing all diagnostics   free of cost</t>
  </si>
  <si>
    <t>Hospital has established policy for providing all drugs in the EDL  free of cost</t>
  </si>
  <si>
    <t>Hospital establish policy for providing free services for GoI and state scheme</t>
  </si>
  <si>
    <t>Action taken are informed to the complainant</t>
  </si>
  <si>
    <t>There is evidence of action taken on complaints</t>
  </si>
  <si>
    <t>There is system of periodic review of patient complaints</t>
  </si>
  <si>
    <t>Records of patient complaints suggestion are maintained</t>
  </si>
  <si>
    <t>There is defined frequency of collecting complaints from complaint box</t>
  </si>
  <si>
    <t>Hospital defines policy for grievance redressal mechanism</t>
  </si>
  <si>
    <t>Availability of complaint box at administrative office and display of process for grievance re Redressal and whom to contact is displayed</t>
  </si>
  <si>
    <t>Staff is regularly sensitize about rights and responsibilities of the patient</t>
  </si>
  <si>
    <t>Staff is aware of patients rights responsibilities</t>
  </si>
  <si>
    <t>Hospital define policy for taking consent.</t>
  </si>
  <si>
    <t>Hospital defines the policy for privacy and confidentiality of the patient and condition related with social stigma and vulnerable groups</t>
  </si>
  <si>
    <t>Hospital defines and communicate policy regarding decent communication and courteous behaviour towards the patient and visitors</t>
  </si>
  <si>
    <t>Hospital has defined policy for maintenance of patient records and clinical information</t>
  </si>
  <si>
    <t>Hospital has defined policy for maintenance of privacy of patients</t>
  </si>
  <si>
    <t>Linkages with NGOS , Orphan , old age home, Children home</t>
  </si>
  <si>
    <t>There are arrangements of for adequate care and post discharge support of Orphan patients including homeless children</t>
  </si>
  <si>
    <t xml:space="preserve">Linkages with NGOS, Police Mediation Cell </t>
  </si>
  <si>
    <t>There are Linkages for care , Counselling and Protection of  Victims of Violence  including domestic violence</t>
  </si>
  <si>
    <t xml:space="preserve">Linkage for Palliative Care , Hospice </t>
  </si>
  <si>
    <t xml:space="preserve">There are arrangement and Linkages for care of terminally ill patients </t>
  </si>
  <si>
    <t>Hospital has defined policy for ensuring non discrimination  on basis of social and economic status of the patient</t>
  </si>
  <si>
    <t>Ramps, Wheel Chair Bay, Lifts, Toilets</t>
  </si>
  <si>
    <t xml:space="preserve">Symbol of Access is displayed at the facilities available for people with disabilities </t>
  </si>
  <si>
    <t xml:space="preserve">Parking area is earmarked for People with disabilities </t>
  </si>
  <si>
    <t>Hospital has defined policy for providing disable friendly services</t>
  </si>
  <si>
    <t xml:space="preserve">Facility conducts periodic Access Audits </t>
  </si>
  <si>
    <t xml:space="preserve">Hand rails are provided with stairs </t>
  </si>
  <si>
    <t xml:space="preserve">To aid people with visual impairment </t>
  </si>
  <si>
    <t xml:space="preserve">Warning blocks have been provide at beginning and end of the ramp and Stairs </t>
  </si>
  <si>
    <t xml:space="preserve">at least 120 cm </t>
  </si>
  <si>
    <t xml:space="preserve">Ramps shall have adequate width </t>
  </si>
  <si>
    <t xml:space="preserve">Ramps are provide with slip resistance surface </t>
  </si>
  <si>
    <t xml:space="preserve">Gradient not be steeper than 1:12 </t>
  </si>
  <si>
    <t xml:space="preserve">Ramps shall have a slope of conducive for use </t>
  </si>
  <si>
    <t>Hospital has defined policy to provide barrier free services to patient</t>
  </si>
  <si>
    <t xml:space="preserve">There are no open manholes/Potholes at access road and internal pathways </t>
  </si>
  <si>
    <t xml:space="preserve">Internal Pathways and corridors of the facility are without any obstruction / Protruding Object </t>
  </si>
  <si>
    <t>Approach road to hospital is accessible  without congestion  or encroachment</t>
  </si>
  <si>
    <t>Hospital has defined policy  to ensure the religious and cultural preferences of the patient</t>
  </si>
  <si>
    <t xml:space="preserve">Staff is respectful to patients religious and cultural beliefs </t>
  </si>
  <si>
    <t xml:space="preserve">Environment of the health facility should be inclusive of all religious faiths  </t>
  </si>
  <si>
    <t>Hospital has defined policy for non discrimination according to gender</t>
  </si>
  <si>
    <t>Availability of ASHA help desk</t>
  </si>
  <si>
    <t>Important contact no. are available at the counter</t>
  </si>
  <si>
    <t>Information regarding services available at the counter</t>
  </si>
  <si>
    <t>A dedicated facilitation counter/rogi sahayata kendra available</t>
  </si>
  <si>
    <t>ME B1.7.</t>
  </si>
  <si>
    <t>Facility prepares a comprehensive list of user charges and display at strategic point in the hospital</t>
  </si>
  <si>
    <t xml:space="preserve">Citizen Charter Includes the Cycle time for Critical Processes </t>
  </si>
  <si>
    <t xml:space="preserve">Citizen Charter Includes about person and place avail Information and assistance </t>
  </si>
  <si>
    <t xml:space="preserve">Citizen Charter Includes Mention of Services available on payment if any </t>
  </si>
  <si>
    <t>Citizen Charters Includes Complaints and Grievances Mechanism</t>
  </si>
  <si>
    <t xml:space="preserve">Citizen Charter Includes the Standards and Quality of services Provided </t>
  </si>
  <si>
    <t xml:space="preserve">Citizen Charters Includes Beds available </t>
  </si>
  <si>
    <t xml:space="preserve">Citizen Charter Includes Responsibilities of Patients and Visitors </t>
  </si>
  <si>
    <t xml:space="preserve">Citizen Charter Includes Rights of Patients </t>
  </si>
  <si>
    <t xml:space="preserve">Citizen Charter Includes the Timings of different services available </t>
  </si>
  <si>
    <t xml:space="preserve">Citizen charter includes the service Available at the facility </t>
  </si>
  <si>
    <t>Citizen charter is established in the facility</t>
  </si>
  <si>
    <t>ME B1.3.</t>
  </si>
  <si>
    <t>Mandatory information under RTI is displayed</t>
  </si>
  <si>
    <t>Processing time for issuing documents and Medical records are displayed</t>
  </si>
  <si>
    <t>Availability of administrative services like handicap certificate, death certificate services are displayed.</t>
  </si>
  <si>
    <t>Services not available are displayed</t>
  </si>
  <si>
    <t>Signage's are user friendly and pictorial</t>
  </si>
  <si>
    <t>All signage are in uniform colour scheme</t>
  </si>
  <si>
    <t xml:space="preserve">List of departments are displayed </t>
  </si>
  <si>
    <t xml:space="preserve">Hospital has established directional signage </t>
  </si>
  <si>
    <t xml:space="preserve">﻿Hospital lay out with location and name of the   
departments are displayed at the entrance.   
</t>
  </si>
  <si>
    <t xml:space="preserve">Name of the facility prominently displayed at front of hospital building </t>
  </si>
  <si>
    <t>User charges if any are decided in consultation with user groups /RKS</t>
  </si>
  <si>
    <t>Community representative are Consulted while revising or expanding the scope of service</t>
  </si>
  <si>
    <t>ME A 6.2.</t>
  </si>
  <si>
    <t xml:space="preserve">Availability of 300 indoor functional beds per ten lakh population </t>
  </si>
  <si>
    <t>ME A 6.1.</t>
  </si>
  <si>
    <t xml:space="preserve">Availability of mortuary services </t>
  </si>
  <si>
    <t>Availability of Medical record services</t>
  </si>
  <si>
    <t>ME A5.7.</t>
  </si>
  <si>
    <t>Availability of  drug storage and dispensing services</t>
  </si>
  <si>
    <t>ME A5.6.</t>
  </si>
  <si>
    <t>Availability of maintenance services</t>
  </si>
  <si>
    <t>ME A5.5.</t>
  </si>
  <si>
    <t>ME A5.4.</t>
  </si>
  <si>
    <t>ME A5.3.</t>
  </si>
  <si>
    <t>Availability of laundry services</t>
  </si>
  <si>
    <t>ME A5.2.</t>
  </si>
  <si>
    <t>Availability of dietary service</t>
  </si>
  <si>
    <t>ME A5.1.</t>
  </si>
  <si>
    <t xml:space="preserve">Hospital disseminate the list of conditions to be reported to all clinical department </t>
  </si>
  <si>
    <t xml:space="preserve">A Nodal person is designated for collecting and reporting data to IDSP cell </t>
  </si>
  <si>
    <t xml:space="preserve">Hospital has System for immediate reporting of any  disease out break authorities </t>
  </si>
  <si>
    <t xml:space="preserve">Availability of CCU </t>
  </si>
  <si>
    <t>ME A4.8.</t>
  </si>
  <si>
    <t>Availability of geriatric ward/Clinic</t>
  </si>
  <si>
    <t>ME A4.7.</t>
  </si>
  <si>
    <t xml:space="preserve">Availability Functional ART centre is available </t>
  </si>
  <si>
    <t xml:space="preserve">Availability Functional ICTC is available </t>
  </si>
  <si>
    <t xml:space="preserve">Headed by Dermatologist/ Physician along with specialists of Orthopaedics/ General Surgery, Ophthalmology, assisted by Physiotherapist and laboratory Technician </t>
  </si>
  <si>
    <t xml:space="preserve">Formation of District Apex Group </t>
  </si>
  <si>
    <t xml:space="preserve">Availability of ECG Services </t>
  </si>
  <si>
    <t>If lab is outsourced than give partial compliance</t>
  </si>
  <si>
    <t xml:space="preserve">Availability of In-house lab </t>
  </si>
  <si>
    <t>Availability of CT scan</t>
  </si>
  <si>
    <t>Availability of in-house services. Partial Compliance if it is outsourced</t>
  </si>
  <si>
    <t xml:space="preserve">Availability of Ultrasound services </t>
  </si>
  <si>
    <t xml:space="preserve">Availability of X-Ray Unit </t>
  </si>
  <si>
    <t>ME A3.1.</t>
  </si>
  <si>
    <t>ME A2.5.</t>
  </si>
  <si>
    <t>Availability District Early Intervention Centre (DEIC)</t>
  </si>
  <si>
    <t>Availability of dedicated paediatric ward</t>
  </si>
  <si>
    <t xml:space="preserve">Availability of Functional NRC  </t>
  </si>
  <si>
    <t>ME A2.4.</t>
  </si>
  <si>
    <t xml:space="preserve">Availability of  functional SNCU </t>
  </si>
  <si>
    <t>ME A2.3.</t>
  </si>
  <si>
    <t>ME A2.2.</t>
  </si>
  <si>
    <t xml:space="preserve">Availability of Post Partum unit at the facility </t>
  </si>
  <si>
    <t>ME A 2.1.</t>
  </si>
  <si>
    <t xml:space="preserve">Availability of functional  Blood Bank </t>
  </si>
  <si>
    <t>Availability of functional Intensive care unit</t>
  </si>
  <si>
    <t>ME A1.17.</t>
  </si>
  <si>
    <t>Availability of functional disaster management unit</t>
  </si>
  <si>
    <t>Availability of functional A&amp; E department</t>
  </si>
  <si>
    <t>ME A1.16.</t>
  </si>
  <si>
    <t>ME A1.15.</t>
  </si>
  <si>
    <t>ME A1.7.</t>
  </si>
  <si>
    <t>ME A1.5.</t>
  </si>
  <si>
    <t>ME A1.4.</t>
  </si>
  <si>
    <t>ME A1.3.</t>
  </si>
  <si>
    <t>ME A1.2.</t>
  </si>
  <si>
    <t>ME A1.1.</t>
  </si>
  <si>
    <t xml:space="preserve">Reference No. </t>
  </si>
  <si>
    <t xml:space="preserve">Checklist for General Administration </t>
  </si>
  <si>
    <t xml:space="preserve">Emergency Score Card </t>
  </si>
  <si>
    <t>s</t>
  </si>
  <si>
    <t xml:space="preserve">No of Absconding X 100/ No of Patients seen at emergency </t>
  </si>
  <si>
    <t>Absconding rate</t>
  </si>
  <si>
    <t xml:space="preserve">No of LAMA X 100/ No of Patients seen at emergency </t>
  </si>
  <si>
    <t xml:space="preserve">LAMA  Rate </t>
  </si>
  <si>
    <t xml:space="preserve">No of Deaths in Emergency/ Total no of emergency attended </t>
  </si>
  <si>
    <t xml:space="preserve">Death Rate </t>
  </si>
  <si>
    <t>Proportion of patient referred by state owned/108 ambulance per 1000 referral cases</t>
  </si>
  <si>
    <t xml:space="preserve">Average time a patient stays at emergency observation bed </t>
  </si>
  <si>
    <t xml:space="preserve">Average Turn Around Time </t>
  </si>
  <si>
    <t>Response time at emergency for initial assessment</t>
  </si>
  <si>
    <t xml:space="preserve">Proportion of cases referred </t>
  </si>
  <si>
    <t xml:space="preserve">Response time for ambulance </t>
  </si>
  <si>
    <t>ME H1.3.</t>
  </si>
  <si>
    <t xml:space="preserve">Proportion of Patients attended in Night </t>
  </si>
  <si>
    <t>Resuscitation should include: Chest  Compression, Airway and Breathing</t>
  </si>
  <si>
    <t xml:space="preserve">No of resuscitation done per thousand population </t>
  </si>
  <si>
    <t>No. of obstetric cases treated per 1000 emergency cases</t>
  </si>
  <si>
    <t>No. of cardiac cases treated per 1000 emergency cases</t>
  </si>
  <si>
    <t>No. of poisoning cases treated per 1000 emergency cases</t>
  </si>
  <si>
    <t>No. of trauma cases treated per 1000 emergency cases</t>
  </si>
  <si>
    <t xml:space="preserve">No of trips per ambulance </t>
  </si>
  <si>
    <t xml:space="preserve">No of Emergency cases per thousand population </t>
  </si>
  <si>
    <t xml:space="preserve">Quality objective for emergency defined </t>
  </si>
  <si>
    <t>Triage, CPR, Medical clinical protocols like Snake bite and poisoning</t>
  </si>
  <si>
    <t>Department has documented procedure for Disaster management</t>
  </si>
  <si>
    <t>Department has documented procedure for equipment preventive and break down maintenance</t>
  </si>
  <si>
    <t>Department has documented procedure for storage and replenishing the  medicine  in emergency</t>
  </si>
  <si>
    <t>Department has documented procedure for storage, handling and release of dead body</t>
  </si>
  <si>
    <t>Department has documented procedure to handle brought in dead patient</t>
  </si>
  <si>
    <t>Department has documented procedure for maintaining records in Emergency</t>
  </si>
  <si>
    <t>Emergency has documented procedure for Handling medical records</t>
  </si>
  <si>
    <t>Department has documented procedure for admission and transfer of the patient to ward</t>
  </si>
  <si>
    <t>Department has documented procedure for nursing care</t>
  </si>
  <si>
    <t>Department has documented procedure for initial screening of patient</t>
  </si>
  <si>
    <t xml:space="preserve">Department has documented procedure for taking consent </t>
  </si>
  <si>
    <t xml:space="preserve">Department has documented procedure for triaging </t>
  </si>
  <si>
    <t>Emergency has documented procedure for receiving the patient in emergency</t>
  </si>
  <si>
    <t>There is periodic assessment of preparedness for disaster by competent authority</t>
  </si>
  <si>
    <t xml:space="preserve">There is system for periodic check up of Ambulances by designated hospital staff </t>
  </si>
  <si>
    <t>There is system daily round by matron/hospital manager/ hospital superitendant/ Hospital Manager/ Matron in charge for monitoring of services</t>
  </si>
  <si>
    <t>Area of Concern - G Quality  Management</t>
  </si>
  <si>
    <t xml:space="preserve">Availability of color coded plastic bags </t>
  </si>
  <si>
    <t xml:space="preserve">Staff is trained for barrier nursing </t>
  </si>
  <si>
    <t>Emergency department define list of infectious diseases require special precaution and barrier nursing</t>
  </si>
  <si>
    <t>ME F5.4.</t>
  </si>
  <si>
    <t>Cleaning of patient care area with disinfectant detergent solution</t>
  </si>
  <si>
    <t>ME F5.1.</t>
  </si>
  <si>
    <t xml:space="preserve">
Ask staff how they decontaminate the instruments like ambubag, suction cannula, Airways, Face Masks, Surgical Instruments 
(Soaking in 0.5% Chlorine Solution, Wiping with 0.5% Chlorine Solution or 70% Alcohal as applicable </t>
  </si>
  <si>
    <t xml:space="preserve">Decontamination of instruments after use </t>
  </si>
  <si>
    <t>Ask stff about how they decontaminate the procedure surface like Examination table , dressing table, Stretcher/Trolleys  etc. 
(Wiping with .5% Chlorine solution</t>
  </si>
  <si>
    <t>like before giving IM/IV injection, drawing blood, putting Interavenous and urinary catheter</t>
  </si>
  <si>
    <t>Proper cleaning of procedure site  with antisepesis</t>
  </si>
  <si>
    <t>ME F2.3.</t>
  </si>
  <si>
    <t xml:space="preserve">Availability of Alchol based Hand rub </t>
  </si>
  <si>
    <t>ME E16.4.</t>
  </si>
  <si>
    <t xml:space="preserve">There is a standard procedure of removal of life sustaining treatment as per law </t>
  </si>
  <si>
    <t>Death certificate is issued</t>
  </si>
  <si>
    <t>Procedure for handing over the dead body</t>
  </si>
  <si>
    <t>ask form how death is declared - Physical examination or ECG is done</t>
  </si>
  <si>
    <t>There is criteria for declaring death</t>
  </si>
  <si>
    <t>Check what is policy for registering brought in dead, death cases as MLC</t>
  </si>
  <si>
    <t>Past history and sign of any medico legal cause is looked for</t>
  </si>
  <si>
    <t>ME E16.2.</t>
  </si>
  <si>
    <t>Responsibilities are defined and patient is shifted promptly</t>
  </si>
  <si>
    <t>Procedure for arranging logistics</t>
  </si>
  <si>
    <t>See surgeon is available on call/on duty</t>
  </si>
  <si>
    <t>There is procedure for emergency surgeries</t>
  </si>
  <si>
    <t>ME E15.1.</t>
  </si>
  <si>
    <t>Standard E15.</t>
  </si>
  <si>
    <t>ME E12.3.</t>
  </si>
  <si>
    <t>ME E12.1.</t>
  </si>
  <si>
    <t>Standard E12.</t>
  </si>
  <si>
    <t>Criteria is defined based on cases and when to do MLC</t>
  </si>
  <si>
    <t>Emergency has criteria for defining medico legal cases</t>
  </si>
  <si>
    <t>Discharge is not done before police consent</t>
  </si>
  <si>
    <t>There is procedure for informing police</t>
  </si>
  <si>
    <t>MLC cases are not delayed because of police proceedings</t>
  </si>
  <si>
    <t>Medico legal cases are identified by on patient records</t>
  </si>
  <si>
    <t>ME E11.5.</t>
  </si>
  <si>
    <t>Transfer register is maintained to record the detail of the referred patient</t>
  </si>
  <si>
    <t xml:space="preserve">Ambulance has a log book for the maintenance of vehicle and daily vehicle checklist </t>
  </si>
  <si>
    <t>There is a daily checklist of all equipment and emergency medications</t>
  </si>
  <si>
    <t>Ambulance appropriately equipped for BLS with trained personnel</t>
  </si>
  <si>
    <t>The Patient’s rights are respected during transport.</t>
  </si>
  <si>
    <t>If the patient is serious (as decided by the Doctor), then trained driver and one paramedical staff is mandatory to accompany him.</t>
  </si>
  <si>
    <t>If the patient is stable then he is transferred in ambulance with the trained driver and one staff from hospital.</t>
  </si>
  <si>
    <t xml:space="preserve">Ambulances are equipped </t>
  </si>
  <si>
    <t xml:space="preserve">Check for how ambulances are called and patient is shifted </t>
  </si>
  <si>
    <t>ME E11.4.</t>
  </si>
  <si>
    <t>Disaster buffer stock of medicines and other supplies maintained</t>
  </si>
  <si>
    <t xml:space="preserve">There is procedure for setting up control room </t>
  </si>
  <si>
    <t>Procedure for internal communication defined</t>
  </si>
  <si>
    <t>Lines of authority is defined</t>
  </si>
  <si>
    <t>There is procedure for CPR</t>
  </si>
  <si>
    <t>Staff is aware of Clinical protocols</t>
  </si>
  <si>
    <t>See for protocols of head injury, snake bite, poisoning, drawing etc.</t>
  </si>
  <si>
    <t>Emergency protocols are available at point of use</t>
  </si>
  <si>
    <t>ME E11.2.</t>
  </si>
  <si>
    <t>Responsibility of receiving and shifting the patient from vehicle is defined</t>
  </si>
  <si>
    <t>Triage protocols are displayed</t>
  </si>
  <si>
    <t>Triage area  is marked</t>
  </si>
  <si>
    <t>As care provider how they triage patient- immediate, delayed, expectant, minimal, dead</t>
  </si>
  <si>
    <t xml:space="preserve">Emergency has a implemented system of sorting the patients </t>
  </si>
  <si>
    <t>ME E11.1.</t>
  </si>
  <si>
    <t>ME E10.3.</t>
  </si>
  <si>
    <t>ME E10.1.</t>
  </si>
  <si>
    <t>Standard E10.</t>
  </si>
  <si>
    <t>ME E9.4.</t>
  </si>
  <si>
    <t>Counselling services are provided wherever it is required</t>
  </si>
  <si>
    <t>ME E9.3.</t>
  </si>
  <si>
    <t>ME E9.2.</t>
  </si>
  <si>
    <t>See if there is any procedure/protocol for discharging the patient if the condition of patient improves in emergency itself.
What is the procedure for discharge for short stay / day care patients</t>
  </si>
  <si>
    <t xml:space="preserve">Assessment is done before discharging patient from emergency </t>
  </si>
  <si>
    <t>ME E9.1.</t>
  </si>
  <si>
    <t>Standard E9.</t>
  </si>
  <si>
    <t xml:space="preserve">Safe keeping of MLC records </t>
  </si>
  <si>
    <t>Emergency register, death register, MLC register, are maintained</t>
  </si>
  <si>
    <t xml:space="preserve">Emergency Records are maintained </t>
  </si>
  <si>
    <t>MLC,PIB, Lab /X-ray requisition, death certificate, Initial assessment format, referral slip etc.</t>
  </si>
  <si>
    <t>Availability of form formats for emergency</t>
  </si>
  <si>
    <t>ME E8.5.</t>
  </si>
  <si>
    <t>CPR, Dressing, mobilization etc</t>
  </si>
  <si>
    <t>ME E8.4.</t>
  </si>
  <si>
    <t>ME E8.3.</t>
  </si>
  <si>
    <t>ME E8.2.</t>
  </si>
  <si>
    <t>Assessment findings are written on BHT</t>
  </si>
  <si>
    <t>ME E8.1.</t>
  </si>
  <si>
    <t>ME E7.5.</t>
  </si>
  <si>
    <t>ME E7.4.</t>
  </si>
  <si>
    <t>ME E7.3.</t>
  </si>
  <si>
    <t>Electrolytes like Potassium chloride,opiods, Neuro muscular blocking agent, Anti thrombolytic agent, insulin, warfarin, Heparin, Adrenergic agonist etc.</t>
  </si>
  <si>
    <t xml:space="preserve">There is process for identifying and cautious administration of high alert drugs </t>
  </si>
  <si>
    <t>ME E7.1.</t>
  </si>
  <si>
    <t xml:space="preserve">Availability of drug formulary at emergency </t>
  </si>
  <si>
    <t>ME E6.2.</t>
  </si>
  <si>
    <t>ME E5.2.</t>
  </si>
  <si>
    <t>ME E5.1.</t>
  </si>
  <si>
    <t>Standard E5.</t>
  </si>
  <si>
    <t>ME E4.5.</t>
  </si>
  <si>
    <t>ME E4.4.</t>
  </si>
  <si>
    <t>ME E4.3.</t>
  </si>
  <si>
    <t xml:space="preserve">There is a process to ensure the accuracy of verbal/telephonic orders  </t>
  </si>
  <si>
    <t>ME E4.1.</t>
  </si>
  <si>
    <t xml:space="preserve">Doctor and nurse is designated for each patient admitted to emergency ward </t>
  </si>
  <si>
    <t>ME E3.3.</t>
  </si>
  <si>
    <t>Check for if there is any system of follow up</t>
  </si>
  <si>
    <t xml:space="preserve">Availability of referral linkages to higher centres. </t>
  </si>
  <si>
    <t>Check for how hand over is given from emergency to ward, ICU, SNCU etc.</t>
  </si>
  <si>
    <t>There is procedure for hand over for patient transfer from emergency to IPD /OT</t>
  </si>
  <si>
    <t>There is fixed schedule for reassessment of patient under observation</t>
  </si>
  <si>
    <t>ME E2.2.</t>
  </si>
  <si>
    <t>Use of standard criteria of assessment like Glasgow comma scale, Poly trauma, MI, burn patient, paediatric patient, pain assessment criteria etc.</t>
  </si>
  <si>
    <t>Assessment criteria of different kind of medical emergencies is defined and practiced</t>
  </si>
  <si>
    <t>ME E2.1.</t>
  </si>
  <si>
    <t>Standard E2.</t>
  </si>
  <si>
    <t>The is provision of extra beds, trolley beds  in case of high occupancy or mass casualty</t>
  </si>
  <si>
    <t>ME E1.4.</t>
  </si>
  <si>
    <t>Staff is aware of cases that can not be admitted at the facility due to constraint in scope of services</t>
  </si>
  <si>
    <t xml:space="preserve">Like ICU, SNCU, Burn cases </t>
  </si>
  <si>
    <t xml:space="preserve">Emergency department is aware of admission criteria to critical care units </t>
  </si>
  <si>
    <t>There is no delay in  transfer of patient to respective department once admission is confirmed</t>
  </si>
  <si>
    <t>There is establish procedure for prisoners as per prevalent local laws</t>
  </si>
  <si>
    <t>There is establish procedure for admission of MLC cases as per prevalent laws</t>
  </si>
  <si>
    <t>There is established criteria for admission through emergency department</t>
  </si>
  <si>
    <t>ME E1.3.</t>
  </si>
  <si>
    <t>Check for that patient demographics like Name, age, Sex, Address, Chief complaint, etc.</t>
  </si>
  <si>
    <t>Staff is aware of requirements of medico legal cases</t>
  </si>
  <si>
    <t>ME D10.3.</t>
  </si>
  <si>
    <t>Valid licences for ambulances are available</t>
  </si>
  <si>
    <t>Linen are changed after change shift of each patient or whenever it get soiled</t>
  </si>
  <si>
    <t>ME D7.2.</t>
  </si>
  <si>
    <t>Clean Linens are provided at observation beds</t>
  </si>
  <si>
    <t>ME D7.1.</t>
  </si>
  <si>
    <t>Standard D7.</t>
  </si>
  <si>
    <t xml:space="preserve">Availability of UPS </t>
  </si>
  <si>
    <t>Availability of power back in Emergency</t>
  </si>
  <si>
    <t>No condemned/Junk material in the Emergency</t>
  </si>
  <si>
    <t>Hospital has sound security system to manage overcrowding in emergency</t>
  </si>
  <si>
    <t xml:space="preserve">See for linkage to police, self protection form staff </t>
  </si>
  <si>
    <t>There are set procedures for handling mass situation and violence in emergency</t>
  </si>
  <si>
    <t>Visitors are restricted at resuscitation and  procedure area</t>
  </si>
  <si>
    <t>Adequate illumination at receiving and triage area</t>
  </si>
  <si>
    <t>Resuscitation area, dressing room and  examination area</t>
  </si>
  <si>
    <t>Adequate illumination at procedure area</t>
  </si>
  <si>
    <t>ME D2.8.</t>
  </si>
  <si>
    <t>There is procedure for replenishing drug tray emergency crash cart in ambulance</t>
  </si>
  <si>
    <t xml:space="preserve">There is procedure for replenishing drug tray emergency crash cart </t>
  </si>
  <si>
    <t>ME D2.6.</t>
  </si>
  <si>
    <t>Department maintained stock and expenditure register of drugs and consumables in ambulance</t>
  </si>
  <si>
    <t>There is practice of calculating and maintaining buffer stock in ambulance</t>
  </si>
  <si>
    <t>Department maintained stock and expenditure register of drugs and consumables in Emergency</t>
  </si>
  <si>
    <t>There is practice of calculating and maintaining buffer stock in Emergency</t>
  </si>
  <si>
    <t>ME D2.5.</t>
  </si>
  <si>
    <t>ME D2.3.</t>
  </si>
  <si>
    <t>Doctors Chair, Patient Stool, Examination Table, Chair, Table, Footstep, cupboard</t>
  </si>
  <si>
    <t>Availability of furniture at emergency</t>
  </si>
  <si>
    <t>Spot light, electrical fixture for equipments like suction, monitor and defibrillator, X ray view box</t>
  </si>
  <si>
    <t xml:space="preserve">Availability of fixtures </t>
  </si>
  <si>
    <t>Hospital graded Mattress, IV stand, bed rails, Bed pan</t>
  </si>
  <si>
    <t>Availability of attachment/accessories with patient bed</t>
  </si>
  <si>
    <t>Availability of patient beds with prop up facility  and wheels</t>
  </si>
  <si>
    <t>Availability of resuscitation equipments in ambulance</t>
  </si>
  <si>
    <t>Ambu bag, defibrillator, layrngo scope, nebulizer, suction apparatus , LMA</t>
  </si>
  <si>
    <t xml:space="preserve"> Glucometer, ECG and HIV rapid diagnostic kit</t>
  </si>
  <si>
    <t xml:space="preserve">Availability of Point of care diagnostic devices </t>
  </si>
  <si>
    <t xml:space="preserve">Availability of instruments for emergency obstetrics procedure </t>
  </si>
  <si>
    <t>Dressing tray  are in adequate numbers as per load</t>
  </si>
  <si>
    <t xml:space="preserve">Availability of dressing tray for Emergency  procedures </t>
  </si>
  <si>
    <t>ME C6.2.</t>
  </si>
  <si>
    <t>Availability of Monitoring equipments in ambulance</t>
  </si>
  <si>
    <t xml:space="preserve">BP apparatus, Multiparameter Torch, hammer , Spot Light </t>
  </si>
  <si>
    <t xml:space="preserve">Emergency Drug Tray/ Crash Cart is maintained at emergency </t>
  </si>
  <si>
    <t xml:space="preserve">Dressing material / Suture material </t>
  </si>
  <si>
    <t>Availability of consumables in ambulance</t>
  </si>
  <si>
    <t xml:space="preserve">Availability of disposables at dressing room </t>
  </si>
  <si>
    <t xml:space="preserve">Inj. Atropine Sulphate </t>
  </si>
  <si>
    <t xml:space="preserve">Antidotes and Other Substances used in Poisonings </t>
  </si>
  <si>
    <t>Polyvalent Anti snake Venom, Anti tetanus Human Immunoglobin</t>
  </si>
  <si>
    <t xml:space="preserve">Availability of Immunological </t>
  </si>
  <si>
    <t>Megsulf, Oxytocin, Plasma Expanders</t>
  </si>
  <si>
    <t>Availability of drugs for obstetric emergencies</t>
  </si>
  <si>
    <t>Tracers as per State EDL</t>
  </si>
  <si>
    <t>Availability of emergency drugs in ambulance</t>
  </si>
  <si>
    <t>Staff is skilled for resuscitation and use defibrillator</t>
  </si>
  <si>
    <t xml:space="preserve">Staff is skilled for emergency procedures </t>
  </si>
  <si>
    <t>Basic life support (BLS)/ Advance life support (ALS)</t>
  </si>
  <si>
    <t>Triage and Mass Casualty  Management</t>
  </si>
  <si>
    <t>Availability of Drivers for Ambulance 24X7</t>
  </si>
  <si>
    <t>Availability of registration clerk</t>
  </si>
  <si>
    <t>availability of dedicated security guards 24X7</t>
  </si>
  <si>
    <t xml:space="preserve">Dedicated 24X7 house keeping staff </t>
  </si>
  <si>
    <t xml:space="preserve">Availability of dresser /paramedic </t>
  </si>
  <si>
    <t xml:space="preserve">At least 2 in day and 1 in night </t>
  </si>
  <si>
    <t xml:space="preserve">Availability of emergency medical officer </t>
  </si>
  <si>
    <t xml:space="preserve">Check for specialist on call/ full time </t>
  </si>
  <si>
    <t xml:space="preserve">Availability of specialist Doctor </t>
  </si>
  <si>
    <t>Emergency has installed fire Extinguisher  that is Class A , Class B, C type or ABC type</t>
  </si>
  <si>
    <t>Emergency has sufficient fire  exit to permit safe escape to its occupant at time of fire</t>
  </si>
  <si>
    <t xml:space="preserve">Floors of the Emergency are non slippery and even </t>
  </si>
  <si>
    <t>Emergency department does not have temporary connections and loosely hanging wires</t>
  </si>
  <si>
    <t>Emergency is located near to the entry of the hospital</t>
  </si>
  <si>
    <t xml:space="preserve">Emergency has functional linkage with Major OT , ICU and labour room , Indoors and laboratories </t>
  </si>
  <si>
    <t>Entrance of Emergency should not be shared with OPD and IPD</t>
  </si>
  <si>
    <t>Separate entrance for emergency department</t>
  </si>
  <si>
    <t>Receiving/Triage-Resucitation-observtion beds- Procedures area. There is no crises cross</t>
  </si>
  <si>
    <t>Unidirectional flow of services.</t>
  </si>
  <si>
    <t>Availability of buffer beds for handling mass causality and disaster</t>
  </si>
  <si>
    <t xml:space="preserve">5% of the total beds </t>
  </si>
  <si>
    <t xml:space="preserve">Availability of emergency beds as per load </t>
  </si>
  <si>
    <t>The ambulance(s) has a proper communication system(at least cell phone)</t>
  </si>
  <si>
    <t xml:space="preserve">Availability of functional  telephone and Intercom Services </t>
  </si>
  <si>
    <t>2-3 meter</t>
  </si>
  <si>
    <t xml:space="preserve">Corridors at Emergency are broad enough for easy moment of stretcher and trolley </t>
  </si>
  <si>
    <t xml:space="preserve">Shaded porch for ambulance </t>
  </si>
  <si>
    <t xml:space="preserve">Dedicated Minor OT </t>
  </si>
  <si>
    <t>All the fixture and furniture are movable to rearrange the different areas in case of  mass casualty</t>
  </si>
  <si>
    <t xml:space="preserve">Lay out is flexible </t>
  </si>
  <si>
    <t xml:space="preserve">Separate room or linkage with mortuary/ Post mortem room </t>
  </si>
  <si>
    <t>Demarcated areas for keeping dead bodies.</t>
  </si>
  <si>
    <t xml:space="preserve">Demarcated area for keeping serious patient for intensive monitoring </t>
  </si>
  <si>
    <t xml:space="preserve">Demarcated observation area/beds </t>
  </si>
  <si>
    <t xml:space="preserve">Demarcated resuscitation area </t>
  </si>
  <si>
    <t>Demarcated duty room for doctor /nurse</t>
  </si>
  <si>
    <t xml:space="preserve">Demarcated Nursing station </t>
  </si>
  <si>
    <t xml:space="preserve">Demarcated receiving /triage areas </t>
  </si>
  <si>
    <t xml:space="preserve">Demarcated trolley bay </t>
  </si>
  <si>
    <t>Availability of seating arrangement in the waiting area</t>
  </si>
  <si>
    <t>1000 square meters per 100 patient daily loads</t>
  </si>
  <si>
    <t xml:space="preserve">Adequate space for accommodating emergency load </t>
  </si>
  <si>
    <t>ME B5.5.</t>
  </si>
  <si>
    <t xml:space="preserve">Free Emergency Consultation for BPL patients </t>
  </si>
  <si>
    <t>ME B5.3.</t>
  </si>
  <si>
    <t>ME B5.2.</t>
  </si>
  <si>
    <t>Emergency services are free for all including pregnant woman, neonate and children</t>
  </si>
  <si>
    <t>Staff is aware about patient rights and responsibilities</t>
  </si>
  <si>
    <t>ME B4.2.</t>
  </si>
  <si>
    <t>Consent is taken for invasive emergency procedures</t>
  </si>
  <si>
    <t xml:space="preserve">Privacy and confidentiality  of HIV, Rape, suicidal cases, domestic violence and psychotic cases  </t>
  </si>
  <si>
    <t>ME B3.3.</t>
  </si>
  <si>
    <t>MLC cases are kept in secure place beyond access of general public</t>
  </si>
  <si>
    <t>Confidentiality of patient record maintained</t>
  </si>
  <si>
    <t>At the examination and procedure area.</t>
  </si>
  <si>
    <t>Screens provided at emergency</t>
  </si>
  <si>
    <t>ME B2.4.</t>
  </si>
  <si>
    <t>No vehicle parked on the way /in front of emergency entrance. Access road to emergency is wide enough for streamline moment of emergency</t>
  </si>
  <si>
    <t>Ambulance has direct access to the receiving/triage area of the emergency.</t>
  </si>
  <si>
    <t>Emergency is located at ground floor</t>
  </si>
  <si>
    <t>Availability of Wheel chair/ stretcher for emergency</t>
  </si>
  <si>
    <t xml:space="preserve">Demarcated male and female observation areas </t>
  </si>
  <si>
    <t xml:space="preserve">Separate toilets for male and females </t>
  </si>
  <si>
    <t xml:space="preserve">Counselling services are available for rape victim and domestic violence </t>
  </si>
  <si>
    <t>OB /RR</t>
  </si>
  <si>
    <t xml:space="preserve">Availability of protocols /guidelines for collection of forensic evidence in case of rape victim </t>
  </si>
  <si>
    <t>Availability of sexual assault forensic evidence kit</t>
  </si>
  <si>
    <t xml:space="preserve">Separate room for examination of rape victims </t>
  </si>
  <si>
    <t>ME B2.1.</t>
  </si>
  <si>
    <t>Treatment note/discharge note is given to patient</t>
  </si>
  <si>
    <t>Enquiry services may be provided by registration clerk/Nurse in a small set up. For large and busy emergency departments there should be dedicated enquiry counter</t>
  </si>
  <si>
    <t>Enquiry services are available 24X7.</t>
  </si>
  <si>
    <t>Important  numbers including ambulance, blood bank , police and referral centres displayed</t>
  </si>
  <si>
    <t>List of drugs available are displayed</t>
  </si>
  <si>
    <t>List of services including emergencies that are managed at the facility</t>
  </si>
  <si>
    <t>Availability of Directional  Signage's.</t>
  </si>
  <si>
    <t xml:space="preserve">Emergency department board is prominently displayed with facility of illumination in night. </t>
  </si>
  <si>
    <t>Availability  departmental signage's .</t>
  </si>
  <si>
    <t>Ask for the specific local health frequent emergencies. See if emergency is ready for it or not.</t>
  </si>
  <si>
    <t xml:space="preserve">Availability of specific procedures for local prevalent emergencies </t>
  </si>
  <si>
    <t>Availability of Medico-legal record services</t>
  </si>
  <si>
    <t xml:space="preserve">Availability of Police post </t>
  </si>
  <si>
    <t>Standard A5.</t>
  </si>
  <si>
    <t xml:space="preserve">The facility provides services under National Programme for Prevention and control of Blindness as per guidelines </t>
  </si>
  <si>
    <t xml:space="preserve">Availability of Functional ECG Services </t>
  </si>
  <si>
    <t>ME A3.3.</t>
  </si>
  <si>
    <t>HB%, CPC, Blood Sugar, RDK, Urine Protein, Electrolyte (Na+K)</t>
  </si>
  <si>
    <t>Availability of Emergency diagnostic tests 24x7</t>
  </si>
  <si>
    <t>ME A3.2.</t>
  </si>
  <si>
    <t xml:space="preserve">Check services are functional at night </t>
  </si>
  <si>
    <t>Radiology Services are functional 24X7</t>
  </si>
  <si>
    <t xml:space="preserve">Availability / Linkage to X-ray &amp; USG services </t>
  </si>
  <si>
    <t>Standard A3.</t>
  </si>
  <si>
    <t>Triage and emergency management  of paediatric cases</t>
  </si>
  <si>
    <t>Availability of Emergency Obstetrics &amp; Gynaecology procedure</t>
  </si>
  <si>
    <t xml:space="preserve">Defibrillation, CPR, Mobilization, Chest Tube, Intubations, Tracheotomy, Mechanical Ventilation </t>
  </si>
  <si>
    <t xml:space="preserve">Availability of Emergency procedures </t>
  </si>
  <si>
    <t xml:space="preserve">24X7 availability of dedicated emergency Services </t>
  </si>
  <si>
    <t xml:space="preserve">Injection room facility with ARV, ASV and emergency drugs </t>
  </si>
  <si>
    <t xml:space="preserve">Availability of injection room facilities </t>
  </si>
  <si>
    <t xml:space="preserve">Drainage, dressing, suturing </t>
  </si>
  <si>
    <t xml:space="preserve">Availability of Dressing room facility </t>
  </si>
  <si>
    <t>ME A1.13.</t>
  </si>
  <si>
    <t>Conversion Reactions, other Psychiatric emergencies Hysteria, mania, psychosis</t>
  </si>
  <si>
    <t xml:space="preserve">Availability of Emergency Psychiatric procedures </t>
  </si>
  <si>
    <t>ME A1.9.</t>
  </si>
  <si>
    <t xml:space="preserve">Fracture, RTA, Poly trauma </t>
  </si>
  <si>
    <t xml:space="preserve">Availability of  Emergency Orthopaedic procedures </t>
  </si>
  <si>
    <t xml:space="preserve">Epitasis, foreign body </t>
  </si>
  <si>
    <t xml:space="preserve">Availability of Emergency  ENT  procedures   </t>
  </si>
  <si>
    <t>ME A1.6.</t>
  </si>
  <si>
    <t>Foreign body and injuries</t>
  </si>
  <si>
    <t xml:space="preserve">Availability of  Emergency Ophthalmology  procedures </t>
  </si>
  <si>
    <t>ARI, Diarrhoeal diseases, Hypothermia, PEM,resustication</t>
  </si>
  <si>
    <t xml:space="preserve">Availability of emergency Paediatric procedures </t>
  </si>
  <si>
    <t>The facility provides paediateric services</t>
  </si>
  <si>
    <t xml:space="preserve">APH, PPH, Eclampsia , Obstructed labour, Septic abortion, Emergency Contraceptives </t>
  </si>
  <si>
    <t>Availability of  Emergency Obstetrics &amp;Gynaecology Procedures</t>
  </si>
  <si>
    <t xml:space="preserve">Appendicitis, Rupture spleen, Intestinal Obstruction, Assault Injuries, perforation, Burns </t>
  </si>
  <si>
    <t xml:space="preserve">Availability of Emergency  Surgical Procedures </t>
  </si>
  <si>
    <t xml:space="preserve">Poisoning, Snake Bite, CVA, Acute MI, ARF, Hypovolumic Shock , Dyspnoea, Unconscious Patients </t>
  </si>
  <si>
    <t xml:space="preserve">Availability of Emergency Medical  Procedures </t>
  </si>
  <si>
    <t xml:space="preserve">Checklist for Accident &amp; Emergency </t>
  </si>
  <si>
    <t>Standard G5.</t>
  </si>
  <si>
    <t>ME F 1.1 is missing need to be added</t>
  </si>
  <si>
    <t xml:space="preserve">NA Switch </t>
  </si>
  <si>
    <t xml:space="preserve">Name of the Hospital </t>
  </si>
  <si>
    <t>Names of Assessors</t>
  </si>
  <si>
    <t>Accident &amp; Emergency Score</t>
  </si>
  <si>
    <t>National Quality Assurance Standards for District Hospitals</t>
  </si>
  <si>
    <t>Checklist for Accident &amp; Emergency</t>
  </si>
  <si>
    <t>Assessment Summary</t>
  </si>
  <si>
    <t xml:space="preserve">Major Gaps Observed </t>
  </si>
  <si>
    <t xml:space="preserve">Recommendations/ Opportunites for Improvement </t>
  </si>
  <si>
    <t xml:space="preserve">Strengths / Good Practices </t>
  </si>
  <si>
    <t>Date of Assessment</t>
  </si>
  <si>
    <t xml:space="preserve">Action plan Submission Date </t>
  </si>
  <si>
    <t>Type of Assessment (Internal/External)</t>
  </si>
  <si>
    <t>Signature of Assessors</t>
  </si>
  <si>
    <t>Date</t>
  </si>
  <si>
    <t>Names of Assessees</t>
  </si>
  <si>
    <t xml:space="preserve">Checklist for Outdoor Patient Department </t>
  </si>
  <si>
    <t xml:space="preserve">OPD  Score Card </t>
  </si>
  <si>
    <t xml:space="preserve">Labour Room Score </t>
  </si>
  <si>
    <t xml:space="preserve">Checklist for Maternity Ward </t>
  </si>
  <si>
    <t>Paediatrics Ward Score</t>
  </si>
  <si>
    <t xml:space="preserve">Checklist for Paediatrics  Ward </t>
  </si>
  <si>
    <t>Checklist for Sick Newborn Care Unit (SNCU)</t>
  </si>
  <si>
    <t xml:space="preserve">SNCU Score </t>
  </si>
  <si>
    <t>Checklist for Nutrition Rehabilitation Center  (NRC)</t>
  </si>
  <si>
    <t>Checklist for Operation Theatre</t>
  </si>
  <si>
    <t xml:space="preserve">Operation Theatre Score Card </t>
  </si>
  <si>
    <t>Checklist for Post Partum Unit</t>
  </si>
  <si>
    <t xml:space="preserve">Post Partum Unit Score Card </t>
  </si>
  <si>
    <t>Post Partum Unit Score</t>
  </si>
  <si>
    <t>Checklist for Intensive Care Unit</t>
  </si>
  <si>
    <t xml:space="preserve">Intensive Care  Unit Score Card </t>
  </si>
  <si>
    <t>Intensive Care  Unit Score</t>
  </si>
  <si>
    <t xml:space="preserve">Indoor Patient Department Score Card </t>
  </si>
  <si>
    <t>Checklist for Indoor Patient Department</t>
  </si>
  <si>
    <t xml:space="preserve">IPD Score </t>
  </si>
  <si>
    <t xml:space="preserve">Laboratory Score </t>
  </si>
  <si>
    <t xml:space="preserve">Pharmacy Score Card </t>
  </si>
  <si>
    <t xml:space="preserve">Auxillary Services Score Card </t>
  </si>
  <si>
    <t xml:space="preserve">Auxillary Services Score </t>
  </si>
  <si>
    <t>Checklist for Mortuary</t>
  </si>
  <si>
    <t>Checklist for Administration</t>
  </si>
  <si>
    <t xml:space="preserve">Accident &amp; Emergency Score Card </t>
  </si>
  <si>
    <t>OPD  Score</t>
  </si>
  <si>
    <t>Checklist for OPD</t>
  </si>
  <si>
    <t xml:space="preserve">Checklist for Pharmacy Department </t>
  </si>
  <si>
    <t>nhsrc123</t>
  </si>
</sst>
</file>

<file path=xl/styles.xml><?xml version="1.0" encoding="utf-8"?>
<styleSheet xmlns="http://schemas.openxmlformats.org/spreadsheetml/2006/main">
  <fonts count="68">
    <font>
      <sz val="11"/>
      <color theme="1"/>
      <name val="Calibri"/>
      <family val="2"/>
      <scheme val="minor"/>
    </font>
    <font>
      <sz val="11"/>
      <color theme="1"/>
      <name val="Calibri"/>
      <family val="2"/>
      <scheme val="minor"/>
    </font>
    <font>
      <sz val="12"/>
      <color theme="1"/>
      <name val="Calibri"/>
      <family val="2"/>
      <scheme val="minor"/>
    </font>
    <font>
      <sz val="16"/>
      <color theme="1"/>
      <name val="Calibri"/>
      <family val="2"/>
      <scheme val="minor"/>
    </font>
    <font>
      <sz val="16"/>
      <color theme="0"/>
      <name val="Calibri"/>
      <family val="2"/>
      <scheme val="minor"/>
    </font>
    <font>
      <sz val="11"/>
      <color rgb="FF0070C0"/>
      <name val="Calibri"/>
      <family val="2"/>
      <scheme val="minor"/>
    </font>
    <font>
      <sz val="28"/>
      <color rgb="FF0070C0"/>
      <name val="Calibri"/>
      <family val="2"/>
      <scheme val="minor"/>
    </font>
    <font>
      <sz val="48"/>
      <color theme="1"/>
      <name val="Calibri"/>
      <family val="2"/>
      <scheme val="minor"/>
    </font>
    <font>
      <b/>
      <sz val="28"/>
      <color theme="1"/>
      <name val="Calibri"/>
      <family val="2"/>
      <scheme val="minor"/>
    </font>
    <font>
      <b/>
      <sz val="11"/>
      <color theme="0"/>
      <name val="Calibri"/>
      <family val="2"/>
      <scheme val="minor"/>
    </font>
    <font>
      <sz val="11"/>
      <color rgb="FFFF0000"/>
      <name val="Calibri"/>
      <family val="2"/>
      <scheme val="minor"/>
    </font>
    <font>
      <b/>
      <sz val="11"/>
      <color theme="1"/>
      <name val="Calibri"/>
      <family val="2"/>
      <scheme val="minor"/>
    </font>
    <font>
      <sz val="11"/>
      <color theme="0"/>
      <name val="Calibri"/>
      <family val="2"/>
      <scheme val="minor"/>
    </font>
    <font>
      <sz val="14"/>
      <color theme="3" tint="-0.24994659260841701"/>
      <name val="Calibri"/>
      <family val="2"/>
      <scheme val="minor"/>
    </font>
    <font>
      <sz val="20"/>
      <color theme="1"/>
      <name val="Calibri"/>
      <family val="2"/>
      <scheme val="minor"/>
    </font>
    <font>
      <b/>
      <sz val="36"/>
      <color theme="0"/>
      <name val="Calibri"/>
      <family val="2"/>
      <scheme val="minor"/>
    </font>
    <font>
      <sz val="11"/>
      <name val="Calibri"/>
      <family val="2"/>
      <scheme val="minor"/>
    </font>
    <font>
      <b/>
      <sz val="11"/>
      <name val="Calibri"/>
      <family val="2"/>
      <scheme val="minor"/>
    </font>
    <font>
      <b/>
      <sz val="14"/>
      <color theme="1"/>
      <name val="Calibri"/>
      <family val="2"/>
      <scheme val="minor"/>
    </font>
    <font>
      <b/>
      <sz val="14"/>
      <color theme="0"/>
      <name val="Calibri"/>
      <family val="2"/>
      <scheme val="minor"/>
    </font>
    <font>
      <sz val="12"/>
      <name val="Calibri"/>
      <family val="2"/>
      <scheme val="minor"/>
    </font>
    <font>
      <b/>
      <sz val="14"/>
      <name val="Calibri"/>
      <family val="2"/>
      <scheme val="minor"/>
    </font>
    <font>
      <b/>
      <sz val="12"/>
      <color theme="1"/>
      <name val="Calibri"/>
      <family val="2"/>
      <scheme val="minor"/>
    </font>
    <font>
      <sz val="12"/>
      <color rgb="FF000000"/>
      <name val="Calibri"/>
      <family val="2"/>
      <scheme val="minor"/>
    </font>
    <font>
      <b/>
      <sz val="20"/>
      <color theme="1"/>
      <name val="Calibri"/>
      <family val="2"/>
      <scheme val="minor"/>
    </font>
    <font>
      <b/>
      <sz val="26"/>
      <color theme="1"/>
      <name val="Calibri"/>
      <family val="2"/>
      <scheme val="minor"/>
    </font>
    <font>
      <b/>
      <sz val="16"/>
      <color theme="0"/>
      <name val="Calibri"/>
      <family val="2"/>
      <scheme val="minor"/>
    </font>
    <font>
      <sz val="12"/>
      <color theme="1" tint="0.14999847407452621"/>
      <name val="Calibri"/>
      <family val="2"/>
      <scheme val="minor"/>
    </font>
    <font>
      <b/>
      <sz val="14"/>
      <color theme="1" tint="0.14999847407452621"/>
      <name val="Calibri"/>
      <family val="2"/>
      <scheme val="minor"/>
    </font>
    <font>
      <sz val="11"/>
      <color theme="1" tint="0.14999847407452621"/>
      <name val="Calibri"/>
      <family val="2"/>
      <scheme val="minor"/>
    </font>
    <font>
      <sz val="11"/>
      <name val="Calibri"/>
      <family val="2"/>
    </font>
    <font>
      <b/>
      <sz val="12"/>
      <color theme="1" tint="0.14999847407452621"/>
      <name val="Calibri"/>
      <family val="2"/>
      <scheme val="minor"/>
    </font>
    <font>
      <b/>
      <sz val="12"/>
      <name val="Calibri"/>
      <family val="2"/>
      <scheme val="minor"/>
    </font>
    <font>
      <sz val="12"/>
      <color theme="0"/>
      <name val="Calibri"/>
      <family val="2"/>
      <scheme val="minor"/>
    </font>
    <font>
      <b/>
      <sz val="12"/>
      <color theme="0"/>
      <name val="Calibri"/>
      <family val="2"/>
      <scheme val="minor"/>
    </font>
    <font>
      <sz val="11"/>
      <color rgb="FF000000"/>
      <name val="Calibri"/>
      <family val="2"/>
      <scheme val="minor"/>
    </font>
    <font>
      <b/>
      <sz val="16"/>
      <color theme="1"/>
      <name val="Calibri"/>
      <family val="2"/>
      <scheme val="minor"/>
    </font>
    <font>
      <sz val="11"/>
      <color theme="1"/>
      <name val="Symbol"/>
      <family val="1"/>
      <charset val="2"/>
    </font>
    <font>
      <sz val="7"/>
      <color theme="1"/>
      <name val="Times New Roman"/>
      <family val="1"/>
    </font>
    <font>
      <sz val="14"/>
      <color theme="1"/>
      <name val="Calibri"/>
      <family val="2"/>
      <scheme val="minor"/>
    </font>
    <font>
      <sz val="11"/>
      <color theme="1"/>
      <name val="Arial"/>
      <family val="2"/>
    </font>
    <font>
      <sz val="11"/>
      <color rgb="FF000000"/>
      <name val="Calibri"/>
      <family val="2"/>
    </font>
    <font>
      <sz val="11"/>
      <name val="Arial Narrow"/>
      <family val="2"/>
    </font>
    <font>
      <i/>
      <sz val="11"/>
      <name val="Arial Narrow"/>
      <family val="2"/>
    </font>
    <font>
      <sz val="11"/>
      <color indexed="8"/>
      <name val="Calibri"/>
      <family val="2"/>
      <scheme val="minor"/>
    </font>
    <font>
      <b/>
      <sz val="12"/>
      <color rgb="FFFFFFFF"/>
      <name val="Calibri"/>
      <family val="2"/>
      <scheme val="minor"/>
    </font>
    <font>
      <sz val="11.5"/>
      <color theme="1"/>
      <name val="Calibri"/>
      <family val="2"/>
      <scheme val="minor"/>
    </font>
    <font>
      <u/>
      <sz val="11"/>
      <color theme="10"/>
      <name val="Calibri"/>
      <family val="2"/>
    </font>
    <font>
      <sz val="9"/>
      <color theme="1"/>
      <name val="Calibri"/>
      <family val="2"/>
      <scheme val="minor"/>
    </font>
    <font>
      <sz val="11"/>
      <color theme="1"/>
      <name val="Calibri"/>
      <family val="2"/>
    </font>
    <font>
      <sz val="10"/>
      <color indexed="8"/>
      <name val="Calibri"/>
      <family val="2"/>
      <scheme val="minor"/>
    </font>
    <font>
      <sz val="11"/>
      <color theme="1"/>
      <name val="Times New Roman"/>
      <family val="1"/>
    </font>
    <font>
      <b/>
      <sz val="20"/>
      <name val="Calibri"/>
      <family val="2"/>
      <scheme val="minor"/>
    </font>
    <font>
      <b/>
      <sz val="18"/>
      <color theme="0"/>
      <name val="Calibri"/>
      <family val="2"/>
      <scheme val="minor"/>
    </font>
    <font>
      <b/>
      <sz val="16"/>
      <name val="Calibri"/>
      <family val="2"/>
      <scheme val="minor"/>
    </font>
    <font>
      <sz val="8"/>
      <name val="Calibri"/>
      <family val="2"/>
      <scheme val="minor"/>
    </font>
    <font>
      <b/>
      <sz val="22"/>
      <name val="Calibri"/>
      <family val="2"/>
      <scheme val="minor"/>
    </font>
    <font>
      <b/>
      <sz val="24"/>
      <name val="Calibri"/>
      <family val="2"/>
      <scheme val="minor"/>
    </font>
    <font>
      <b/>
      <sz val="26"/>
      <color theme="0"/>
      <name val="Calibri"/>
      <family val="2"/>
      <scheme val="minor"/>
    </font>
    <font>
      <sz val="16"/>
      <name val="Calibri"/>
      <family val="2"/>
      <scheme val="minor"/>
    </font>
    <font>
      <b/>
      <sz val="72"/>
      <color theme="1"/>
      <name val="Calibri"/>
      <family val="2"/>
      <scheme val="minor"/>
    </font>
    <font>
      <sz val="14"/>
      <name val="Calibri"/>
      <family val="2"/>
      <scheme val="minor"/>
    </font>
    <font>
      <b/>
      <sz val="22"/>
      <color theme="0"/>
      <name val="Calibri"/>
      <family val="2"/>
      <scheme val="minor"/>
    </font>
    <font>
      <b/>
      <sz val="20"/>
      <color theme="0"/>
      <name val="Calibri"/>
      <family val="2"/>
      <scheme val="minor"/>
    </font>
    <font>
      <sz val="14"/>
      <color theme="0"/>
      <name val="Calibri"/>
      <family val="2"/>
      <scheme val="minor"/>
    </font>
    <font>
      <b/>
      <sz val="72"/>
      <color theme="0"/>
      <name val="Calibri"/>
      <family val="2"/>
      <scheme val="minor"/>
    </font>
    <font>
      <b/>
      <sz val="11"/>
      <color rgb="FFFF0000"/>
      <name val="Calibri"/>
      <family val="2"/>
      <scheme val="minor"/>
    </font>
    <font>
      <b/>
      <sz val="12"/>
      <color rgb="FFFF0000"/>
      <name val="Calibri"/>
      <family val="2"/>
      <scheme val="minor"/>
    </font>
  </fonts>
  <fills count="15">
    <fill>
      <patternFill patternType="none"/>
    </fill>
    <fill>
      <patternFill patternType="gray125"/>
    </fill>
    <fill>
      <patternFill patternType="solid">
        <fgColor rgb="FFFFC000"/>
        <bgColor indexed="64"/>
      </patternFill>
    </fill>
    <fill>
      <patternFill patternType="solid">
        <fgColor theme="0"/>
        <bgColor indexed="64"/>
      </patternFill>
    </fill>
    <fill>
      <patternFill patternType="solid">
        <fgColor rgb="FFFF5050"/>
        <bgColor indexed="64"/>
      </patternFill>
    </fill>
    <fill>
      <patternFill patternType="solid">
        <fgColor theme="5" tint="0.39997558519241921"/>
        <bgColor indexed="64"/>
      </patternFill>
    </fill>
    <fill>
      <patternFill patternType="solid">
        <fgColor rgb="FF33CCCC"/>
        <bgColor indexed="64"/>
      </patternFill>
    </fill>
    <fill>
      <patternFill patternType="solid">
        <fgColor rgb="FF0070C0"/>
        <bgColor indexed="64"/>
      </patternFill>
    </fill>
    <fill>
      <patternFill patternType="solid">
        <fgColor rgb="FFFFFF00"/>
        <bgColor indexed="64"/>
      </patternFill>
    </fill>
    <fill>
      <patternFill patternType="solid">
        <fgColor rgb="FFFF0000"/>
        <bgColor indexed="64"/>
      </patternFill>
    </fill>
    <fill>
      <patternFill patternType="solid">
        <fgColor theme="0" tint="-0.499984740745262"/>
        <bgColor indexed="64"/>
      </patternFill>
    </fill>
    <fill>
      <patternFill patternType="solid">
        <fgColor theme="0" tint="-0.34998626667073579"/>
        <bgColor indexed="64"/>
      </patternFill>
    </fill>
    <fill>
      <patternFill patternType="solid">
        <fgColor indexed="9"/>
        <bgColor indexed="64"/>
      </patternFill>
    </fill>
    <fill>
      <patternFill patternType="solid">
        <fgColor theme="7" tint="0.39997558519241921"/>
        <bgColor indexed="64"/>
      </patternFill>
    </fill>
    <fill>
      <patternFill patternType="solid">
        <fgColor rgb="FFC00000"/>
        <bgColor indexed="64"/>
      </patternFill>
    </fill>
  </fills>
  <borders count="29">
    <border>
      <left/>
      <right/>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medium">
        <color auto="1"/>
      </top>
      <bottom style="thin">
        <color auto="1"/>
      </bottom>
      <diagonal/>
    </border>
    <border>
      <left style="medium">
        <color rgb="FF000000"/>
      </left>
      <right/>
      <top/>
      <bottom style="medium">
        <color rgb="FF000000"/>
      </bottom>
      <diagonal/>
    </border>
    <border>
      <left style="medium">
        <color rgb="FF000000"/>
      </left>
      <right/>
      <top/>
      <bottom/>
      <diagonal/>
    </border>
    <border>
      <left style="medium">
        <color rgb="FF000000"/>
      </left>
      <right style="thin">
        <color auto="1"/>
      </right>
      <top style="medium">
        <color rgb="FF000000"/>
      </top>
      <bottom/>
      <diagonal/>
    </border>
    <border>
      <left/>
      <right style="thin">
        <color auto="1"/>
      </right>
      <top/>
      <bottom/>
      <diagonal/>
    </border>
    <border>
      <left style="thin">
        <color auto="1"/>
      </left>
      <right/>
      <top/>
      <bottom/>
      <diagonal/>
    </border>
    <border>
      <left style="medium">
        <color indexed="64"/>
      </left>
      <right/>
      <top style="medium">
        <color indexed="64"/>
      </top>
      <bottom style="thin">
        <color auto="1"/>
      </bottom>
      <diagonal/>
    </border>
    <border>
      <left/>
      <right/>
      <top style="medium">
        <color indexed="64"/>
      </top>
      <bottom style="thin">
        <color auto="1"/>
      </bottom>
      <diagonal/>
    </border>
    <border>
      <left style="medium">
        <color indexed="64"/>
      </left>
      <right/>
      <top style="thin">
        <color auto="1"/>
      </top>
      <bottom style="thin">
        <color auto="1"/>
      </bottom>
      <diagonal/>
    </border>
    <border>
      <left style="medium">
        <color indexed="64"/>
      </left>
      <right style="thin">
        <color auto="1"/>
      </right>
      <top style="thin">
        <color auto="1"/>
      </top>
      <bottom style="thin">
        <color auto="1"/>
      </bottom>
      <diagonal/>
    </border>
    <border>
      <left style="medium">
        <color indexed="64"/>
      </left>
      <right style="thin">
        <color auto="1"/>
      </right>
      <top style="thin">
        <color auto="1"/>
      </top>
      <bottom style="medium">
        <color indexed="64"/>
      </bottom>
      <diagonal/>
    </border>
    <border>
      <left style="thin">
        <color auto="1"/>
      </left>
      <right/>
      <top style="thin">
        <color auto="1"/>
      </top>
      <bottom style="medium">
        <color indexed="64"/>
      </bottom>
      <diagonal/>
    </border>
    <border>
      <left style="thin">
        <color auto="1"/>
      </left>
      <right style="thin">
        <color auto="1"/>
      </right>
      <top style="thin">
        <color auto="1"/>
      </top>
      <bottom style="medium">
        <color indexed="64"/>
      </bottom>
      <diagonal/>
    </border>
    <border>
      <left/>
      <right/>
      <top style="medium">
        <color indexed="64"/>
      </top>
      <bottom/>
      <diagonal/>
    </border>
    <border>
      <left/>
      <right style="medium">
        <color indexed="64"/>
      </right>
      <top style="medium">
        <color indexed="64"/>
      </top>
      <bottom/>
      <diagonal/>
    </border>
  </borders>
  <cellStyleXfs count="4">
    <xf numFmtId="0" fontId="0" fillId="0" borderId="0"/>
    <xf numFmtId="9" fontId="1" fillId="0" borderId="0" applyFont="0" applyFill="0" applyBorder="0" applyAlignment="0" applyProtection="0"/>
    <xf numFmtId="0" fontId="13" fillId="0" borderId="0" applyFill="0" applyAlignment="0"/>
    <xf numFmtId="0" fontId="47" fillId="0" borderId="0" applyNumberFormat="0" applyFill="0" applyBorder="0" applyAlignment="0" applyProtection="0">
      <alignment vertical="top"/>
      <protection locked="0"/>
    </xf>
  </cellStyleXfs>
  <cellXfs count="1088">
    <xf numFmtId="0" fontId="0" fillId="0" borderId="0" xfId="0"/>
    <xf numFmtId="0" fontId="0" fillId="3" borderId="0" xfId="0" applyFill="1"/>
    <xf numFmtId="0" fontId="0" fillId="3" borderId="0" xfId="0" applyFill="1" applyAlignment="1">
      <alignment horizontal="center" vertical="center"/>
    </xf>
    <xf numFmtId="0" fontId="5" fillId="3" borderId="0" xfId="0" applyFont="1" applyFill="1" applyAlignment="1">
      <alignment horizontal="center" vertical="center"/>
    </xf>
    <xf numFmtId="0" fontId="2" fillId="3" borderId="1" xfId="0" applyFont="1" applyFill="1" applyBorder="1" applyAlignment="1">
      <alignment horizontal="center" vertical="center"/>
    </xf>
    <xf numFmtId="9" fontId="6" fillId="3" borderId="2" xfId="0" applyNumberFormat="1" applyFont="1" applyFill="1" applyBorder="1" applyAlignment="1">
      <alignment horizontal="center" vertical="center"/>
    </xf>
    <xf numFmtId="0" fontId="0" fillId="3" borderId="1" xfId="0" applyFill="1" applyBorder="1" applyAlignment="1">
      <alignment horizontal="center"/>
    </xf>
    <xf numFmtId="9" fontId="6" fillId="3" borderId="2" xfId="0" applyNumberFormat="1" applyFont="1" applyFill="1" applyBorder="1" applyAlignment="1">
      <alignment horizontal="center"/>
    </xf>
    <xf numFmtId="0" fontId="0" fillId="0" borderId="0" xfId="0" applyAlignment="1">
      <alignment horizontal="left" vertical="top"/>
    </xf>
    <xf numFmtId="0" fontId="16" fillId="0" borderId="0" xfId="0" applyFont="1" applyAlignment="1">
      <alignment horizontal="left" vertical="top"/>
    </xf>
    <xf numFmtId="0" fontId="0" fillId="0" borderId="0" xfId="0" applyAlignment="1" applyProtection="1">
      <alignment horizontal="left" vertical="top"/>
      <protection locked="0"/>
    </xf>
    <xf numFmtId="0" fontId="12" fillId="0" borderId="0" xfId="0" applyFont="1" applyAlignment="1">
      <alignment horizontal="left" vertical="top"/>
    </xf>
    <xf numFmtId="0" fontId="0" fillId="0" borderId="10" xfId="0" applyBorder="1"/>
    <xf numFmtId="0" fontId="16" fillId="0" borderId="10" xfId="0" applyFont="1" applyBorder="1"/>
    <xf numFmtId="0" fontId="0" fillId="0" borderId="2" xfId="0" applyBorder="1" applyAlignment="1">
      <alignment horizontal="left" vertical="top" wrapText="1"/>
    </xf>
    <xf numFmtId="0" fontId="0" fillId="0" borderId="10" xfId="0" applyBorder="1" applyProtection="1">
      <protection locked="0"/>
    </xf>
    <xf numFmtId="0" fontId="0" fillId="0" borderId="10" xfId="0" applyBorder="1" applyAlignment="1" applyProtection="1">
      <alignment horizontal="left"/>
      <protection locked="0"/>
    </xf>
    <xf numFmtId="0" fontId="0" fillId="0" borderId="10" xfId="0" applyBorder="1" applyAlignment="1">
      <alignment horizontal="left" vertical="top" wrapText="1"/>
    </xf>
    <xf numFmtId="0" fontId="9" fillId="7" borderId="2" xfId="0" applyFont="1" applyFill="1" applyBorder="1" applyAlignment="1">
      <alignment horizontal="left" vertical="top"/>
    </xf>
    <xf numFmtId="0" fontId="9" fillId="7" borderId="10" xfId="0" applyFont="1" applyFill="1" applyBorder="1" applyAlignment="1">
      <alignment horizontal="left" vertical="top"/>
    </xf>
    <xf numFmtId="0" fontId="0" fillId="0" borderId="10" xfId="0" applyBorder="1" applyAlignment="1">
      <alignment horizontal="left"/>
    </xf>
    <xf numFmtId="0" fontId="9" fillId="9" borderId="10" xfId="0" applyFont="1" applyFill="1" applyBorder="1" applyAlignment="1">
      <alignment horizontal="left" vertical="top"/>
    </xf>
    <xf numFmtId="0" fontId="0" fillId="0" borderId="10" xfId="0" applyBorder="1" applyAlignment="1">
      <alignment wrapText="1"/>
    </xf>
    <xf numFmtId="0" fontId="16" fillId="0" borderId="10" xfId="0" applyFont="1" applyBorder="1" applyAlignment="1">
      <alignment horizontal="left" vertical="top" wrapText="1"/>
    </xf>
    <xf numFmtId="0" fontId="0" fillId="0" borderId="10" xfId="0" applyBorder="1" applyAlignment="1" applyProtection="1">
      <alignment horizontal="left" vertical="top"/>
      <protection locked="0"/>
    </xf>
    <xf numFmtId="0" fontId="0" fillId="0" borderId="10" xfId="0" applyBorder="1" applyAlignment="1">
      <alignment horizontal="left" vertical="top"/>
    </xf>
    <xf numFmtId="0" fontId="16" fillId="0" borderId="10" xfId="0" applyFont="1" applyBorder="1" applyAlignment="1">
      <alignment horizontal="left" vertical="top"/>
    </xf>
    <xf numFmtId="0" fontId="2" fillId="0" borderId="10" xfId="0" applyFont="1" applyFill="1" applyBorder="1" applyAlignment="1">
      <alignment vertical="top" wrapText="1"/>
    </xf>
    <xf numFmtId="0" fontId="9" fillId="7" borderId="10" xfId="0" applyFont="1" applyFill="1" applyBorder="1" applyAlignment="1">
      <alignment horizontal="left" vertical="top" wrapText="1"/>
    </xf>
    <xf numFmtId="0" fontId="20" fillId="0" borderId="10" xfId="0" applyFont="1" applyBorder="1" applyAlignment="1">
      <alignment horizontal="left" vertical="top" wrapText="1"/>
    </xf>
    <xf numFmtId="0" fontId="16" fillId="0" borderId="10" xfId="0" applyFont="1" applyBorder="1" applyAlignment="1">
      <alignment wrapText="1"/>
    </xf>
    <xf numFmtId="0" fontId="20" fillId="0" borderId="10" xfId="0" applyFont="1" applyFill="1" applyBorder="1" applyAlignment="1">
      <alignment horizontal="left" vertical="top" wrapText="1"/>
    </xf>
    <xf numFmtId="0" fontId="0" fillId="0" borderId="0" xfId="0" applyAlignment="1">
      <alignment horizontal="left" vertical="top" wrapText="1"/>
    </xf>
    <xf numFmtId="0" fontId="20" fillId="3" borderId="10" xfId="0" applyFont="1" applyFill="1" applyBorder="1" applyAlignment="1">
      <alignment horizontal="left" vertical="top" wrapText="1"/>
    </xf>
    <xf numFmtId="0" fontId="16" fillId="0" borderId="0" xfId="0" applyFont="1" applyBorder="1" applyAlignment="1">
      <alignment wrapText="1"/>
    </xf>
    <xf numFmtId="0" fontId="2" fillId="0" borderId="10" xfId="0" applyFont="1" applyBorder="1" applyAlignment="1">
      <alignment vertical="top" wrapText="1"/>
    </xf>
    <xf numFmtId="0" fontId="0" fillId="0" borderId="10" xfId="0" applyFill="1" applyBorder="1" applyAlignment="1">
      <alignment wrapText="1"/>
    </xf>
    <xf numFmtId="0" fontId="16" fillId="0" borderId="10" xfId="0" applyFont="1" applyBorder="1" applyAlignment="1" applyProtection="1">
      <alignment horizontal="left" vertical="top"/>
      <protection locked="0"/>
    </xf>
    <xf numFmtId="0" fontId="2" fillId="0" borderId="10" xfId="0" applyFont="1" applyFill="1" applyBorder="1" applyAlignment="1">
      <alignment horizontal="left" vertical="top" wrapText="1"/>
    </xf>
    <xf numFmtId="0" fontId="16" fillId="0" borderId="10" xfId="0" applyFont="1" applyFill="1" applyBorder="1" applyAlignment="1">
      <alignment wrapText="1"/>
    </xf>
    <xf numFmtId="0" fontId="9" fillId="9" borderId="10" xfId="0" applyFont="1" applyFill="1" applyBorder="1" applyAlignment="1">
      <alignment horizontal="left" vertical="top" wrapText="1"/>
    </xf>
    <xf numFmtId="0" fontId="20" fillId="0" borderId="10" xfId="0" applyFont="1" applyBorder="1" applyAlignment="1">
      <alignment vertical="top" wrapText="1"/>
    </xf>
    <xf numFmtId="0" fontId="2" fillId="0" borderId="10" xfId="0" applyFont="1" applyBorder="1" applyAlignment="1">
      <alignment horizontal="left" vertical="top" wrapText="1"/>
    </xf>
    <xf numFmtId="0" fontId="16" fillId="0" borderId="1" xfId="0" applyFont="1" applyBorder="1" applyAlignment="1">
      <alignment horizontal="left" vertical="top" wrapText="1"/>
    </xf>
    <xf numFmtId="0" fontId="9" fillId="7" borderId="10" xfId="0" applyFont="1" applyFill="1" applyBorder="1"/>
    <xf numFmtId="0" fontId="0" fillId="0" borderId="10" xfId="0" applyFill="1" applyBorder="1" applyAlignment="1">
      <alignment horizontal="left" vertical="top" wrapText="1"/>
    </xf>
    <xf numFmtId="0" fontId="16" fillId="0" borderId="1" xfId="0" applyFont="1" applyBorder="1"/>
    <xf numFmtId="0" fontId="16" fillId="0" borderId="10" xfId="0" applyFont="1" applyBorder="1" applyAlignment="1" applyProtection="1">
      <alignment horizontal="left"/>
      <protection locked="0"/>
    </xf>
    <xf numFmtId="0" fontId="0" fillId="3" borderId="10" xfId="0" applyFill="1" applyBorder="1" applyAlignment="1">
      <alignment wrapText="1"/>
    </xf>
    <xf numFmtId="0" fontId="9" fillId="9" borderId="10" xfId="0" applyFont="1" applyFill="1" applyBorder="1"/>
    <xf numFmtId="0" fontId="0" fillId="0" borderId="10" xfId="0" applyBorder="1" applyAlignment="1">
      <alignment vertical="top" wrapText="1"/>
    </xf>
    <xf numFmtId="0" fontId="16" fillId="0" borderId="0" xfId="0" applyFont="1" applyBorder="1" applyAlignment="1">
      <alignment horizontal="left" vertical="top" wrapText="1"/>
    </xf>
    <xf numFmtId="0" fontId="16" fillId="0" borderId="2" xfId="0" applyFont="1" applyBorder="1"/>
    <xf numFmtId="0" fontId="16" fillId="0" borderId="2" xfId="0" applyFont="1" applyBorder="1" applyAlignment="1" applyProtection="1">
      <alignment horizontal="left"/>
      <protection locked="0"/>
    </xf>
    <xf numFmtId="0" fontId="16" fillId="0" borderId="2" xfId="0" applyFont="1" applyBorder="1" applyAlignment="1">
      <alignment horizontal="left" vertical="top" wrapText="1"/>
    </xf>
    <xf numFmtId="0" fontId="16" fillId="0" borderId="2" xfId="0" applyFont="1" applyBorder="1" applyAlignment="1">
      <alignment wrapText="1"/>
    </xf>
    <xf numFmtId="0" fontId="16" fillId="0" borderId="10" xfId="0" applyFont="1" applyBorder="1" applyAlignment="1">
      <alignment vertical="top" wrapText="1"/>
    </xf>
    <xf numFmtId="0" fontId="2" fillId="0" borderId="3" xfId="0" applyFont="1" applyFill="1" applyBorder="1" applyAlignment="1">
      <alignment horizontal="left" vertical="top" wrapText="1"/>
    </xf>
    <xf numFmtId="0" fontId="16" fillId="0" borderId="0" xfId="0" applyFont="1" applyAlignment="1">
      <alignment wrapText="1"/>
    </xf>
    <xf numFmtId="0" fontId="0" fillId="0" borderId="10" xfId="0" applyBorder="1" applyAlignment="1" applyProtection="1">
      <alignment wrapText="1"/>
      <protection locked="0"/>
    </xf>
    <xf numFmtId="0" fontId="0" fillId="0" borderId="10" xfId="0" applyBorder="1" applyAlignment="1" applyProtection="1">
      <alignment horizontal="left" wrapText="1"/>
      <protection locked="0"/>
    </xf>
    <xf numFmtId="0" fontId="0" fillId="0" borderId="10" xfId="0" applyFill="1" applyBorder="1" applyAlignment="1" applyProtection="1">
      <alignment wrapText="1"/>
      <protection locked="0"/>
    </xf>
    <xf numFmtId="0" fontId="0" fillId="0" borderId="10" xfId="0" applyBorder="1" applyAlignment="1" applyProtection="1">
      <alignment horizontal="left" vertical="top" wrapText="1"/>
      <protection locked="0"/>
    </xf>
    <xf numFmtId="0" fontId="0" fillId="0" borderId="10" xfId="0" applyFont="1" applyBorder="1" applyAlignment="1">
      <alignment horizontal="left" vertical="top" wrapText="1"/>
    </xf>
    <xf numFmtId="0" fontId="16" fillId="0" borderId="10" xfId="0" applyFont="1" applyFill="1" applyBorder="1" applyAlignment="1">
      <alignment horizontal="left" vertical="top" wrapText="1"/>
    </xf>
    <xf numFmtId="0" fontId="20" fillId="0" borderId="2" xfId="0" applyFont="1" applyBorder="1" applyAlignment="1">
      <alignment vertical="top" wrapText="1"/>
    </xf>
    <xf numFmtId="0" fontId="2" fillId="0" borderId="10" xfId="0" applyFont="1" applyBorder="1" applyAlignment="1">
      <alignment horizontal="left" vertical="center" wrapText="1"/>
    </xf>
    <xf numFmtId="0" fontId="0" fillId="0" borderId="3" xfId="0" applyFill="1" applyBorder="1" applyAlignment="1">
      <alignment wrapText="1"/>
    </xf>
    <xf numFmtId="0" fontId="0" fillId="0" borderId="10" xfId="0" applyBorder="1" applyAlignment="1">
      <alignment horizontal="left" wrapText="1"/>
    </xf>
    <xf numFmtId="0" fontId="2" fillId="3" borderId="10" xfId="0" applyFont="1" applyFill="1" applyBorder="1" applyAlignment="1">
      <alignment horizontal="left" vertical="top" wrapText="1"/>
    </xf>
    <xf numFmtId="0" fontId="9" fillId="7" borderId="2" xfId="0" applyFont="1" applyFill="1" applyBorder="1" applyAlignment="1">
      <alignment horizontal="left" vertical="top" wrapText="1"/>
    </xf>
    <xf numFmtId="0" fontId="16" fillId="3" borderId="10" xfId="0" applyFont="1" applyFill="1" applyBorder="1" applyAlignment="1">
      <alignment horizontal="left" vertical="top" wrapText="1"/>
    </xf>
    <xf numFmtId="0" fontId="0" fillId="0" borderId="10" xfId="0" applyFill="1" applyBorder="1" applyAlignment="1" applyProtection="1">
      <alignment horizontal="left" wrapText="1"/>
      <protection locked="0"/>
    </xf>
    <xf numFmtId="0" fontId="16" fillId="0" borderId="10" xfId="0" applyFont="1" applyFill="1" applyBorder="1"/>
    <xf numFmtId="0" fontId="0" fillId="0" borderId="10" xfId="0" applyFill="1" applyBorder="1" applyAlignment="1" applyProtection="1">
      <alignment horizontal="left"/>
      <protection locked="0"/>
    </xf>
    <xf numFmtId="0" fontId="0" fillId="3" borderId="10" xfId="0" applyFill="1" applyBorder="1" applyAlignment="1">
      <alignment horizontal="left" vertical="top" wrapText="1"/>
    </xf>
    <xf numFmtId="0" fontId="0" fillId="0" borderId="13" xfId="0" applyFill="1" applyBorder="1" applyAlignment="1">
      <alignment wrapText="1"/>
    </xf>
    <xf numFmtId="0" fontId="12" fillId="7" borderId="0" xfId="0" applyFont="1" applyFill="1" applyAlignment="1">
      <alignment horizontal="left" vertical="top"/>
    </xf>
    <xf numFmtId="0" fontId="9" fillId="7" borderId="0" xfId="0" applyFont="1" applyFill="1" applyBorder="1" applyAlignment="1">
      <alignment horizontal="left" vertical="top"/>
    </xf>
    <xf numFmtId="0" fontId="2" fillId="0" borderId="13" xfId="0" applyFont="1" applyBorder="1" applyAlignment="1">
      <alignment horizontal="left" vertical="top" wrapText="1"/>
    </xf>
    <xf numFmtId="0" fontId="2" fillId="0" borderId="13" xfId="0" applyFont="1" applyFill="1" applyBorder="1" applyAlignment="1">
      <alignment horizontal="left" vertical="top" wrapText="1"/>
    </xf>
    <xf numFmtId="0" fontId="20" fillId="3" borderId="13" xfId="0" applyFont="1" applyFill="1" applyBorder="1" applyAlignment="1">
      <alignment horizontal="left" vertical="top" wrapText="1"/>
    </xf>
    <xf numFmtId="0" fontId="0" fillId="0" borderId="0" xfId="0" applyBorder="1" applyAlignment="1">
      <alignment horizontal="left" vertical="top"/>
    </xf>
    <xf numFmtId="0" fontId="2" fillId="3" borderId="13" xfId="0" applyFont="1" applyFill="1" applyBorder="1" applyAlignment="1">
      <alignment horizontal="left" vertical="top" wrapText="1"/>
    </xf>
    <xf numFmtId="0" fontId="0" fillId="0" borderId="10" xfId="0" applyBorder="1" applyAlignment="1">
      <alignment vertical="center" wrapText="1"/>
    </xf>
    <xf numFmtId="0" fontId="2" fillId="3" borderId="7" xfId="0" applyFont="1" applyFill="1" applyBorder="1" applyAlignment="1">
      <alignment horizontal="left" vertical="top" wrapText="1"/>
    </xf>
    <xf numFmtId="0" fontId="0" fillId="0" borderId="10" xfId="0" applyFill="1" applyBorder="1" applyAlignment="1">
      <alignment vertical="center" wrapText="1"/>
    </xf>
    <xf numFmtId="0" fontId="2" fillId="3" borderId="4" xfId="0" applyFont="1" applyFill="1" applyBorder="1" applyAlignment="1">
      <alignment horizontal="left" vertical="top" wrapText="1"/>
    </xf>
    <xf numFmtId="0" fontId="0" fillId="0" borderId="13" xfId="0" applyBorder="1" applyAlignment="1">
      <alignment wrapText="1"/>
    </xf>
    <xf numFmtId="0" fontId="16" fillId="0" borderId="2" xfId="0" applyFont="1" applyBorder="1" applyAlignment="1">
      <alignment horizontal="left" vertical="top"/>
    </xf>
    <xf numFmtId="0" fontId="20" fillId="0" borderId="13" xfId="0" applyFont="1" applyFill="1" applyBorder="1" applyAlignment="1">
      <alignment horizontal="left" vertical="top" wrapText="1"/>
    </xf>
    <xf numFmtId="0" fontId="0" fillId="3" borderId="10" xfId="0" applyFill="1" applyBorder="1" applyAlignment="1">
      <alignment horizontal="left" vertical="top"/>
    </xf>
    <xf numFmtId="0" fontId="16" fillId="3" borderId="10" xfId="0" applyFont="1" applyFill="1" applyBorder="1"/>
    <xf numFmtId="0" fontId="0" fillId="3" borderId="10" xfId="0" applyFill="1" applyBorder="1" applyAlignment="1" applyProtection="1">
      <alignment horizontal="left"/>
      <protection locked="0"/>
    </xf>
    <xf numFmtId="0" fontId="20" fillId="0" borderId="13" xfId="0" applyFont="1" applyBorder="1" applyAlignment="1">
      <alignment horizontal="left" vertical="top" wrapText="1"/>
    </xf>
    <xf numFmtId="0" fontId="16" fillId="0" borderId="0" xfId="0" applyFont="1" applyAlignment="1">
      <alignment horizontal="left" vertical="top" wrapText="1"/>
    </xf>
    <xf numFmtId="0" fontId="0" fillId="0" borderId="0" xfId="0" applyAlignment="1">
      <alignment wrapText="1"/>
    </xf>
    <xf numFmtId="0" fontId="20" fillId="0" borderId="10" xfId="0" applyFont="1" applyBorder="1" applyAlignment="1">
      <alignment horizontal="left" vertical="center" wrapText="1"/>
    </xf>
    <xf numFmtId="0" fontId="23" fillId="0" borderId="0" xfId="0" applyFont="1" applyAlignment="1">
      <alignment vertical="center" wrapText="1"/>
    </xf>
    <xf numFmtId="0" fontId="16" fillId="0" borderId="13" xfId="0" applyFont="1" applyFill="1" applyBorder="1" applyAlignment="1">
      <alignment horizontal="left" vertical="top" wrapText="1"/>
    </xf>
    <xf numFmtId="0" fontId="23" fillId="0" borderId="0" xfId="0" applyFont="1" applyAlignment="1">
      <alignment wrapText="1"/>
    </xf>
    <xf numFmtId="0" fontId="20" fillId="3" borderId="10" xfId="0" applyFont="1" applyFill="1" applyBorder="1" applyAlignment="1">
      <alignment horizontal="left" vertical="center" wrapText="1"/>
    </xf>
    <xf numFmtId="0" fontId="16" fillId="0" borderId="13" xfId="0" applyFont="1" applyBorder="1" applyAlignment="1">
      <alignment horizontal="left" vertical="top" wrapText="1"/>
    </xf>
    <xf numFmtId="0" fontId="0" fillId="0" borderId="13" xfId="0" applyBorder="1" applyAlignment="1">
      <alignment vertical="center" wrapText="1"/>
    </xf>
    <xf numFmtId="0" fontId="2" fillId="0" borderId="13" xfId="0" applyFont="1" applyBorder="1" applyAlignment="1">
      <alignment horizontal="left" vertical="center" wrapText="1"/>
    </xf>
    <xf numFmtId="0" fontId="0" fillId="0" borderId="1" xfId="0" applyBorder="1" applyAlignment="1" applyProtection="1">
      <alignment horizontal="left" vertical="top"/>
      <protection locked="0"/>
    </xf>
    <xf numFmtId="0" fontId="0" fillId="0" borderId="1" xfId="0" applyBorder="1" applyAlignment="1">
      <alignment horizontal="left" vertical="top" wrapText="1"/>
    </xf>
    <xf numFmtId="0" fontId="20" fillId="0" borderId="1" xfId="0" applyFont="1" applyBorder="1" applyAlignment="1">
      <alignment horizontal="left" vertical="top" wrapText="1"/>
    </xf>
    <xf numFmtId="0" fontId="9" fillId="7" borderId="1" xfId="0" applyFont="1" applyFill="1" applyBorder="1" applyAlignment="1">
      <alignment horizontal="left" vertical="top"/>
    </xf>
    <xf numFmtId="0" fontId="22" fillId="0" borderId="10" xfId="0" applyFont="1" applyFill="1" applyBorder="1" applyAlignment="1">
      <alignment horizontal="left" vertical="top" wrapText="1"/>
    </xf>
    <xf numFmtId="0" fontId="0" fillId="7" borderId="0" xfId="0" applyFill="1" applyAlignment="1">
      <alignment horizontal="left" vertical="top"/>
    </xf>
    <xf numFmtId="0" fontId="0" fillId="0" borderId="0" xfId="0" applyFont="1" applyAlignment="1">
      <alignment horizontal="left" vertical="top"/>
    </xf>
    <xf numFmtId="0" fontId="16" fillId="0" borderId="10" xfId="0" applyFont="1" applyBorder="1" applyProtection="1">
      <protection locked="0"/>
    </xf>
    <xf numFmtId="0" fontId="20" fillId="0" borderId="10" xfId="0" applyFont="1" applyFill="1" applyBorder="1" applyAlignment="1">
      <alignment vertical="center" wrapText="1"/>
    </xf>
    <xf numFmtId="0" fontId="16" fillId="0" borderId="10" xfId="0" applyFont="1" applyBorder="1" applyAlignment="1" applyProtection="1">
      <alignment wrapText="1"/>
      <protection locked="0"/>
    </xf>
    <xf numFmtId="0" fontId="16" fillId="0" borderId="10" xfId="0" applyFont="1" applyFill="1" applyBorder="1" applyAlignment="1">
      <alignment vertical="center" wrapText="1"/>
    </xf>
    <xf numFmtId="0" fontId="0" fillId="7" borderId="10" xfId="0" applyFill="1" applyBorder="1" applyAlignment="1">
      <alignment horizontal="left" vertical="top"/>
    </xf>
    <xf numFmtId="0" fontId="16" fillId="0" borderId="1" xfId="0" applyFont="1" applyBorder="1" applyAlignment="1">
      <alignment horizontal="left" vertical="top"/>
    </xf>
    <xf numFmtId="0" fontId="12" fillId="7" borderId="10" xfId="0" applyFont="1" applyFill="1" applyBorder="1" applyAlignment="1">
      <alignment horizontal="left" vertical="top"/>
    </xf>
    <xf numFmtId="0" fontId="20" fillId="0" borderId="10" xfId="0" applyFont="1" applyFill="1" applyBorder="1" applyAlignment="1">
      <alignment vertical="top" wrapText="1"/>
    </xf>
    <xf numFmtId="0" fontId="16" fillId="3" borderId="10" xfId="0" applyFont="1" applyFill="1" applyBorder="1" applyAlignment="1">
      <alignment wrapText="1"/>
    </xf>
    <xf numFmtId="0" fontId="16" fillId="0" borderId="1" xfId="0" applyFont="1" applyBorder="1" applyProtection="1">
      <protection locked="0"/>
    </xf>
    <xf numFmtId="0" fontId="16" fillId="0" borderId="3" xfId="0" applyFont="1" applyBorder="1" applyAlignment="1">
      <alignment horizontal="left" vertical="top"/>
    </xf>
    <xf numFmtId="0" fontId="9" fillId="7" borderId="1" xfId="0" applyFont="1" applyFill="1" applyBorder="1"/>
    <xf numFmtId="0" fontId="20" fillId="0" borderId="3" xfId="0" applyFont="1" applyBorder="1" applyAlignment="1">
      <alignment horizontal="left" vertical="top" wrapText="1"/>
    </xf>
    <xf numFmtId="0" fontId="9" fillId="7" borderId="10" xfId="0" applyFont="1" applyFill="1" applyBorder="1" applyAlignment="1">
      <alignment horizontal="left" wrapText="1"/>
    </xf>
    <xf numFmtId="0" fontId="16" fillId="0" borderId="3" xfId="0" applyFont="1" applyBorder="1" applyAlignment="1">
      <alignment horizontal="left" vertical="top" wrapText="1"/>
    </xf>
    <xf numFmtId="0" fontId="9" fillId="7" borderId="10" xfId="0" applyFont="1" applyFill="1" applyBorder="1" applyAlignment="1">
      <alignment wrapText="1"/>
    </xf>
    <xf numFmtId="9" fontId="16" fillId="0" borderId="10" xfId="1" applyFont="1" applyBorder="1" applyAlignment="1">
      <alignment vertical="top" wrapText="1"/>
    </xf>
    <xf numFmtId="0" fontId="16" fillId="0" borderId="11" xfId="0" applyFont="1" applyBorder="1" applyProtection="1">
      <protection locked="0"/>
    </xf>
    <xf numFmtId="0" fontId="0" fillId="0" borderId="1" xfId="0" applyBorder="1" applyAlignment="1">
      <alignment horizontal="left" vertical="top"/>
    </xf>
    <xf numFmtId="0" fontId="0" fillId="0" borderId="3" xfId="0" applyBorder="1" applyAlignment="1">
      <alignment horizontal="left" vertical="top"/>
    </xf>
    <xf numFmtId="0" fontId="27" fillId="0" borderId="1" xfId="0" applyFont="1" applyBorder="1" applyAlignment="1">
      <alignment horizontal="left" vertical="top" wrapText="1"/>
    </xf>
    <xf numFmtId="0" fontId="9" fillId="9" borderId="1" xfId="0" applyFont="1" applyFill="1" applyBorder="1" applyAlignment="1">
      <alignment horizontal="left" vertical="top"/>
    </xf>
    <xf numFmtId="0" fontId="27" fillId="0" borderId="10" xfId="0" applyFont="1" applyFill="1" applyBorder="1" applyAlignment="1">
      <alignment horizontal="left" vertical="top" wrapText="1"/>
    </xf>
    <xf numFmtId="0" fontId="27" fillId="0" borderId="10" xfId="0" applyFont="1" applyBorder="1" applyAlignment="1">
      <alignment horizontal="left" vertical="top" wrapText="1"/>
    </xf>
    <xf numFmtId="0" fontId="28" fillId="0" borderId="10" xfId="0" applyFont="1" applyBorder="1" applyAlignment="1">
      <alignment horizontal="center" vertical="top" wrapText="1"/>
    </xf>
    <xf numFmtId="0" fontId="12" fillId="9" borderId="10" xfId="0" applyFont="1" applyFill="1" applyBorder="1" applyAlignment="1">
      <alignment horizontal="left" vertical="top"/>
    </xf>
    <xf numFmtId="0" fontId="29" fillId="0" borderId="10" xfId="0" applyFont="1" applyBorder="1" applyAlignment="1">
      <alignment horizontal="left" vertical="top" wrapText="1"/>
    </xf>
    <xf numFmtId="0" fontId="16" fillId="0" borderId="0" xfId="0" applyFont="1"/>
    <xf numFmtId="0" fontId="16" fillId="3" borderId="10" xfId="0" applyFont="1" applyFill="1" applyBorder="1" applyAlignment="1">
      <alignment horizontal="left" vertical="top"/>
    </xf>
    <xf numFmtId="0" fontId="16" fillId="3" borderId="10" xfId="0" applyFont="1" applyFill="1" applyBorder="1" applyAlignment="1" applyProtection="1">
      <alignment horizontal="left"/>
      <protection locked="0"/>
    </xf>
    <xf numFmtId="0" fontId="20" fillId="3" borderId="10" xfId="0" applyFont="1" applyFill="1" applyBorder="1" applyAlignment="1">
      <alignment wrapText="1"/>
    </xf>
    <xf numFmtId="0" fontId="30" fillId="3" borderId="10" xfId="0" applyFont="1" applyFill="1" applyBorder="1" applyAlignment="1">
      <alignment horizontal="left" wrapText="1" readingOrder="1"/>
    </xf>
    <xf numFmtId="0" fontId="16" fillId="3" borderId="10" xfId="0" applyFont="1" applyFill="1" applyBorder="1" applyAlignment="1">
      <alignment horizontal="left" vertical="center" wrapText="1"/>
    </xf>
    <xf numFmtId="0" fontId="31" fillId="0" borderId="10" xfId="0" applyFont="1" applyBorder="1" applyAlignment="1">
      <alignment horizontal="center" vertical="top"/>
    </xf>
    <xf numFmtId="0" fontId="16" fillId="0" borderId="13" xfId="0" applyFont="1" applyBorder="1" applyAlignment="1">
      <alignment wrapText="1"/>
    </xf>
    <xf numFmtId="0" fontId="16" fillId="0" borderId="13" xfId="0" applyFont="1" applyBorder="1" applyAlignment="1">
      <alignment horizontal="left" vertical="top"/>
    </xf>
    <xf numFmtId="0" fontId="27" fillId="3" borderId="10" xfId="0" applyFont="1" applyFill="1" applyBorder="1" applyAlignment="1">
      <alignment horizontal="left" vertical="top" wrapText="1"/>
    </xf>
    <xf numFmtId="0" fontId="16" fillId="0" borderId="1" xfId="0" applyFont="1" applyBorder="1" applyAlignment="1">
      <alignment wrapText="1"/>
    </xf>
    <xf numFmtId="0" fontId="16" fillId="0" borderId="1" xfId="0" applyFont="1" applyBorder="1" applyAlignment="1" applyProtection="1">
      <alignment horizontal="left" vertical="top"/>
      <protection locked="0"/>
    </xf>
    <xf numFmtId="0" fontId="16" fillId="0" borderId="0" xfId="0" applyFont="1" applyFill="1" applyBorder="1" applyAlignment="1">
      <alignment horizontal="left" vertical="top" wrapText="1"/>
    </xf>
    <xf numFmtId="0" fontId="0" fillId="0" borderId="11" xfId="0" applyBorder="1" applyAlignment="1" applyProtection="1">
      <alignment horizontal="left" vertical="top"/>
      <protection locked="0"/>
    </xf>
    <xf numFmtId="0" fontId="27" fillId="0" borderId="13" xfId="0" applyFont="1" applyBorder="1" applyAlignment="1">
      <alignment horizontal="left" vertical="top" wrapText="1"/>
    </xf>
    <xf numFmtId="0" fontId="20" fillId="3" borderId="0" xfId="0" applyFont="1" applyFill="1" applyBorder="1" applyAlignment="1">
      <alignment horizontal="left" vertical="top" wrapText="1"/>
    </xf>
    <xf numFmtId="0" fontId="16" fillId="3" borderId="10" xfId="0" applyFont="1" applyFill="1" applyBorder="1" applyAlignment="1" applyProtection="1">
      <alignment horizontal="left" wrapText="1"/>
      <protection locked="0"/>
    </xf>
    <xf numFmtId="0" fontId="5" fillId="7" borderId="10" xfId="0" applyFont="1" applyFill="1" applyBorder="1" applyAlignment="1">
      <alignment horizontal="left" vertical="top"/>
    </xf>
    <xf numFmtId="0" fontId="0" fillId="0" borderId="1" xfId="0" applyBorder="1" applyAlignment="1">
      <alignment horizontal="left" wrapText="1"/>
    </xf>
    <xf numFmtId="0" fontId="16" fillId="0" borderId="10" xfId="0" applyFont="1" applyBorder="1" applyAlignment="1">
      <alignment horizontal="left" wrapText="1"/>
    </xf>
    <xf numFmtId="0" fontId="9" fillId="9" borderId="2" xfId="0" applyFont="1" applyFill="1" applyBorder="1" applyAlignment="1">
      <alignment horizontal="left" vertical="top" wrapText="1"/>
    </xf>
    <xf numFmtId="0" fontId="29" fillId="3" borderId="10" xfId="0" applyFont="1" applyFill="1" applyBorder="1" applyAlignment="1">
      <alignment horizontal="left" vertical="top" wrapText="1"/>
    </xf>
    <xf numFmtId="0" fontId="16" fillId="0" borderId="3" xfId="0" applyFont="1" applyFill="1" applyBorder="1" applyAlignment="1">
      <alignment horizontal="left" vertical="top" wrapText="1"/>
    </xf>
    <xf numFmtId="0" fontId="9" fillId="7" borderId="10" xfId="0" applyFont="1" applyFill="1" applyBorder="1" applyAlignment="1">
      <alignment horizontal="center" vertical="top" wrapText="1"/>
    </xf>
    <xf numFmtId="0" fontId="16" fillId="0" borderId="13" xfId="0" applyFont="1" applyFill="1" applyBorder="1" applyAlignment="1">
      <alignment wrapText="1"/>
    </xf>
    <xf numFmtId="0" fontId="16" fillId="0" borderId="3" xfId="0" applyFont="1" applyFill="1" applyBorder="1" applyAlignment="1">
      <alignment wrapText="1"/>
    </xf>
    <xf numFmtId="0" fontId="16" fillId="0" borderId="1" xfId="0" applyFont="1" applyFill="1" applyBorder="1" applyAlignment="1">
      <alignment wrapText="1"/>
    </xf>
    <xf numFmtId="0" fontId="20" fillId="0" borderId="11" xfId="0" applyFont="1" applyBorder="1" applyAlignment="1">
      <alignment horizontal="left" vertical="top" wrapText="1"/>
    </xf>
    <xf numFmtId="0" fontId="16" fillId="3" borderId="10" xfId="0" applyFont="1" applyFill="1" applyBorder="1" applyAlignment="1">
      <alignment vertical="center" wrapText="1"/>
    </xf>
    <xf numFmtId="0" fontId="20" fillId="3" borderId="2" xfId="0" applyFont="1" applyFill="1" applyBorder="1" applyAlignment="1">
      <alignment horizontal="left" vertical="top" wrapText="1"/>
    </xf>
    <xf numFmtId="0" fontId="20" fillId="3" borderId="4" xfId="0" applyFont="1" applyFill="1" applyBorder="1" applyAlignment="1">
      <alignment horizontal="left" vertical="top" wrapText="1"/>
    </xf>
    <xf numFmtId="0" fontId="20" fillId="3" borderId="1" xfId="0" applyFont="1" applyFill="1" applyBorder="1" applyAlignment="1">
      <alignment horizontal="left" vertical="top" wrapText="1"/>
    </xf>
    <xf numFmtId="0" fontId="27" fillId="3" borderId="1" xfId="0" applyFont="1" applyFill="1" applyBorder="1" applyAlignment="1">
      <alignment horizontal="left" vertical="top" wrapText="1"/>
    </xf>
    <xf numFmtId="0" fontId="27" fillId="0" borderId="10" xfId="0" applyFont="1" applyBorder="1" applyAlignment="1">
      <alignment horizontal="left" vertical="center" wrapText="1"/>
    </xf>
    <xf numFmtId="0" fontId="27" fillId="3" borderId="10" xfId="0" applyFont="1" applyFill="1" applyBorder="1" applyAlignment="1">
      <alignment horizontal="left" vertical="center" wrapText="1"/>
    </xf>
    <xf numFmtId="0" fontId="0" fillId="3" borderId="13" xfId="0" applyFill="1" applyBorder="1" applyAlignment="1">
      <alignment wrapText="1"/>
    </xf>
    <xf numFmtId="0" fontId="9" fillId="7" borderId="2" xfId="0" applyFont="1" applyFill="1" applyBorder="1" applyAlignment="1">
      <alignment vertical="top" wrapText="1"/>
    </xf>
    <xf numFmtId="0" fontId="26" fillId="10" borderId="10" xfId="0" applyFont="1" applyFill="1" applyBorder="1" applyAlignment="1">
      <alignment vertical="top"/>
    </xf>
    <xf numFmtId="0" fontId="2" fillId="0" borderId="1" xfId="0" applyFont="1" applyFill="1" applyBorder="1" applyAlignment="1">
      <alignment horizontal="left" vertical="top" wrapText="1"/>
    </xf>
    <xf numFmtId="0" fontId="0" fillId="0" borderId="10" xfId="0" applyFont="1" applyBorder="1" applyAlignment="1">
      <alignment horizontal="left" vertical="top"/>
    </xf>
    <xf numFmtId="0" fontId="16" fillId="0" borderId="10" xfId="0" applyFont="1" applyBorder="1" applyAlignment="1" applyProtection="1">
      <alignment horizontal="left" wrapText="1"/>
      <protection locked="0"/>
    </xf>
    <xf numFmtId="0" fontId="16" fillId="0" borderId="2" xfId="0" applyFont="1" applyBorder="1" applyAlignment="1" applyProtection="1">
      <alignment horizontal="left" vertical="top"/>
      <protection locked="0"/>
    </xf>
    <xf numFmtId="0" fontId="0" fillId="0" borderId="0" xfId="0" applyBorder="1"/>
    <xf numFmtId="0" fontId="34" fillId="7" borderId="10" xfId="0" applyFont="1" applyFill="1" applyBorder="1" applyAlignment="1">
      <alignment horizontal="left" vertical="top" wrapText="1"/>
    </xf>
    <xf numFmtId="0" fontId="34" fillId="7" borderId="10" xfId="0" applyFont="1" applyFill="1" applyBorder="1" applyAlignment="1">
      <alignment horizontal="left" vertical="center" wrapText="1"/>
    </xf>
    <xf numFmtId="0" fontId="34" fillId="7" borderId="10" xfId="0" applyFont="1" applyFill="1" applyBorder="1" applyAlignment="1">
      <alignment vertical="center" wrapText="1"/>
    </xf>
    <xf numFmtId="0" fontId="34" fillId="9" borderId="10" xfId="0" applyFont="1" applyFill="1" applyBorder="1"/>
    <xf numFmtId="0" fontId="0" fillId="0" borderId="2" xfId="0" applyBorder="1" applyAlignment="1">
      <alignment horizontal="left" vertical="top"/>
    </xf>
    <xf numFmtId="0" fontId="34" fillId="9" borderId="10" xfId="0" applyFont="1" applyFill="1" applyBorder="1" applyAlignment="1">
      <alignment horizontal="left" vertical="center" wrapText="1"/>
    </xf>
    <xf numFmtId="0" fontId="0" fillId="3" borderId="10" xfId="0" applyFill="1" applyBorder="1" applyAlignment="1" applyProtection="1">
      <alignment horizontal="left" wrapText="1"/>
      <protection locked="0"/>
    </xf>
    <xf numFmtId="0" fontId="0" fillId="3" borderId="10" xfId="0" applyFont="1" applyFill="1" applyBorder="1" applyAlignment="1">
      <alignment wrapText="1"/>
    </xf>
    <xf numFmtId="0" fontId="0" fillId="0" borderId="0" xfId="0" applyBorder="1" applyAlignment="1">
      <alignment horizontal="left" vertical="top" wrapText="1"/>
    </xf>
    <xf numFmtId="0" fontId="2" fillId="0" borderId="1" xfId="0" applyFont="1" applyBorder="1" applyAlignment="1">
      <alignment horizontal="left" vertical="top" wrapText="1"/>
    </xf>
    <xf numFmtId="0" fontId="0" fillId="0" borderId="1" xfId="0" applyBorder="1" applyAlignment="1">
      <alignment wrapText="1"/>
    </xf>
    <xf numFmtId="0" fontId="34" fillId="9" borderId="10" xfId="0" applyFont="1" applyFill="1" applyBorder="1" applyAlignment="1">
      <alignment horizontal="left" vertical="top"/>
    </xf>
    <xf numFmtId="0" fontId="34" fillId="9" borderId="10" xfId="0" applyFont="1" applyFill="1" applyBorder="1" applyAlignment="1">
      <alignment vertical="center" wrapText="1"/>
    </xf>
    <xf numFmtId="0" fontId="16" fillId="0" borderId="10" xfId="0" applyFont="1" applyBorder="1" applyAlignment="1" applyProtection="1">
      <alignment horizontal="left" vertical="top" wrapText="1"/>
      <protection locked="0"/>
    </xf>
    <xf numFmtId="0" fontId="20" fillId="0" borderId="0" xfId="0" applyFont="1" applyBorder="1" applyAlignment="1">
      <alignment horizontal="left" vertical="top" wrapText="1"/>
    </xf>
    <xf numFmtId="0" fontId="0" fillId="0" borderId="10" xfId="0" applyFont="1" applyBorder="1" applyAlignment="1">
      <alignment horizontal="left" wrapText="1"/>
    </xf>
    <xf numFmtId="0" fontId="34" fillId="9" borderId="2" xfId="0" applyFont="1" applyFill="1" applyBorder="1" applyAlignment="1">
      <alignment vertical="center" wrapText="1"/>
    </xf>
    <xf numFmtId="0" fontId="0" fillId="3" borderId="10" xfId="0" applyFont="1" applyFill="1" applyBorder="1" applyAlignment="1">
      <alignment horizontal="left" vertical="top" wrapText="1"/>
    </xf>
    <xf numFmtId="0" fontId="2" fillId="0" borderId="11" xfId="0" applyFont="1" applyBorder="1" applyAlignment="1">
      <alignment horizontal="left" vertical="top" wrapText="1"/>
    </xf>
    <xf numFmtId="0" fontId="0" fillId="0" borderId="11" xfId="0" applyBorder="1" applyAlignment="1">
      <alignment wrapText="1"/>
    </xf>
    <xf numFmtId="0" fontId="2" fillId="3" borderId="2" xfId="0" applyFont="1" applyFill="1" applyBorder="1" applyAlignment="1">
      <alignment horizontal="left" vertical="top" wrapText="1"/>
    </xf>
    <xf numFmtId="0" fontId="2" fillId="3" borderId="1" xfId="0" applyFont="1" applyFill="1" applyBorder="1" applyAlignment="1">
      <alignment horizontal="left" vertical="top" wrapText="1"/>
    </xf>
    <xf numFmtId="0" fontId="0" fillId="0" borderId="10" xfId="0" applyFont="1" applyBorder="1" applyAlignment="1">
      <alignment wrapText="1"/>
    </xf>
    <xf numFmtId="0" fontId="2" fillId="0" borderId="10" xfId="0" applyFont="1" applyBorder="1" applyAlignment="1">
      <alignment horizontal="center" vertical="center" wrapText="1"/>
    </xf>
    <xf numFmtId="0" fontId="2" fillId="3" borderId="10" xfId="0" applyFont="1" applyFill="1" applyBorder="1" applyAlignment="1">
      <alignment horizontal="left" vertical="center" wrapText="1"/>
    </xf>
    <xf numFmtId="0" fontId="0" fillId="0" borderId="0" xfId="0" applyBorder="1" applyAlignment="1">
      <alignment wrapText="1"/>
    </xf>
    <xf numFmtId="0" fontId="2" fillId="0" borderId="10" xfId="0" applyFont="1" applyFill="1" applyBorder="1" applyAlignment="1">
      <alignment horizontal="center" vertical="center" wrapText="1"/>
    </xf>
    <xf numFmtId="0" fontId="34" fillId="9" borderId="10" xfId="0" applyFont="1" applyFill="1" applyBorder="1" applyAlignment="1">
      <alignment vertical="center"/>
    </xf>
    <xf numFmtId="0" fontId="0" fillId="0" borderId="0" xfId="0" applyFill="1" applyAlignment="1">
      <alignment horizontal="left" vertical="top"/>
    </xf>
    <xf numFmtId="0" fontId="0" fillId="0" borderId="13" xfId="0" applyBorder="1" applyAlignment="1">
      <alignment horizontal="left" vertical="top" wrapText="1"/>
    </xf>
    <xf numFmtId="0" fontId="34" fillId="7" borderId="10" xfId="0" applyFont="1" applyFill="1" applyBorder="1" applyAlignment="1">
      <alignment horizontal="left" vertical="top"/>
    </xf>
    <xf numFmtId="9" fontId="0" fillId="0" borderId="10" xfId="0" applyNumberFormat="1" applyBorder="1" applyProtection="1">
      <protection locked="0"/>
    </xf>
    <xf numFmtId="0" fontId="12" fillId="7" borderId="0" xfId="0" applyFont="1" applyFill="1" applyBorder="1"/>
    <xf numFmtId="0" fontId="12" fillId="7" borderId="10" xfId="0" applyFont="1" applyFill="1" applyBorder="1"/>
    <xf numFmtId="0" fontId="0" fillId="0" borderId="11" xfId="0" applyBorder="1" applyProtection="1">
      <protection locked="0"/>
    </xf>
    <xf numFmtId="0" fontId="0" fillId="0" borderId="13" xfId="0" applyFont="1" applyBorder="1" applyAlignment="1">
      <alignment horizontal="left" vertical="top" wrapText="1"/>
    </xf>
    <xf numFmtId="0" fontId="0" fillId="0" borderId="0" xfId="0" applyFill="1" applyAlignment="1" applyProtection="1">
      <alignment horizontal="left" vertical="top"/>
      <protection locked="0"/>
    </xf>
    <xf numFmtId="0" fontId="16" fillId="0" borderId="11" xfId="0" applyFont="1" applyBorder="1" applyAlignment="1">
      <alignment horizontal="left" vertical="top"/>
    </xf>
    <xf numFmtId="0" fontId="0" fillId="3" borderId="10" xfId="0" applyFill="1" applyBorder="1" applyAlignment="1" applyProtection="1">
      <alignment horizontal="left" vertical="top"/>
      <protection locked="0"/>
    </xf>
    <xf numFmtId="0" fontId="0" fillId="0" borderId="10" xfId="0" applyBorder="1" applyAlignment="1">
      <alignment horizontal="justify" vertical="top" wrapText="1"/>
    </xf>
    <xf numFmtId="18" fontId="0" fillId="0" borderId="10" xfId="0" applyNumberFormat="1" applyBorder="1" applyAlignment="1">
      <alignment horizontal="left" vertical="top"/>
    </xf>
    <xf numFmtId="0" fontId="9" fillId="7" borderId="13" xfId="0" applyFont="1" applyFill="1" applyBorder="1" applyAlignment="1">
      <alignment horizontal="left" vertical="top"/>
    </xf>
    <xf numFmtId="0" fontId="0" fillId="3" borderId="0" xfId="0" applyFill="1" applyBorder="1" applyAlignment="1">
      <alignment horizontal="left" vertical="top"/>
    </xf>
    <xf numFmtId="0" fontId="0" fillId="0" borderId="0" xfId="0" applyFill="1" applyBorder="1" applyAlignment="1">
      <alignment horizontal="left" vertical="top"/>
    </xf>
    <xf numFmtId="0" fontId="2" fillId="3" borderId="10" xfId="0" applyFont="1" applyFill="1" applyBorder="1" applyAlignment="1">
      <alignment horizontal="center" vertical="center" wrapText="1"/>
    </xf>
    <xf numFmtId="0" fontId="34" fillId="7" borderId="10" xfId="0" applyFont="1" applyFill="1" applyBorder="1" applyAlignment="1">
      <alignment vertical="top" wrapText="1"/>
    </xf>
    <xf numFmtId="0" fontId="0" fillId="7" borderId="0" xfId="0" applyFill="1" applyBorder="1" applyAlignment="1">
      <alignment horizontal="left" vertical="top"/>
    </xf>
    <xf numFmtId="0" fontId="16" fillId="0" borderId="2" xfId="0" applyFont="1" applyFill="1" applyBorder="1" applyAlignment="1">
      <alignment vertical="center" wrapText="1"/>
    </xf>
    <xf numFmtId="0" fontId="0" fillId="3" borderId="10" xfId="0" applyFill="1" applyBorder="1" applyAlignment="1">
      <alignment horizontal="left" vertical="center" wrapText="1"/>
    </xf>
    <xf numFmtId="0" fontId="0" fillId="0" borderId="10" xfId="0" applyFill="1" applyBorder="1" applyAlignment="1">
      <alignment horizontal="left" vertical="center" wrapText="1"/>
    </xf>
    <xf numFmtId="0" fontId="0" fillId="0" borderId="10" xfId="0" applyFont="1" applyBorder="1" applyAlignment="1">
      <alignment vertical="top" wrapText="1"/>
    </xf>
    <xf numFmtId="0" fontId="19" fillId="10" borderId="12" xfId="0" applyFont="1" applyFill="1" applyBorder="1" applyAlignment="1">
      <alignment vertical="top"/>
    </xf>
    <xf numFmtId="0" fontId="0" fillId="0" borderId="9" xfId="0" applyBorder="1" applyAlignment="1" applyProtection="1">
      <alignment horizontal="left" vertical="top"/>
      <protection locked="0"/>
    </xf>
    <xf numFmtId="0" fontId="0" fillId="0" borderId="10" xfId="0" applyBorder="1" applyAlignment="1">
      <alignment horizontal="left" vertical="top" wrapText="1" indent="1"/>
    </xf>
    <xf numFmtId="0" fontId="37" fillId="0" borderId="0" xfId="0" applyFont="1" applyAlignment="1">
      <alignment horizontal="left" vertical="top" wrapText="1"/>
    </xf>
    <xf numFmtId="0" fontId="10" fillId="7" borderId="0" xfId="0" applyFont="1" applyFill="1" applyAlignment="1">
      <alignment horizontal="left" vertical="top"/>
    </xf>
    <xf numFmtId="0" fontId="39" fillId="0" borderId="0" xfId="0" applyFont="1" applyAlignment="1">
      <alignment horizontal="left" vertical="top"/>
    </xf>
    <xf numFmtId="0" fontId="0" fillId="3" borderId="10" xfId="0" applyFill="1" applyBorder="1"/>
    <xf numFmtId="0" fontId="0" fillId="3" borderId="10" xfId="0" applyFill="1" applyBorder="1" applyAlignment="1">
      <alignment vertical="top" wrapText="1"/>
    </xf>
    <xf numFmtId="0" fontId="0" fillId="0" borderId="10" xfId="0" applyFill="1" applyBorder="1" applyProtection="1">
      <protection locked="0"/>
    </xf>
    <xf numFmtId="0" fontId="0" fillId="0" borderId="10" xfId="0" applyFill="1" applyBorder="1" applyAlignment="1">
      <alignment vertical="top" wrapText="1"/>
    </xf>
    <xf numFmtId="0" fontId="0" fillId="0" borderId="10" xfId="0" applyFill="1" applyBorder="1"/>
    <xf numFmtId="0" fontId="0" fillId="0" borderId="10" xfId="0" applyFont="1" applyFill="1" applyBorder="1" applyAlignment="1">
      <alignment horizontal="left" vertical="top" wrapText="1"/>
    </xf>
    <xf numFmtId="0" fontId="0" fillId="0" borderId="10" xfId="0" applyFont="1" applyFill="1" applyBorder="1" applyAlignment="1">
      <alignment wrapText="1"/>
    </xf>
    <xf numFmtId="0" fontId="0" fillId="3" borderId="10" xfId="0" applyFill="1" applyBorder="1" applyAlignment="1">
      <alignment vertical="center"/>
    </xf>
    <xf numFmtId="0" fontId="0" fillId="0" borderId="0" xfId="0" applyFill="1" applyAlignment="1">
      <alignment wrapText="1"/>
    </xf>
    <xf numFmtId="0" fontId="0" fillId="3" borderId="10" xfId="0" applyFill="1" applyBorder="1" applyAlignment="1">
      <alignment vertical="center" wrapText="1"/>
    </xf>
    <xf numFmtId="0" fontId="2" fillId="0" borderId="12" xfId="0" applyFont="1" applyBorder="1" applyAlignment="1">
      <alignment vertical="top" wrapText="1"/>
    </xf>
    <xf numFmtId="0" fontId="9" fillId="7" borderId="0" xfId="0" applyFont="1" applyFill="1" applyBorder="1"/>
    <xf numFmtId="0" fontId="0" fillId="0" borderId="11" xfId="0" applyBorder="1"/>
    <xf numFmtId="0" fontId="0" fillId="0" borderId="12" xfId="0" applyBorder="1"/>
    <xf numFmtId="0" fontId="16" fillId="0" borderId="12" xfId="0" applyFont="1" applyBorder="1"/>
    <xf numFmtId="0" fontId="0" fillId="0" borderId="12" xfId="0" applyBorder="1" applyAlignment="1">
      <alignment wrapText="1"/>
    </xf>
    <xf numFmtId="0" fontId="0" fillId="0" borderId="13" xfId="0" applyBorder="1" applyAlignment="1">
      <alignment vertical="top" wrapText="1"/>
    </xf>
    <xf numFmtId="0" fontId="2" fillId="0" borderId="7" xfId="0" applyFont="1" applyBorder="1" applyAlignment="1">
      <alignment horizontal="left" vertical="top" wrapText="1"/>
    </xf>
    <xf numFmtId="0" fontId="0" fillId="0" borderId="2" xfId="0" applyFill="1" applyBorder="1" applyAlignment="1">
      <alignment vertical="top" wrapText="1"/>
    </xf>
    <xf numFmtId="0" fontId="22" fillId="3" borderId="10" xfId="0" applyFont="1" applyFill="1" applyBorder="1" applyAlignment="1">
      <alignment horizontal="left" vertical="top" wrapText="1"/>
    </xf>
    <xf numFmtId="0" fontId="0" fillId="0" borderId="12" xfId="0" applyBorder="1" applyAlignment="1" applyProtection="1">
      <alignment horizontal="left" vertical="top"/>
      <protection locked="0"/>
    </xf>
    <xf numFmtId="0" fontId="0" fillId="0" borderId="12" xfId="0" applyBorder="1" applyAlignment="1">
      <alignment horizontal="left" vertical="top"/>
    </xf>
    <xf numFmtId="0" fontId="0" fillId="0" borderId="10" xfId="0" applyBorder="1" applyAlignment="1">
      <alignment horizontal="left" vertical="center" wrapText="1"/>
    </xf>
    <xf numFmtId="0" fontId="16" fillId="0" borderId="10" xfId="0" applyFont="1" applyBorder="1" applyAlignment="1">
      <alignment horizontal="left"/>
    </xf>
    <xf numFmtId="0" fontId="0" fillId="0" borderId="0" xfId="0" applyAlignment="1">
      <alignment horizontal="left" vertical="center" wrapText="1"/>
    </xf>
    <xf numFmtId="0" fontId="0" fillId="0" borderId="2" xfId="0" applyBorder="1"/>
    <xf numFmtId="0" fontId="2" fillId="0" borderId="2" xfId="0" applyFont="1" applyFill="1" applyBorder="1" applyAlignment="1">
      <alignment horizontal="left" vertical="top" wrapText="1"/>
    </xf>
    <xf numFmtId="0" fontId="9" fillId="9" borderId="10" xfId="0" applyFont="1" applyFill="1" applyBorder="1" applyAlignment="1">
      <alignment vertical="top"/>
    </xf>
    <xf numFmtId="0" fontId="16" fillId="12" borderId="10" xfId="0" applyFont="1" applyFill="1" applyBorder="1" applyAlignment="1">
      <alignment vertical="center" wrapText="1"/>
    </xf>
    <xf numFmtId="0" fontId="0" fillId="0" borderId="10" xfId="0" applyFont="1" applyBorder="1"/>
    <xf numFmtId="0" fontId="0" fillId="0" borderId="1" xfId="0" applyBorder="1" applyProtection="1">
      <protection locked="0"/>
    </xf>
    <xf numFmtId="9" fontId="35" fillId="0" borderId="10" xfId="1" applyFont="1" applyBorder="1" applyAlignment="1">
      <alignment vertical="top" wrapText="1"/>
    </xf>
    <xf numFmtId="0" fontId="35" fillId="0" borderId="10" xfId="0" applyFont="1" applyBorder="1" applyAlignment="1">
      <alignment vertical="top" wrapText="1"/>
    </xf>
    <xf numFmtId="0" fontId="2" fillId="0" borderId="10" xfId="0" applyFont="1" applyBorder="1" applyAlignment="1">
      <alignment wrapText="1"/>
    </xf>
    <xf numFmtId="0" fontId="41" fillId="0" borderId="10" xfId="0" applyFont="1" applyBorder="1" applyAlignment="1">
      <alignment horizontal="left" wrapText="1" readingOrder="1"/>
    </xf>
    <xf numFmtId="0" fontId="0" fillId="0" borderId="12" xfId="0" applyBorder="1" applyAlignment="1">
      <alignment horizontal="left" vertical="top" wrapText="1"/>
    </xf>
    <xf numFmtId="0" fontId="0" fillId="0" borderId="13" xfId="0" applyBorder="1"/>
    <xf numFmtId="0" fontId="42" fillId="0" borderId="10" xfId="0" applyFont="1" applyBorder="1" applyAlignment="1">
      <alignment horizontal="left" vertical="center" wrapText="1"/>
    </xf>
    <xf numFmtId="0" fontId="0" fillId="0" borderId="11" xfId="0" applyFont="1" applyBorder="1" applyAlignment="1">
      <alignment horizontal="left" vertical="top"/>
    </xf>
    <xf numFmtId="0" fontId="0" fillId="0" borderId="0" xfId="0" applyAlignment="1" applyProtection="1">
      <alignment horizontal="left"/>
      <protection locked="0"/>
    </xf>
    <xf numFmtId="0" fontId="35" fillId="0" borderId="10" xfId="0" applyFont="1" applyBorder="1" applyAlignment="1">
      <alignment wrapText="1"/>
    </xf>
    <xf numFmtId="0" fontId="16" fillId="0" borderId="10" xfId="0" applyNumberFormat="1" applyFont="1" applyFill="1" applyBorder="1" applyAlignment="1" applyProtection="1">
      <alignment wrapText="1"/>
    </xf>
    <xf numFmtId="0" fontId="35" fillId="0" borderId="10" xfId="0" applyFont="1" applyFill="1" applyBorder="1" applyAlignment="1">
      <alignment wrapText="1"/>
    </xf>
    <xf numFmtId="0" fontId="20" fillId="0" borderId="2" xfId="0" applyFont="1" applyFill="1" applyBorder="1" applyAlignment="1">
      <alignment vertical="center" wrapText="1"/>
    </xf>
    <xf numFmtId="0" fontId="20" fillId="0" borderId="14" xfId="0" applyFont="1" applyFill="1" applyBorder="1" applyAlignment="1">
      <alignment vertical="center" wrapText="1"/>
    </xf>
    <xf numFmtId="0" fontId="11" fillId="9" borderId="10" xfId="0" applyFont="1" applyFill="1" applyBorder="1" applyAlignment="1">
      <alignment horizontal="left" vertical="top"/>
    </xf>
    <xf numFmtId="0" fontId="0" fillId="0" borderId="11" xfId="0" applyBorder="1" applyAlignment="1" applyProtection="1">
      <alignment horizontal="left"/>
      <protection locked="0"/>
    </xf>
    <xf numFmtId="0" fontId="35" fillId="3" borderId="10" xfId="0" applyFont="1" applyFill="1" applyBorder="1" applyAlignment="1">
      <alignment vertical="top" wrapText="1"/>
    </xf>
    <xf numFmtId="0" fontId="0" fillId="7" borderId="10" xfId="0" applyFill="1" applyBorder="1"/>
    <xf numFmtId="0" fontId="16" fillId="0" borderId="10" xfId="0" applyFont="1" applyBorder="1" applyAlignment="1">
      <alignment vertical="center" wrapText="1"/>
    </xf>
    <xf numFmtId="0" fontId="0" fillId="0" borderId="0" xfId="0" applyAlignment="1">
      <alignment horizontal="center" vertical="center" wrapText="1"/>
    </xf>
    <xf numFmtId="0" fontId="34" fillId="7" borderId="10" xfId="0" applyFont="1" applyFill="1" applyBorder="1" applyAlignment="1">
      <alignment horizontal="center" vertical="center" wrapText="1"/>
    </xf>
    <xf numFmtId="0" fontId="12" fillId="7" borderId="0" xfId="0" applyFont="1" applyFill="1"/>
    <xf numFmtId="0" fontId="2" fillId="0" borderId="0" xfId="0" applyFont="1" applyBorder="1" applyAlignment="1">
      <alignment vertical="top" wrapText="1"/>
    </xf>
    <xf numFmtId="0" fontId="20" fillId="0" borderId="7" xfId="0" applyFont="1" applyBorder="1" applyAlignment="1">
      <alignment vertical="top" wrapText="1"/>
    </xf>
    <xf numFmtId="0" fontId="0" fillId="0" borderId="13" xfId="0" applyBorder="1" applyAlignment="1">
      <alignment horizontal="left" vertical="top"/>
    </xf>
    <xf numFmtId="0" fontId="20" fillId="0" borderId="7" xfId="0" applyFont="1" applyBorder="1" applyAlignment="1">
      <alignment horizontal="left" vertical="top" wrapText="1"/>
    </xf>
    <xf numFmtId="0" fontId="20" fillId="3" borderId="7" xfId="0" applyFont="1" applyFill="1" applyBorder="1" applyAlignment="1">
      <alignment horizontal="left" vertical="top" wrapText="1"/>
    </xf>
    <xf numFmtId="20" fontId="0" fillId="0" borderId="10" xfId="0" applyNumberFormat="1" applyBorder="1"/>
    <xf numFmtId="0" fontId="0" fillId="0" borderId="2" xfId="0" applyBorder="1" applyAlignment="1">
      <alignment wrapText="1"/>
    </xf>
    <xf numFmtId="0" fontId="22" fillId="0" borderId="0" xfId="0" applyFont="1" applyAlignment="1">
      <alignment horizontal="left" vertical="top"/>
    </xf>
    <xf numFmtId="0" fontId="32" fillId="0" borderId="0" xfId="0" applyFont="1" applyAlignment="1">
      <alignment horizontal="left" vertical="top"/>
    </xf>
    <xf numFmtId="0" fontId="34" fillId="0" borderId="0" xfId="0" applyFont="1" applyAlignment="1">
      <alignment horizontal="left" vertical="top"/>
    </xf>
    <xf numFmtId="0" fontId="34" fillId="7" borderId="10" xfId="0" applyFont="1" applyFill="1" applyBorder="1" applyAlignment="1">
      <alignment horizontal="left" vertical="center"/>
    </xf>
    <xf numFmtId="0" fontId="3" fillId="7" borderId="0" xfId="0" applyFont="1" applyFill="1" applyAlignment="1">
      <alignment horizontal="left" vertical="top"/>
    </xf>
    <xf numFmtId="0" fontId="33" fillId="7" borderId="10" xfId="0" applyFont="1" applyFill="1" applyBorder="1" applyAlignment="1">
      <alignment horizontal="left" vertical="top"/>
    </xf>
    <xf numFmtId="0" fontId="34" fillId="7" borderId="0" xfId="0" applyFont="1" applyFill="1" applyBorder="1"/>
    <xf numFmtId="0" fontId="34" fillId="7" borderId="13" xfId="0" applyFont="1" applyFill="1" applyBorder="1"/>
    <xf numFmtId="0" fontId="34" fillId="7" borderId="10" xfId="0" applyFont="1" applyFill="1" applyBorder="1"/>
    <xf numFmtId="0" fontId="36" fillId="7" borderId="0" xfId="0" applyFont="1" applyFill="1" applyAlignment="1">
      <alignment horizontal="left" vertical="top"/>
    </xf>
    <xf numFmtId="0" fontId="22" fillId="7" borderId="0" xfId="0" applyFont="1" applyFill="1" applyAlignment="1">
      <alignment horizontal="left" vertical="top"/>
    </xf>
    <xf numFmtId="0" fontId="34" fillId="7" borderId="10" xfId="0" applyFont="1" applyFill="1" applyBorder="1" applyAlignment="1">
      <alignment vertical="center"/>
    </xf>
    <xf numFmtId="0" fontId="41" fillId="0" borderId="10" xfId="0" applyFont="1" applyBorder="1" applyAlignment="1">
      <alignment wrapText="1"/>
    </xf>
    <xf numFmtId="0" fontId="30" fillId="0" borderId="10" xfId="0" applyFont="1" applyBorder="1" applyAlignment="1">
      <alignment wrapText="1"/>
    </xf>
    <xf numFmtId="0" fontId="12" fillId="7" borderId="0" xfId="0" applyFont="1" applyFill="1" applyBorder="1" applyAlignment="1">
      <alignment horizontal="left" vertical="top"/>
    </xf>
    <xf numFmtId="0" fontId="0" fillId="0" borderId="10" xfId="0" applyFill="1" applyBorder="1" applyAlignment="1">
      <alignment horizontal="left" vertical="top"/>
    </xf>
    <xf numFmtId="0" fontId="16" fillId="0" borderId="10" xfId="0" applyFont="1" applyFill="1" applyBorder="1" applyAlignment="1">
      <alignment horizontal="left" vertical="top"/>
    </xf>
    <xf numFmtId="0" fontId="0" fillId="0" borderId="10" xfId="0" applyFill="1" applyBorder="1" applyAlignment="1" applyProtection="1">
      <alignment horizontal="left" vertical="top"/>
      <protection locked="0"/>
    </xf>
    <xf numFmtId="0" fontId="12" fillId="7" borderId="13" xfId="0" applyFont="1" applyFill="1" applyBorder="1" applyAlignment="1">
      <alignment horizontal="left" vertical="top"/>
    </xf>
    <xf numFmtId="0" fontId="41" fillId="0" borderId="10" xfId="0" applyFont="1" applyBorder="1" applyAlignment="1">
      <alignment horizontal="left" vertical="top" wrapText="1"/>
    </xf>
    <xf numFmtId="0" fontId="35" fillId="0" borderId="10" xfId="0" applyFont="1" applyBorder="1" applyAlignment="1">
      <alignment horizontal="left" vertical="top" wrapText="1"/>
    </xf>
    <xf numFmtId="0" fontId="0" fillId="0" borderId="10" xfId="0" applyFill="1" applyBorder="1" applyAlignment="1">
      <alignment horizontal="left" wrapText="1"/>
    </xf>
    <xf numFmtId="0" fontId="0" fillId="7" borderId="13" xfId="0" applyFill="1" applyBorder="1" applyAlignment="1">
      <alignment horizontal="left" vertical="top"/>
    </xf>
    <xf numFmtId="0" fontId="0" fillId="0" borderId="10" xfId="0" applyFont="1" applyBorder="1" applyAlignment="1">
      <alignment vertical="center" wrapText="1"/>
    </xf>
    <xf numFmtId="0" fontId="3" fillId="7" borderId="10" xfId="0" applyFont="1" applyFill="1" applyBorder="1" applyAlignment="1">
      <alignment horizontal="left" vertical="top"/>
    </xf>
    <xf numFmtId="0" fontId="34" fillId="7" borderId="11" xfId="0" applyFont="1" applyFill="1" applyBorder="1" applyAlignment="1">
      <alignment vertical="top" wrapText="1"/>
    </xf>
    <xf numFmtId="0" fontId="2" fillId="0" borderId="13" xfId="0" applyFont="1" applyBorder="1" applyAlignment="1">
      <alignment vertical="top" wrapText="1"/>
    </xf>
    <xf numFmtId="0" fontId="19" fillId="9" borderId="10" xfId="0" applyFont="1" applyFill="1" applyBorder="1" applyAlignment="1">
      <alignment horizontal="left" vertical="top" wrapText="1"/>
    </xf>
    <xf numFmtId="0" fontId="0" fillId="0" borderId="13" xfId="0" applyFill="1" applyBorder="1" applyAlignment="1">
      <alignment horizontal="left" wrapText="1"/>
    </xf>
    <xf numFmtId="0" fontId="45" fillId="9" borderId="10" xfId="0" applyFont="1" applyFill="1" applyBorder="1" applyAlignment="1">
      <alignment horizontal="left" vertical="top" wrapText="1"/>
    </xf>
    <xf numFmtId="0" fontId="45" fillId="7" borderId="10" xfId="0" applyFont="1" applyFill="1" applyBorder="1" applyAlignment="1">
      <alignment horizontal="left" vertical="top" wrapText="1"/>
    </xf>
    <xf numFmtId="16" fontId="0" fillId="0" borderId="10" xfId="0" applyNumberFormat="1" applyBorder="1" applyAlignment="1">
      <alignment wrapText="1"/>
    </xf>
    <xf numFmtId="0" fontId="34" fillId="7" borderId="15" xfId="0" applyFont="1" applyFill="1" applyBorder="1" applyAlignment="1">
      <alignment horizontal="left" vertical="top" wrapText="1"/>
    </xf>
    <xf numFmtId="0" fontId="34" fillId="7" borderId="16" xfId="0" applyFont="1" applyFill="1" applyBorder="1" applyAlignment="1">
      <alignment horizontal="left" vertical="top" wrapText="1"/>
    </xf>
    <xf numFmtId="0" fontId="34" fillId="7" borderId="17" xfId="0" applyFont="1" applyFill="1" applyBorder="1" applyAlignment="1">
      <alignment horizontal="left" vertical="top" wrapText="1"/>
    </xf>
    <xf numFmtId="0" fontId="34" fillId="7" borderId="18" xfId="0" applyFont="1" applyFill="1" applyBorder="1" applyAlignment="1">
      <alignment horizontal="left" vertical="top" wrapText="1"/>
    </xf>
    <xf numFmtId="0" fontId="0" fillId="0" borderId="13" xfId="0" applyBorder="1" applyAlignment="1">
      <alignment horizontal="left" wrapText="1"/>
    </xf>
    <xf numFmtId="0" fontId="0" fillId="0" borderId="13" xfId="0" applyFill="1" applyBorder="1" applyAlignment="1">
      <alignment horizontal="left" vertical="top" wrapText="1"/>
    </xf>
    <xf numFmtId="0" fontId="34" fillId="9" borderId="10" xfId="0" applyFont="1" applyFill="1" applyBorder="1" applyAlignment="1">
      <alignment horizontal="left" vertical="top" wrapText="1"/>
    </xf>
    <xf numFmtId="0" fontId="0" fillId="0" borderId="11" xfId="0" applyBorder="1" applyAlignment="1">
      <alignment horizontal="left" vertical="top"/>
    </xf>
    <xf numFmtId="0" fontId="34" fillId="9" borderId="0" xfId="0" applyFont="1" applyFill="1" applyBorder="1" applyAlignment="1">
      <alignment horizontal="left" vertical="top" wrapText="1"/>
    </xf>
    <xf numFmtId="0" fontId="0" fillId="0" borderId="3" xfId="0" applyFill="1" applyBorder="1" applyAlignment="1">
      <alignment horizontal="left" vertical="top" wrapText="1"/>
    </xf>
    <xf numFmtId="0" fontId="9" fillId="7" borderId="2" xfId="0" applyFont="1" applyFill="1" applyBorder="1" applyAlignment="1">
      <alignment wrapText="1"/>
    </xf>
    <xf numFmtId="0" fontId="0" fillId="0" borderId="1" xfId="0" applyBorder="1"/>
    <xf numFmtId="0" fontId="0" fillId="0" borderId="13" xfId="0" applyFont="1" applyBorder="1"/>
    <xf numFmtId="0" fontId="16" fillId="12" borderId="7" xfId="0" applyFont="1" applyFill="1" applyBorder="1" applyAlignment="1">
      <alignment vertical="center" wrapText="1"/>
    </xf>
    <xf numFmtId="0" fontId="46" fillId="3" borderId="10" xfId="0" applyFont="1" applyFill="1" applyBorder="1" applyAlignment="1">
      <alignment wrapText="1"/>
    </xf>
    <xf numFmtId="0" fontId="9" fillId="9" borderId="10" xfId="0" applyFont="1" applyFill="1" applyBorder="1" applyAlignment="1">
      <alignment wrapText="1"/>
    </xf>
    <xf numFmtId="0" fontId="0" fillId="0" borderId="10" xfId="0" applyFont="1" applyBorder="1" applyAlignment="1" applyProtection="1">
      <alignment vertical="top" wrapText="1"/>
      <protection locked="0"/>
    </xf>
    <xf numFmtId="0" fontId="0" fillId="0" borderId="10" xfId="0" applyFont="1" applyBorder="1" applyAlignment="1" applyProtection="1">
      <alignment horizontal="left" vertical="top" wrapText="1"/>
      <protection locked="0"/>
    </xf>
    <xf numFmtId="0" fontId="16" fillId="0" borderId="10" xfId="0" applyFont="1" applyBorder="1" applyAlignment="1" applyProtection="1">
      <alignment vertical="top" wrapText="1"/>
      <protection locked="0"/>
    </xf>
    <xf numFmtId="0" fontId="16" fillId="0" borderId="13" xfId="0" applyFont="1" applyBorder="1" applyAlignment="1">
      <alignment vertical="top" wrapText="1"/>
    </xf>
    <xf numFmtId="0" fontId="16" fillId="0" borderId="10" xfId="0" applyFont="1" applyBorder="1" applyAlignment="1" applyProtection="1">
      <alignment vertical="top"/>
      <protection locked="0"/>
    </xf>
    <xf numFmtId="0" fontId="16" fillId="0" borderId="10" xfId="0" applyFont="1" applyBorder="1" applyAlignment="1">
      <alignment vertical="top"/>
    </xf>
    <xf numFmtId="0" fontId="2" fillId="0" borderId="4" xfId="0" applyFont="1" applyBorder="1" applyAlignment="1">
      <alignment horizontal="left" vertical="top" wrapText="1"/>
    </xf>
    <xf numFmtId="0" fontId="0" fillId="0" borderId="2" xfId="0" applyFill="1" applyBorder="1" applyAlignment="1">
      <alignment vertical="center" wrapText="1"/>
    </xf>
    <xf numFmtId="0" fontId="0" fillId="0" borderId="2" xfId="0" applyFill="1" applyBorder="1" applyAlignment="1">
      <alignment horizontal="left" vertical="top"/>
    </xf>
    <xf numFmtId="0" fontId="0" fillId="0" borderId="11" xfId="0" applyFill="1" applyBorder="1" applyAlignment="1" applyProtection="1">
      <alignment horizontal="left" vertical="top"/>
      <protection locked="0"/>
    </xf>
    <xf numFmtId="0" fontId="0" fillId="0" borderId="1" xfId="0" applyFill="1" applyBorder="1" applyAlignment="1">
      <alignment vertical="top" wrapText="1"/>
    </xf>
    <xf numFmtId="0" fontId="35" fillId="0" borderId="10" xfId="0" applyFont="1" applyFill="1" applyBorder="1" applyAlignment="1">
      <alignment vertical="top" wrapText="1"/>
    </xf>
    <xf numFmtId="0" fontId="0" fillId="0" borderId="19" xfId="0" applyFill="1" applyBorder="1" applyAlignment="1">
      <alignment wrapText="1"/>
    </xf>
    <xf numFmtId="0" fontId="0" fillId="3" borderId="10" xfId="0" applyFill="1" applyBorder="1" applyAlignment="1" applyProtection="1">
      <alignment horizontal="left" vertical="top" wrapText="1"/>
      <protection locked="0"/>
    </xf>
    <xf numFmtId="0" fontId="16" fillId="0" borderId="11" xfId="0" applyFont="1" applyFill="1" applyBorder="1"/>
    <xf numFmtId="0" fontId="0" fillId="0" borderId="1" xfId="0" applyFill="1" applyBorder="1" applyAlignment="1" applyProtection="1">
      <alignment horizontal="left" vertical="top"/>
      <protection locked="0"/>
    </xf>
    <xf numFmtId="0" fontId="0" fillId="0" borderId="1" xfId="0" applyFill="1" applyBorder="1" applyAlignment="1" applyProtection="1">
      <alignment horizontal="left"/>
      <protection locked="0"/>
    </xf>
    <xf numFmtId="0" fontId="2" fillId="0" borderId="4" xfId="0" applyFont="1" applyFill="1" applyBorder="1" applyAlignment="1">
      <alignment horizontal="left" vertical="top" wrapText="1"/>
    </xf>
    <xf numFmtId="0" fontId="0" fillId="0" borderId="2" xfId="0" applyFill="1" applyBorder="1" applyAlignment="1" applyProtection="1">
      <alignment horizontal="left"/>
      <protection locked="0"/>
    </xf>
    <xf numFmtId="0" fontId="2" fillId="0" borderId="7" xfId="0" applyFont="1" applyFill="1" applyBorder="1" applyAlignment="1">
      <alignment horizontal="left" vertical="top" wrapText="1"/>
    </xf>
    <xf numFmtId="0" fontId="20" fillId="0" borderId="4" xfId="0" applyFont="1" applyFill="1" applyBorder="1" applyAlignment="1">
      <alignment horizontal="left" vertical="top" wrapText="1"/>
    </xf>
    <xf numFmtId="0" fontId="20" fillId="0" borderId="10" xfId="0" applyFont="1" applyFill="1" applyBorder="1" applyAlignment="1">
      <alignment horizontal="left" vertical="center" wrapText="1"/>
    </xf>
    <xf numFmtId="0" fontId="0" fillId="0" borderId="11" xfId="0" applyFill="1" applyBorder="1" applyAlignment="1">
      <alignment wrapText="1"/>
    </xf>
    <xf numFmtId="0" fontId="0" fillId="0" borderId="0" xfId="0" applyFill="1" applyAlignment="1">
      <alignment horizontal="left" vertical="top" wrapText="1"/>
    </xf>
    <xf numFmtId="0" fontId="12" fillId="0" borderId="0" xfId="0" applyFont="1"/>
    <xf numFmtId="0" fontId="0" fillId="0" borderId="0" xfId="0" applyFont="1" applyAlignment="1">
      <alignment wrapText="1"/>
    </xf>
    <xf numFmtId="0" fontId="0" fillId="0" borderId="1" xfId="0" applyFill="1" applyBorder="1" applyAlignment="1">
      <alignment horizontal="left" vertical="top" wrapText="1"/>
    </xf>
    <xf numFmtId="0" fontId="35" fillId="0" borderId="10" xfId="0" applyFont="1" applyFill="1" applyBorder="1" applyAlignment="1">
      <alignment horizontal="left" vertical="top" wrapText="1"/>
    </xf>
    <xf numFmtId="0" fontId="19" fillId="9" borderId="13" xfId="0" applyFont="1" applyFill="1" applyBorder="1" applyAlignment="1">
      <alignment vertical="top" wrapText="1"/>
    </xf>
    <xf numFmtId="0" fontId="9" fillId="9" borderId="13" xfId="0" applyFont="1" applyFill="1" applyBorder="1" applyAlignment="1">
      <alignment horizontal="left" vertical="top" wrapText="1"/>
    </xf>
    <xf numFmtId="0" fontId="9" fillId="7" borderId="13" xfId="0" applyFont="1" applyFill="1" applyBorder="1" applyAlignment="1">
      <alignment horizontal="left" vertical="top" wrapText="1"/>
    </xf>
    <xf numFmtId="0" fontId="48" fillId="0" borderId="10" xfId="0" applyFont="1" applyBorder="1"/>
    <xf numFmtId="0" fontId="49" fillId="0" borderId="10" xfId="3" applyFont="1" applyFill="1" applyBorder="1" applyAlignment="1" applyProtection="1">
      <alignment wrapText="1"/>
    </xf>
    <xf numFmtId="0" fontId="0" fillId="0" borderId="7" xfId="0" applyFill="1" applyBorder="1" applyAlignment="1">
      <alignment horizontal="left" vertical="top" wrapText="1"/>
    </xf>
    <xf numFmtId="0" fontId="2" fillId="0" borderId="1" xfId="0" applyFont="1" applyBorder="1" applyAlignment="1">
      <alignment vertical="top" wrapText="1"/>
    </xf>
    <xf numFmtId="0" fontId="0" fillId="0" borderId="1" xfId="0" applyBorder="1" applyAlignment="1" applyProtection="1">
      <alignment horizontal="left"/>
      <protection locked="0"/>
    </xf>
    <xf numFmtId="0" fontId="0" fillId="0" borderId="12" xfId="0" applyBorder="1" applyAlignment="1" applyProtection="1">
      <alignment horizontal="left"/>
      <protection locked="0"/>
    </xf>
    <xf numFmtId="0" fontId="2" fillId="0" borderId="19" xfId="0" applyFont="1" applyFill="1" applyBorder="1" applyAlignment="1">
      <alignment horizontal="left" vertical="top" wrapText="1"/>
    </xf>
    <xf numFmtId="0" fontId="0" fillId="0" borderId="10" xfId="0" applyFill="1" applyBorder="1" applyAlignment="1" applyProtection="1">
      <alignment horizontal="left" vertical="top" wrapText="1"/>
      <protection locked="0"/>
    </xf>
    <xf numFmtId="0" fontId="51" fillId="0" borderId="0" xfId="0" applyFont="1" applyAlignment="1">
      <alignment wrapText="1"/>
    </xf>
    <xf numFmtId="0" fontId="32" fillId="7" borderId="10" xfId="0" applyFont="1" applyFill="1" applyBorder="1" applyAlignment="1">
      <alignment horizontal="left" vertical="top" wrapText="1"/>
    </xf>
    <xf numFmtId="0" fontId="16" fillId="0" borderId="10" xfId="0" applyFont="1" applyFill="1" applyBorder="1" applyAlignment="1">
      <alignment vertical="top" wrapText="1"/>
    </xf>
    <xf numFmtId="0" fontId="16" fillId="0" borderId="10" xfId="0" applyFont="1" applyFill="1" applyBorder="1" applyAlignment="1">
      <alignment vertical="top"/>
    </xf>
    <xf numFmtId="0" fontId="16" fillId="3" borderId="10" xfId="0" applyFont="1" applyFill="1" applyBorder="1" applyAlignment="1" applyProtection="1">
      <alignment horizontal="left" vertical="top"/>
      <protection locked="0"/>
    </xf>
    <xf numFmtId="0" fontId="16" fillId="7" borderId="10" xfId="0" applyFont="1" applyFill="1" applyBorder="1" applyAlignment="1">
      <alignment horizontal="left" vertical="top"/>
    </xf>
    <xf numFmtId="0" fontId="20" fillId="0" borderId="1" xfId="0" applyFont="1" applyBorder="1" applyAlignment="1">
      <alignment vertical="top" wrapText="1"/>
    </xf>
    <xf numFmtId="0" fontId="16" fillId="3" borderId="10" xfId="0" applyFont="1" applyFill="1" applyBorder="1" applyAlignment="1">
      <alignment vertical="top" wrapText="1"/>
    </xf>
    <xf numFmtId="0" fontId="16" fillId="0" borderId="10" xfId="0" applyFont="1" applyBorder="1" applyAlignment="1">
      <alignment horizontal="center" vertical="top"/>
    </xf>
    <xf numFmtId="0" fontId="16" fillId="0" borderId="4" xfId="0" applyFont="1" applyBorder="1" applyAlignment="1">
      <alignment horizontal="left" vertical="top"/>
    </xf>
    <xf numFmtId="0" fontId="16" fillId="0" borderId="7" xfId="0" applyFont="1" applyBorder="1" applyAlignment="1">
      <alignment horizontal="left" vertical="top" wrapText="1"/>
    </xf>
    <xf numFmtId="0" fontId="20" fillId="0" borderId="1" xfId="0" applyFont="1" applyFill="1" applyBorder="1" applyAlignment="1">
      <alignment horizontal="left" vertical="top" wrapText="1"/>
    </xf>
    <xf numFmtId="0" fontId="16" fillId="0" borderId="10" xfId="0" applyFont="1" applyBorder="1" applyAlignment="1">
      <alignment horizontal="left" vertical="center" wrapText="1"/>
    </xf>
    <xf numFmtId="0" fontId="32" fillId="0" borderId="1" xfId="0" applyFont="1" applyBorder="1" applyAlignment="1">
      <alignment horizontal="center" vertical="top"/>
    </xf>
    <xf numFmtId="0" fontId="25" fillId="3" borderId="4" xfId="0" applyFont="1" applyFill="1" applyBorder="1" applyAlignment="1">
      <alignment horizontal="center" vertical="top"/>
    </xf>
    <xf numFmtId="0" fontId="25" fillId="3" borderId="5" xfId="0" applyFont="1" applyFill="1" applyBorder="1" applyAlignment="1">
      <alignment horizontal="center" vertical="top"/>
    </xf>
    <xf numFmtId="0" fontId="25" fillId="3" borderId="6" xfId="0" applyFont="1" applyFill="1" applyBorder="1" applyAlignment="1">
      <alignment horizontal="center" vertical="top"/>
    </xf>
    <xf numFmtId="9" fontId="0" fillId="3" borderId="0" xfId="1" applyFont="1" applyFill="1"/>
    <xf numFmtId="0" fontId="0" fillId="0" borderId="10" xfId="0" applyBorder="1"/>
    <xf numFmtId="0" fontId="9" fillId="7" borderId="10" xfId="0" applyFont="1" applyFill="1" applyBorder="1" applyAlignment="1" applyProtection="1">
      <alignment horizontal="left" vertical="center"/>
    </xf>
    <xf numFmtId="0" fontId="9" fillId="7" borderId="10" xfId="0" applyFont="1" applyFill="1" applyBorder="1" applyAlignment="1">
      <alignment horizontal="left" vertical="center"/>
    </xf>
    <xf numFmtId="0" fontId="9" fillId="9" borderId="10" xfId="0" applyFont="1" applyFill="1" applyBorder="1" applyAlignment="1">
      <alignment horizontal="left" vertical="center"/>
    </xf>
    <xf numFmtId="0" fontId="9" fillId="7" borderId="10" xfId="0" applyFont="1" applyFill="1" applyBorder="1" applyAlignment="1">
      <alignment horizontal="left" vertical="center" wrapText="1"/>
    </xf>
    <xf numFmtId="0" fontId="9" fillId="7" borderId="2" xfId="0" applyFont="1" applyFill="1" applyBorder="1" applyAlignment="1">
      <alignment horizontal="left" vertical="center" wrapText="1"/>
    </xf>
    <xf numFmtId="0" fontId="9" fillId="9" borderId="10" xfId="0" applyFont="1" applyFill="1" applyBorder="1" applyAlignment="1">
      <alignment horizontal="left" vertical="center" wrapText="1"/>
    </xf>
    <xf numFmtId="0" fontId="9" fillId="7" borderId="2" xfId="0" applyFont="1" applyFill="1" applyBorder="1" applyAlignment="1">
      <alignment horizontal="left" vertical="center"/>
    </xf>
    <xf numFmtId="0" fontId="9" fillId="7" borderId="2" xfId="0" applyFont="1" applyFill="1" applyBorder="1" applyAlignment="1">
      <alignment vertical="center" wrapText="1"/>
    </xf>
    <xf numFmtId="0" fontId="9" fillId="7" borderId="10" xfId="0" applyFont="1" applyFill="1" applyBorder="1" applyAlignment="1">
      <alignment horizontal="center" vertical="center" wrapText="1"/>
    </xf>
    <xf numFmtId="0" fontId="9" fillId="9" borderId="2" xfId="0" applyFont="1" applyFill="1" applyBorder="1" applyAlignment="1">
      <alignment horizontal="left" vertical="center" wrapText="1"/>
    </xf>
    <xf numFmtId="0" fontId="9" fillId="7" borderId="10" xfId="0" applyFont="1" applyFill="1" applyBorder="1" applyAlignment="1">
      <alignment vertical="center" wrapText="1"/>
    </xf>
    <xf numFmtId="0" fontId="16" fillId="0" borderId="0" xfId="0" applyFont="1" applyAlignment="1">
      <alignment horizontal="left" vertical="center"/>
    </xf>
    <xf numFmtId="0" fontId="0" fillId="0" borderId="0" xfId="0" applyAlignment="1">
      <alignment horizontal="left" vertical="center"/>
    </xf>
    <xf numFmtId="0" fontId="9" fillId="7" borderId="0" xfId="0" applyFont="1" applyFill="1" applyAlignment="1">
      <alignment horizontal="left" vertical="center"/>
    </xf>
    <xf numFmtId="0" fontId="33" fillId="0" borderId="0" xfId="0" applyFont="1" applyAlignment="1">
      <alignment horizontal="left" vertical="center"/>
    </xf>
    <xf numFmtId="0" fontId="12" fillId="0" borderId="0" xfId="0" applyFont="1" applyAlignment="1">
      <alignment horizontal="left" vertical="center"/>
    </xf>
    <xf numFmtId="0" fontId="9" fillId="7" borderId="10" xfId="0" applyFont="1" applyFill="1" applyBorder="1" applyAlignment="1">
      <alignment vertical="center"/>
    </xf>
    <xf numFmtId="0" fontId="9" fillId="9" borderId="10" xfId="0" applyFont="1" applyFill="1" applyBorder="1" applyAlignment="1">
      <alignment vertical="center"/>
    </xf>
    <xf numFmtId="0" fontId="9" fillId="9" borderId="10" xfId="0" applyFont="1" applyFill="1" applyBorder="1" applyAlignment="1">
      <alignment vertical="center" wrapText="1"/>
    </xf>
    <xf numFmtId="0" fontId="9" fillId="9" borderId="2" xfId="0" applyFont="1" applyFill="1" applyBorder="1" applyAlignment="1">
      <alignment vertical="center" wrapText="1"/>
    </xf>
    <xf numFmtId="0" fontId="16" fillId="0" borderId="0" xfId="0" applyFont="1" applyAlignment="1">
      <alignment vertical="center"/>
    </xf>
    <xf numFmtId="0" fontId="12" fillId="0" borderId="0" xfId="0" applyFont="1" applyAlignment="1">
      <alignment vertical="center"/>
    </xf>
    <xf numFmtId="0" fontId="19" fillId="9" borderId="10" xfId="0" applyFont="1" applyFill="1" applyBorder="1" applyAlignment="1">
      <alignment vertical="center" wrapText="1"/>
    </xf>
    <xf numFmtId="0" fontId="19" fillId="7" borderId="10" xfId="0" applyFont="1" applyFill="1" applyBorder="1" applyAlignment="1">
      <alignment vertical="center"/>
    </xf>
    <xf numFmtId="0" fontId="19" fillId="7" borderId="10" xfId="0" applyFont="1" applyFill="1" applyBorder="1" applyAlignment="1">
      <alignment vertical="center" wrapText="1"/>
    </xf>
    <xf numFmtId="0" fontId="19" fillId="7" borderId="16" xfId="0" applyFont="1" applyFill="1" applyBorder="1" applyAlignment="1">
      <alignment vertical="center" wrapText="1"/>
    </xf>
    <xf numFmtId="0" fontId="19" fillId="9" borderId="2" xfId="0" applyFont="1" applyFill="1" applyBorder="1" applyAlignment="1">
      <alignment vertical="center" wrapText="1"/>
    </xf>
    <xf numFmtId="0" fontId="19" fillId="7" borderId="2" xfId="0" applyFont="1" applyFill="1" applyBorder="1" applyAlignment="1">
      <alignment vertical="center" wrapText="1"/>
    </xf>
    <xf numFmtId="0" fontId="0" fillId="0" borderId="0" xfId="0" applyAlignment="1">
      <alignment vertical="center"/>
    </xf>
    <xf numFmtId="0" fontId="9" fillId="7" borderId="2" xfId="0" applyFont="1" applyFill="1" applyBorder="1" applyAlignment="1">
      <alignment vertical="center"/>
    </xf>
    <xf numFmtId="0" fontId="34" fillId="9" borderId="2" xfId="0" applyFont="1" applyFill="1" applyBorder="1" applyAlignment="1">
      <alignment horizontal="left" vertical="center" wrapText="1"/>
    </xf>
    <xf numFmtId="0" fontId="34" fillId="9" borderId="10" xfId="0" applyFont="1" applyFill="1" applyBorder="1" applyAlignment="1">
      <alignment horizontal="left" vertical="center"/>
    </xf>
    <xf numFmtId="0" fontId="0" fillId="0" borderId="10" xfId="0" applyBorder="1" applyAlignment="1"/>
    <xf numFmtId="0" fontId="22" fillId="8" borderId="10" xfId="0" applyFont="1" applyFill="1" applyBorder="1" applyAlignment="1">
      <alignment horizontal="left" vertical="top" wrapText="1"/>
    </xf>
    <xf numFmtId="0" fontId="0" fillId="8" borderId="10" xfId="0" applyFill="1" applyBorder="1" applyAlignment="1">
      <alignment wrapText="1"/>
    </xf>
    <xf numFmtId="0" fontId="0" fillId="8" borderId="10" xfId="0" applyFill="1" applyBorder="1"/>
    <xf numFmtId="0" fontId="16" fillId="8" borderId="10" xfId="0" applyFont="1" applyFill="1" applyBorder="1"/>
    <xf numFmtId="0" fontId="9" fillId="7" borderId="10" xfId="0" applyFont="1" applyFill="1" applyBorder="1" applyAlignment="1">
      <alignment vertical="top" wrapText="1"/>
    </xf>
    <xf numFmtId="0" fontId="22" fillId="8" borderId="10" xfId="0" applyFont="1" applyFill="1" applyBorder="1" applyAlignment="1">
      <alignment horizontal="left" vertical="center" wrapText="1"/>
    </xf>
    <xf numFmtId="0" fontId="22" fillId="8" borderId="2" xfId="0" applyFont="1" applyFill="1" applyBorder="1" applyAlignment="1">
      <alignment horizontal="left" vertical="top" wrapText="1"/>
    </xf>
    <xf numFmtId="0" fontId="9" fillId="7" borderId="10" xfId="0" applyFont="1" applyFill="1" applyBorder="1" applyAlignment="1">
      <alignment horizontal="center" wrapText="1"/>
    </xf>
    <xf numFmtId="0" fontId="11" fillId="8" borderId="10" xfId="0" applyFont="1" applyFill="1" applyBorder="1" applyAlignment="1">
      <alignment horizontal="left" vertical="top" wrapText="1"/>
    </xf>
    <xf numFmtId="0" fontId="9" fillId="0" borderId="0" xfId="0" applyFont="1" applyAlignment="1" applyProtection="1">
      <alignment horizontal="left" vertical="center"/>
    </xf>
    <xf numFmtId="0" fontId="12" fillId="0" borderId="0" xfId="0" applyFont="1" applyAlignment="1" applyProtection="1">
      <alignment horizontal="left" vertical="top"/>
    </xf>
    <xf numFmtId="0" fontId="12" fillId="0" borderId="0" xfId="0" applyFont="1" applyFill="1" applyAlignment="1">
      <alignment horizontal="left" vertical="top"/>
    </xf>
    <xf numFmtId="0" fontId="12" fillId="0" borderId="0" xfId="0" applyFont="1" applyFill="1" applyBorder="1" applyAlignment="1">
      <alignment horizontal="left" vertical="top"/>
    </xf>
    <xf numFmtId="0" fontId="12" fillId="3" borderId="0" xfId="0" applyFont="1" applyFill="1" applyBorder="1" applyAlignment="1">
      <alignment horizontal="left" vertical="top"/>
    </xf>
    <xf numFmtId="0" fontId="12" fillId="0" borderId="0" xfId="0" applyFont="1" applyBorder="1" applyAlignment="1">
      <alignment horizontal="left" vertical="top"/>
    </xf>
    <xf numFmtId="0" fontId="12" fillId="0" borderId="0" xfId="0" applyFont="1" applyAlignment="1">
      <alignment vertical="top"/>
    </xf>
    <xf numFmtId="0" fontId="12" fillId="0" borderId="0" xfId="0" applyFont="1" applyAlignment="1">
      <alignment wrapText="1"/>
    </xf>
    <xf numFmtId="0" fontId="12" fillId="0" borderId="0" xfId="0" applyFont="1" applyFill="1" applyAlignment="1">
      <alignment wrapText="1"/>
    </xf>
    <xf numFmtId="0" fontId="17" fillId="0" borderId="10" xfId="0" applyFont="1" applyBorder="1" applyAlignment="1">
      <alignment horizontal="left" vertical="top"/>
    </xf>
    <xf numFmtId="0" fontId="11" fillId="0" borderId="10" xfId="0" applyFont="1" applyBorder="1" applyAlignment="1">
      <alignment horizontal="center" vertical="top" wrapText="1"/>
    </xf>
    <xf numFmtId="0" fontId="17" fillId="0" borderId="10" xfId="0" applyFont="1" applyBorder="1" applyAlignment="1">
      <alignment horizontal="center" vertical="top" wrapText="1"/>
    </xf>
    <xf numFmtId="0" fontId="32" fillId="0" borderId="1" xfId="0" applyFont="1" applyFill="1" applyBorder="1" applyAlignment="1">
      <alignment horizontal="center" vertical="top" wrapText="1"/>
    </xf>
    <xf numFmtId="0" fontId="32" fillId="0" borderId="3" xfId="0" applyFont="1" applyBorder="1" applyAlignment="1">
      <alignment horizontal="center" vertical="top" wrapText="1"/>
    </xf>
    <xf numFmtId="0" fontId="11" fillId="0" borderId="10" xfId="0" applyFont="1" applyFill="1" applyBorder="1" applyAlignment="1">
      <alignment horizontal="center" vertical="top" wrapText="1"/>
    </xf>
    <xf numFmtId="0" fontId="11" fillId="0" borderId="10" xfId="0" applyFont="1" applyBorder="1" applyAlignment="1">
      <alignment horizontal="center" vertical="top"/>
    </xf>
    <xf numFmtId="0" fontId="18" fillId="0" borderId="10" xfId="0" applyFont="1" applyBorder="1" applyAlignment="1">
      <alignment horizontal="center" vertical="top" wrapText="1"/>
    </xf>
    <xf numFmtId="0" fontId="21" fillId="0" borderId="10" xfId="0" applyFont="1" applyFill="1" applyBorder="1" applyAlignment="1">
      <alignment horizontal="center" vertical="top" wrapText="1"/>
    </xf>
    <xf numFmtId="0" fontId="21" fillId="0" borderId="10" xfId="0" applyFont="1" applyBorder="1" applyAlignment="1">
      <alignment horizontal="center" vertical="top"/>
    </xf>
    <xf numFmtId="0" fontId="18" fillId="0" borderId="10" xfId="0" applyFont="1" applyBorder="1" applyAlignment="1">
      <alignment horizontal="center" vertical="top"/>
    </xf>
    <xf numFmtId="0" fontId="22" fillId="0" borderId="10" xfId="0" applyFont="1" applyFill="1" applyBorder="1" applyAlignment="1">
      <alignment horizontal="center" vertical="top" wrapText="1"/>
    </xf>
    <xf numFmtId="0" fontId="32" fillId="0" borderId="10" xfId="0" applyFont="1" applyFill="1" applyBorder="1" applyAlignment="1">
      <alignment horizontal="center" vertical="top" wrapText="1"/>
    </xf>
    <xf numFmtId="0" fontId="17" fillId="0" borderId="10" xfId="0" applyFont="1" applyFill="1" applyBorder="1" applyAlignment="1">
      <alignment horizontal="left" vertical="top" wrapText="1"/>
    </xf>
    <xf numFmtId="0" fontId="22" fillId="0" borderId="10" xfId="0" applyFont="1" applyBorder="1" applyAlignment="1">
      <alignment horizontal="center" vertical="top"/>
    </xf>
    <xf numFmtId="0" fontId="32" fillId="0" borderId="10" xfId="0" applyFont="1" applyBorder="1" applyAlignment="1">
      <alignment horizontal="center" vertical="top"/>
    </xf>
    <xf numFmtId="0" fontId="18" fillId="0" borderId="10" xfId="0" applyFont="1" applyFill="1" applyBorder="1" applyAlignment="1">
      <alignment horizontal="center" vertical="top" wrapText="1"/>
    </xf>
    <xf numFmtId="0" fontId="22" fillId="0" borderId="1" xfId="0" applyFont="1" applyBorder="1" applyAlignment="1">
      <alignment horizontal="center" vertical="top"/>
    </xf>
    <xf numFmtId="0" fontId="0" fillId="0" borderId="0" xfId="0" applyAlignment="1" applyProtection="1">
      <alignment horizontal="left" vertical="top"/>
    </xf>
    <xf numFmtId="0" fontId="22" fillId="0" borderId="10" xfId="0" applyFont="1" applyFill="1" applyBorder="1" applyAlignment="1" applyProtection="1">
      <alignment horizontal="left" vertical="top" wrapText="1"/>
    </xf>
    <xf numFmtId="0" fontId="11" fillId="0" borderId="10" xfId="0" applyFont="1" applyBorder="1" applyAlignment="1" applyProtection="1">
      <alignment horizontal="center" vertical="top" wrapText="1"/>
    </xf>
    <xf numFmtId="0" fontId="17" fillId="0" borderId="10" xfId="0" applyFont="1" applyBorder="1" applyAlignment="1" applyProtection="1">
      <alignment horizontal="center" vertical="top" wrapText="1"/>
    </xf>
    <xf numFmtId="0" fontId="12" fillId="7" borderId="0" xfId="0" applyFont="1" applyFill="1" applyAlignment="1" applyProtection="1">
      <alignment horizontal="left" vertical="top"/>
    </xf>
    <xf numFmtId="0" fontId="9" fillId="7" borderId="10" xfId="0" applyFont="1" applyFill="1" applyBorder="1" applyAlignment="1" applyProtection="1">
      <alignment horizontal="left" vertical="top"/>
    </xf>
    <xf numFmtId="0" fontId="20" fillId="0" borderId="10" xfId="0" applyFont="1" applyBorder="1" applyAlignment="1" applyProtection="1">
      <alignment horizontal="left" vertical="top" wrapText="1"/>
    </xf>
    <xf numFmtId="0" fontId="0" fillId="0" borderId="2" xfId="0" applyBorder="1" applyAlignment="1" applyProtection="1">
      <alignment horizontal="left" vertical="top" wrapText="1"/>
    </xf>
    <xf numFmtId="0" fontId="0" fillId="0" borderId="10" xfId="0" applyBorder="1" applyAlignment="1" applyProtection="1">
      <alignment horizontal="left" vertical="top"/>
    </xf>
    <xf numFmtId="0" fontId="16" fillId="0" borderId="10" xfId="0" applyFont="1" applyBorder="1" applyProtection="1"/>
    <xf numFmtId="0" fontId="0" fillId="0" borderId="10" xfId="0" applyBorder="1" applyAlignment="1" applyProtection="1">
      <alignment horizontal="left" vertical="top" wrapText="1"/>
    </xf>
    <xf numFmtId="0" fontId="0" fillId="0" borderId="0" xfId="0" applyAlignment="1" applyProtection="1">
      <alignment horizontal="left" vertical="top" wrapText="1"/>
    </xf>
    <xf numFmtId="0" fontId="9" fillId="7" borderId="1" xfId="0" applyFont="1" applyFill="1" applyBorder="1" applyAlignment="1" applyProtection="1">
      <alignment horizontal="left" vertical="top"/>
    </xf>
    <xf numFmtId="0" fontId="20" fillId="0" borderId="1" xfId="0" applyFont="1" applyBorder="1" applyAlignment="1" applyProtection="1">
      <alignment horizontal="left" vertical="top" wrapText="1"/>
    </xf>
    <xf numFmtId="0" fontId="0" fillId="0" borderId="1" xfId="0" applyBorder="1" applyAlignment="1" applyProtection="1">
      <alignment horizontal="left" vertical="top" wrapText="1"/>
    </xf>
    <xf numFmtId="0" fontId="0" fillId="0" borderId="1" xfId="0" applyBorder="1" applyAlignment="1" applyProtection="1">
      <alignment horizontal="left" vertical="top"/>
    </xf>
    <xf numFmtId="0" fontId="0" fillId="0" borderId="10" xfId="0" applyFill="1" applyBorder="1" applyAlignment="1" applyProtection="1">
      <alignment horizontal="left" vertical="top" wrapText="1"/>
    </xf>
    <xf numFmtId="0" fontId="12" fillId="0" borderId="0" xfId="0" applyFont="1" applyAlignment="1" applyProtection="1">
      <alignment horizontal="left" vertical="top" wrapText="1"/>
    </xf>
    <xf numFmtId="0" fontId="16" fillId="0" borderId="10" xfId="0" applyFont="1" applyBorder="1" applyAlignment="1" applyProtection="1">
      <alignment horizontal="left" vertical="top"/>
    </xf>
    <xf numFmtId="0" fontId="9" fillId="9" borderId="10" xfId="0" applyFont="1" applyFill="1" applyBorder="1" applyAlignment="1" applyProtection="1">
      <alignment horizontal="left" vertical="top"/>
    </xf>
    <xf numFmtId="0" fontId="2" fillId="0" borderId="10" xfId="0" applyFont="1" applyFill="1" applyBorder="1" applyAlignment="1" applyProtection="1">
      <alignment horizontal="left" vertical="top" wrapText="1"/>
    </xf>
    <xf numFmtId="0" fontId="16" fillId="0" borderId="10" xfId="0" applyFont="1" applyBorder="1" applyAlignment="1" applyProtection="1">
      <alignment horizontal="left" vertical="top" wrapText="1"/>
    </xf>
    <xf numFmtId="0" fontId="0" fillId="0" borderId="10" xfId="0" applyBorder="1" applyAlignment="1" applyProtection="1">
      <alignment wrapText="1"/>
    </xf>
    <xf numFmtId="0" fontId="0" fillId="0" borderId="10" xfId="0" applyFill="1" applyBorder="1" applyAlignment="1" applyProtection="1">
      <alignment wrapText="1"/>
    </xf>
    <xf numFmtId="0" fontId="9" fillId="9" borderId="10" xfId="0" applyFont="1" applyFill="1" applyBorder="1" applyAlignment="1" applyProtection="1">
      <alignment horizontal="left" vertical="center"/>
    </xf>
    <xf numFmtId="0" fontId="20" fillId="0" borderId="10" xfId="0" applyFont="1" applyFill="1" applyBorder="1" applyAlignment="1" applyProtection="1">
      <alignment horizontal="left" vertical="top" wrapText="1"/>
    </xf>
    <xf numFmtId="0" fontId="16" fillId="0" borderId="10" xfId="0" applyFont="1" applyBorder="1" applyAlignment="1" applyProtection="1">
      <alignment wrapText="1"/>
    </xf>
    <xf numFmtId="0" fontId="0" fillId="0" borderId="10" xfId="0" applyBorder="1" applyAlignment="1" applyProtection="1">
      <alignment horizontal="left"/>
    </xf>
    <xf numFmtId="0" fontId="9" fillId="7" borderId="10" xfId="0" applyFont="1" applyFill="1" applyBorder="1" applyAlignment="1" applyProtection="1">
      <alignment horizontal="left" vertical="center" wrapText="1"/>
    </xf>
    <xf numFmtId="0" fontId="20" fillId="3" borderId="10" xfId="0" applyFont="1" applyFill="1" applyBorder="1" applyAlignment="1" applyProtection="1">
      <alignment horizontal="left" vertical="center" wrapText="1"/>
    </xf>
    <xf numFmtId="0" fontId="0" fillId="0" borderId="13" xfId="0" applyBorder="1" applyAlignment="1" applyProtection="1">
      <alignment wrapText="1"/>
    </xf>
    <xf numFmtId="0" fontId="2" fillId="0" borderId="13" xfId="0" applyFont="1" applyBorder="1" applyAlignment="1" applyProtection="1">
      <alignment horizontal="left" vertical="center" wrapText="1"/>
    </xf>
    <xf numFmtId="0" fontId="0" fillId="0" borderId="10" xfId="0" applyBorder="1" applyProtection="1"/>
    <xf numFmtId="0" fontId="16" fillId="0" borderId="13" xfId="0" applyFont="1" applyBorder="1" applyAlignment="1" applyProtection="1">
      <alignment horizontal="left" vertical="top" wrapText="1"/>
    </xf>
    <xf numFmtId="0" fontId="0" fillId="0" borderId="13" xfId="0" applyBorder="1" applyAlignment="1" applyProtection="1">
      <alignment vertical="center" wrapText="1"/>
    </xf>
    <xf numFmtId="0" fontId="0" fillId="0" borderId="13" xfId="0" applyFill="1" applyBorder="1" applyAlignment="1" applyProtection="1">
      <alignment wrapText="1"/>
    </xf>
    <xf numFmtId="0" fontId="20" fillId="0" borderId="10" xfId="0" applyFont="1" applyBorder="1" applyAlignment="1" applyProtection="1">
      <alignment horizontal="left" vertical="center" wrapText="1"/>
    </xf>
    <xf numFmtId="0" fontId="23" fillId="0" borderId="0" xfId="0" applyFont="1" applyAlignment="1" applyProtection="1">
      <alignment wrapText="1"/>
    </xf>
    <xf numFmtId="0" fontId="16" fillId="0" borderId="13" xfId="0" applyFont="1" applyFill="1" applyBorder="1" applyAlignment="1" applyProtection="1">
      <alignment horizontal="left" vertical="top" wrapText="1"/>
    </xf>
    <xf numFmtId="0" fontId="23" fillId="0" borderId="0" xfId="0" applyFont="1" applyAlignment="1" applyProtection="1">
      <alignment vertical="center" wrapText="1"/>
    </xf>
    <xf numFmtId="0" fontId="2" fillId="0" borderId="10" xfId="0" applyFont="1" applyBorder="1" applyAlignment="1" applyProtection="1">
      <alignment horizontal="left" vertical="center" wrapText="1"/>
    </xf>
    <xf numFmtId="0" fontId="16" fillId="0" borderId="0" xfId="0" applyFont="1" applyAlignment="1" applyProtection="1">
      <alignment horizontal="left" vertical="top"/>
    </xf>
    <xf numFmtId="0" fontId="2" fillId="0" borderId="10" xfId="0" applyFont="1" applyBorder="1" applyAlignment="1" applyProtection="1">
      <alignment horizontal="left" vertical="top" wrapText="1"/>
    </xf>
    <xf numFmtId="0" fontId="2" fillId="3" borderId="10" xfId="0" applyFont="1" applyFill="1" applyBorder="1" applyAlignment="1" applyProtection="1">
      <alignment horizontal="left" vertical="top" wrapText="1"/>
    </xf>
    <xf numFmtId="0" fontId="20" fillId="0" borderId="13" xfId="0" applyFont="1" applyBorder="1" applyAlignment="1" applyProtection="1">
      <alignment horizontal="left" vertical="top" wrapText="1"/>
    </xf>
    <xf numFmtId="0" fontId="0" fillId="0" borderId="0" xfId="0" applyAlignment="1" applyProtection="1">
      <alignment wrapText="1"/>
    </xf>
    <xf numFmtId="0" fontId="20" fillId="3" borderId="13" xfId="0" applyFont="1" applyFill="1" applyBorder="1" applyAlignment="1" applyProtection="1">
      <alignment horizontal="left" vertical="top" wrapText="1"/>
    </xf>
    <xf numFmtId="0" fontId="20" fillId="3" borderId="10" xfId="0" applyFont="1" applyFill="1" applyBorder="1" applyAlignment="1" applyProtection="1">
      <alignment horizontal="left" vertical="top" wrapText="1"/>
    </xf>
    <xf numFmtId="0" fontId="0" fillId="3" borderId="10" xfId="0" applyFill="1" applyBorder="1" applyAlignment="1" applyProtection="1">
      <alignment horizontal="left" vertical="top" wrapText="1"/>
    </xf>
    <xf numFmtId="0" fontId="16" fillId="3" borderId="10" xfId="0" applyFont="1" applyFill="1" applyBorder="1" applyProtection="1"/>
    <xf numFmtId="0" fontId="0" fillId="3" borderId="10" xfId="0" applyFill="1" applyBorder="1" applyAlignment="1" applyProtection="1">
      <alignment horizontal="left" vertical="top"/>
    </xf>
    <xf numFmtId="0" fontId="20" fillId="0" borderId="13" xfId="0" applyFont="1" applyFill="1" applyBorder="1" applyAlignment="1" applyProtection="1">
      <alignment horizontal="left" vertical="top" wrapText="1"/>
    </xf>
    <xf numFmtId="0" fontId="16" fillId="0" borderId="2" xfId="0" applyFont="1" applyBorder="1" applyAlignment="1" applyProtection="1">
      <alignment horizontal="left" vertical="top"/>
    </xf>
    <xf numFmtId="0" fontId="2" fillId="3" borderId="13" xfId="0" applyFont="1" applyFill="1" applyBorder="1" applyAlignment="1" applyProtection="1">
      <alignment horizontal="left" vertical="top" wrapText="1"/>
    </xf>
    <xf numFmtId="0" fontId="2" fillId="3" borderId="4" xfId="0" applyFont="1" applyFill="1" applyBorder="1" applyAlignment="1" applyProtection="1">
      <alignment horizontal="left" vertical="top" wrapText="1"/>
    </xf>
    <xf numFmtId="0" fontId="0" fillId="3" borderId="10" xfId="0" applyFill="1" applyBorder="1" applyAlignment="1" applyProtection="1">
      <alignment wrapText="1"/>
    </xf>
    <xf numFmtId="0" fontId="0" fillId="0" borderId="10" xfId="0" applyFill="1" applyBorder="1" applyAlignment="1" applyProtection="1">
      <alignment vertical="center" wrapText="1"/>
    </xf>
    <xf numFmtId="0" fontId="2" fillId="3" borderId="7" xfId="0" applyFont="1" applyFill="1" applyBorder="1" applyAlignment="1" applyProtection="1">
      <alignment horizontal="left" vertical="top" wrapText="1"/>
    </xf>
    <xf numFmtId="0" fontId="0" fillId="0" borderId="10" xfId="0" applyBorder="1" applyAlignment="1" applyProtection="1">
      <alignment vertical="center" wrapText="1"/>
    </xf>
    <xf numFmtId="0" fontId="2" fillId="0" borderId="13" xfId="0" applyFont="1" applyBorder="1" applyAlignment="1" applyProtection="1">
      <alignment horizontal="left" vertical="top" wrapText="1"/>
    </xf>
    <xf numFmtId="0" fontId="0" fillId="0" borderId="0" xfId="0" applyBorder="1" applyAlignment="1" applyProtection="1">
      <alignment horizontal="left" vertical="top"/>
    </xf>
    <xf numFmtId="0" fontId="2" fillId="0" borderId="13" xfId="0" applyFont="1" applyFill="1" applyBorder="1" applyAlignment="1" applyProtection="1">
      <alignment horizontal="left" vertical="top" wrapText="1"/>
    </xf>
    <xf numFmtId="0" fontId="9" fillId="7" borderId="0" xfId="0" applyFont="1" applyFill="1" applyBorder="1" applyAlignment="1" applyProtection="1">
      <alignment horizontal="left" vertical="top"/>
    </xf>
    <xf numFmtId="0" fontId="16" fillId="0" borderId="10" xfId="0" applyFont="1" applyFill="1" applyBorder="1" applyAlignment="1" applyProtection="1">
      <alignment wrapText="1"/>
    </xf>
    <xf numFmtId="0" fontId="16" fillId="0" borderId="10" xfId="0" applyFont="1" applyFill="1" applyBorder="1" applyProtection="1"/>
    <xf numFmtId="0" fontId="16" fillId="0" borderId="10" xfId="0" applyFont="1" applyFill="1" applyBorder="1" applyAlignment="1" applyProtection="1">
      <alignment horizontal="left" vertical="top" wrapText="1"/>
    </xf>
    <xf numFmtId="0" fontId="16" fillId="3" borderId="10" xfId="0" applyFont="1" applyFill="1" applyBorder="1" applyAlignment="1" applyProtection="1">
      <alignment horizontal="left" vertical="top" wrapText="1"/>
    </xf>
    <xf numFmtId="0" fontId="9" fillId="7" borderId="10" xfId="0" applyFont="1" applyFill="1" applyBorder="1" applyAlignment="1" applyProtection="1">
      <alignment horizontal="left" vertical="top" wrapText="1"/>
    </xf>
    <xf numFmtId="0" fontId="9" fillId="9" borderId="10" xfId="0" applyFont="1" applyFill="1" applyBorder="1" applyAlignment="1" applyProtection="1">
      <alignment horizontal="left" vertical="top" wrapText="1"/>
    </xf>
    <xf numFmtId="0" fontId="9" fillId="9" borderId="10" xfId="0" applyFont="1" applyFill="1" applyBorder="1" applyAlignment="1" applyProtection="1">
      <alignment horizontal="left" vertical="center" wrapText="1"/>
    </xf>
    <xf numFmtId="0" fontId="9" fillId="9" borderId="2" xfId="0" applyFont="1" applyFill="1" applyBorder="1" applyAlignment="1" applyProtection="1">
      <alignment horizontal="left" vertical="center" wrapText="1"/>
    </xf>
    <xf numFmtId="0" fontId="0" fillId="0" borderId="10" xfId="0" applyBorder="1" applyAlignment="1" applyProtection="1">
      <alignment horizontal="left" wrapText="1"/>
    </xf>
    <xf numFmtId="0" fontId="9" fillId="7" borderId="0" xfId="0" applyFont="1" applyFill="1" applyAlignment="1" applyProtection="1">
      <alignment horizontal="left" vertical="top"/>
    </xf>
    <xf numFmtId="0" fontId="0" fillId="0" borderId="3" xfId="0" applyFill="1" applyBorder="1" applyAlignment="1" applyProtection="1">
      <alignment wrapText="1"/>
    </xf>
    <xf numFmtId="0" fontId="0" fillId="0" borderId="10" xfId="0" applyFont="1" applyBorder="1" applyAlignment="1" applyProtection="1">
      <alignment horizontal="left" vertical="top" wrapText="1"/>
    </xf>
    <xf numFmtId="0" fontId="20" fillId="0" borderId="2" xfId="0" applyFont="1" applyBorder="1" applyAlignment="1" applyProtection="1">
      <alignment vertical="top" wrapText="1"/>
    </xf>
    <xf numFmtId="0" fontId="9" fillId="7" borderId="0" xfId="0" applyFont="1" applyFill="1" applyProtection="1"/>
    <xf numFmtId="0" fontId="9" fillId="9" borderId="10" xfId="0" applyFont="1" applyFill="1" applyBorder="1" applyProtection="1"/>
    <xf numFmtId="0" fontId="9" fillId="7" borderId="10" xfId="0" applyFont="1" applyFill="1" applyBorder="1" applyProtection="1"/>
    <xf numFmtId="0" fontId="16" fillId="0" borderId="0" xfId="0" applyFont="1" applyAlignment="1" applyProtection="1">
      <alignment wrapText="1"/>
    </xf>
    <xf numFmtId="0" fontId="2" fillId="0" borderId="3" xfId="0" applyFont="1" applyFill="1" applyBorder="1" applyAlignment="1" applyProtection="1">
      <alignment horizontal="left" vertical="top" wrapText="1"/>
    </xf>
    <xf numFmtId="0" fontId="2" fillId="0" borderId="10" xfId="0" applyFont="1" applyBorder="1" applyAlignment="1" applyProtection="1">
      <alignment vertical="top" wrapText="1"/>
    </xf>
    <xf numFmtId="0" fontId="0" fillId="0" borderId="10" xfId="0" applyBorder="1" applyAlignment="1" applyProtection="1">
      <alignment vertical="top" wrapText="1"/>
    </xf>
    <xf numFmtId="0" fontId="16" fillId="0" borderId="10" xfId="0" applyFont="1" applyBorder="1" applyAlignment="1" applyProtection="1">
      <alignment vertical="top" wrapText="1"/>
    </xf>
    <xf numFmtId="0" fontId="16" fillId="0" borderId="2" xfId="0" applyFont="1" applyBorder="1" applyAlignment="1" applyProtection="1">
      <alignment wrapText="1"/>
    </xf>
    <xf numFmtId="0" fontId="16" fillId="0" borderId="2" xfId="0" applyFont="1" applyBorder="1" applyAlignment="1" applyProtection="1">
      <alignment horizontal="left" vertical="top" wrapText="1"/>
    </xf>
    <xf numFmtId="0" fontId="16" fillId="0" borderId="2" xfId="0" applyFont="1" applyBorder="1" applyProtection="1"/>
    <xf numFmtId="0" fontId="0" fillId="0" borderId="0" xfId="0" applyProtection="1"/>
    <xf numFmtId="0" fontId="16" fillId="0" borderId="1" xfId="0" applyFont="1" applyBorder="1" applyProtection="1"/>
    <xf numFmtId="0" fontId="16" fillId="0" borderId="1" xfId="0" applyFont="1" applyBorder="1" applyAlignment="1" applyProtection="1">
      <alignment horizontal="left" vertical="top" wrapText="1"/>
    </xf>
    <xf numFmtId="0" fontId="20" fillId="0" borderId="10" xfId="0" applyFont="1" applyBorder="1" applyAlignment="1" applyProtection="1">
      <alignment vertical="top" wrapText="1"/>
    </xf>
    <xf numFmtId="0" fontId="2" fillId="0" borderId="10" xfId="0" applyFont="1" applyFill="1" applyBorder="1" applyAlignment="1" applyProtection="1">
      <alignment vertical="top" wrapText="1"/>
    </xf>
    <xf numFmtId="0" fontId="9" fillId="7" borderId="2" xfId="0" applyFont="1" applyFill="1" applyBorder="1" applyAlignment="1" applyProtection="1">
      <alignment horizontal="left" vertical="top"/>
    </xf>
    <xf numFmtId="0" fontId="9" fillId="9" borderId="2" xfId="0" applyFont="1" applyFill="1" applyBorder="1" applyAlignment="1" applyProtection="1">
      <alignment horizontal="left" vertical="top"/>
    </xf>
    <xf numFmtId="0" fontId="17" fillId="0" borderId="0" xfId="0" applyFont="1" applyAlignment="1" applyProtection="1">
      <alignment horizontal="left" vertical="center"/>
    </xf>
    <xf numFmtId="0" fontId="22" fillId="0" borderId="10" xfId="0" applyFont="1" applyFill="1" applyBorder="1" applyAlignment="1" applyProtection="1">
      <alignment horizontal="center" vertical="top" wrapText="1"/>
    </xf>
    <xf numFmtId="0" fontId="3" fillId="7" borderId="0" xfId="0" applyFont="1" applyFill="1" applyAlignment="1" applyProtection="1">
      <alignment horizontal="left" vertical="top" wrapText="1"/>
    </xf>
    <xf numFmtId="0" fontId="34" fillId="7" borderId="10" xfId="0" applyFont="1" applyFill="1" applyBorder="1" applyAlignment="1" applyProtection="1">
      <alignment vertical="center" wrapText="1"/>
    </xf>
    <xf numFmtId="0" fontId="34" fillId="7" borderId="10" xfId="0" applyFont="1" applyFill="1" applyBorder="1" applyAlignment="1" applyProtection="1">
      <alignment horizontal="left" vertical="top" wrapText="1"/>
    </xf>
    <xf numFmtId="0" fontId="34" fillId="9" borderId="10" xfId="0" applyFont="1" applyFill="1" applyBorder="1" applyAlignment="1" applyProtection="1">
      <alignment horizontal="left" vertical="top"/>
    </xf>
    <xf numFmtId="0" fontId="34" fillId="9" borderId="10" xfId="0" applyFont="1" applyFill="1" applyBorder="1" applyAlignment="1" applyProtection="1">
      <alignment vertical="center"/>
    </xf>
    <xf numFmtId="0" fontId="2" fillId="3" borderId="10" xfId="0" applyFont="1" applyFill="1" applyBorder="1" applyAlignment="1" applyProtection="1">
      <alignment horizontal="left" vertical="center" wrapText="1"/>
    </xf>
    <xf numFmtId="0" fontId="2" fillId="0" borderId="10" xfId="0" applyFont="1" applyFill="1" applyBorder="1" applyAlignment="1" applyProtection="1">
      <alignment horizontal="center" vertical="center" wrapText="1"/>
    </xf>
    <xf numFmtId="0" fontId="0" fillId="0" borderId="13" xfId="0" applyFont="1" applyBorder="1" applyAlignment="1" applyProtection="1">
      <alignment horizontal="left" vertical="center" wrapText="1"/>
    </xf>
    <xf numFmtId="0" fontId="0" fillId="0" borderId="0" xfId="0" applyBorder="1" applyAlignment="1" applyProtection="1">
      <alignment wrapText="1"/>
    </xf>
    <xf numFmtId="0" fontId="0" fillId="3" borderId="13" xfId="0" applyFill="1" applyBorder="1" applyAlignment="1" applyProtection="1">
      <alignment wrapText="1"/>
    </xf>
    <xf numFmtId="0" fontId="2" fillId="0" borderId="10" xfId="0" applyFont="1" applyBorder="1" applyAlignment="1" applyProtection="1">
      <alignment horizontal="center" vertical="center" wrapText="1"/>
    </xf>
    <xf numFmtId="0" fontId="0" fillId="0" borderId="10" xfId="0" applyFont="1" applyBorder="1" applyAlignment="1" applyProtection="1">
      <alignment wrapText="1"/>
    </xf>
    <xf numFmtId="0" fontId="2" fillId="3" borderId="1" xfId="0" applyFont="1" applyFill="1" applyBorder="1" applyAlignment="1" applyProtection="1">
      <alignment horizontal="left" vertical="top" wrapText="1"/>
    </xf>
    <xf numFmtId="0" fontId="2" fillId="3" borderId="2" xfId="0" applyFont="1" applyFill="1" applyBorder="1" applyAlignment="1" applyProtection="1">
      <alignment horizontal="left" vertical="top" wrapText="1"/>
    </xf>
    <xf numFmtId="0" fontId="0" fillId="0" borderId="11" xfId="0" applyBorder="1" applyAlignment="1" applyProtection="1">
      <alignment wrapText="1"/>
    </xf>
    <xf numFmtId="0" fontId="2" fillId="0" borderId="11" xfId="0" applyFont="1" applyBorder="1" applyAlignment="1" applyProtection="1">
      <alignment horizontal="left" vertical="top" wrapText="1"/>
    </xf>
    <xf numFmtId="0" fontId="20" fillId="0" borderId="11" xfId="0" applyFont="1" applyBorder="1" applyAlignment="1" applyProtection="1">
      <alignment horizontal="left" vertical="top" wrapText="1"/>
    </xf>
    <xf numFmtId="0" fontId="34" fillId="7" borderId="0" xfId="0" applyFont="1" applyFill="1" applyBorder="1" applyAlignment="1" applyProtection="1">
      <alignment horizontal="left" vertical="top" wrapText="1"/>
    </xf>
    <xf numFmtId="0" fontId="22" fillId="7" borderId="0" xfId="0" applyFont="1" applyFill="1" applyAlignment="1" applyProtection="1">
      <alignment horizontal="left" vertical="top" wrapText="1"/>
    </xf>
    <xf numFmtId="0" fontId="16" fillId="0" borderId="3" xfId="0" applyFont="1" applyFill="1" applyBorder="1" applyAlignment="1" applyProtection="1">
      <alignment wrapText="1"/>
    </xf>
    <xf numFmtId="0" fontId="16" fillId="0" borderId="0" xfId="0" applyFont="1" applyAlignment="1" applyProtection="1">
      <alignment horizontal="left" vertical="top" wrapText="1"/>
    </xf>
    <xf numFmtId="0" fontId="16" fillId="0" borderId="3" xfId="0" applyFont="1" applyFill="1" applyBorder="1" applyAlignment="1" applyProtection="1">
      <alignment horizontal="left" vertical="top" wrapText="1"/>
    </xf>
    <xf numFmtId="0" fontId="0" fillId="3" borderId="10" xfId="0" applyFont="1" applyFill="1" applyBorder="1" applyAlignment="1" applyProtection="1">
      <alignment horizontal="left" vertical="top" wrapText="1"/>
    </xf>
    <xf numFmtId="0" fontId="34" fillId="9" borderId="10" xfId="0" applyFont="1" applyFill="1" applyBorder="1" applyAlignment="1" applyProtection="1">
      <alignment vertical="center" wrapText="1"/>
    </xf>
    <xf numFmtId="0" fontId="34" fillId="9" borderId="2" xfId="0" applyFont="1" applyFill="1" applyBorder="1" applyAlignment="1" applyProtection="1">
      <alignment vertical="center" wrapText="1"/>
    </xf>
    <xf numFmtId="0" fontId="2" fillId="0" borderId="10" xfId="0" applyFont="1" applyBorder="1" applyAlignment="1" applyProtection="1">
      <alignment horizontal="left" wrapText="1"/>
    </xf>
    <xf numFmtId="0" fontId="0" fillId="0" borderId="10" xfId="0" applyFont="1" applyBorder="1" applyAlignment="1" applyProtection="1">
      <alignment horizontal="left" wrapText="1"/>
    </xf>
    <xf numFmtId="0" fontId="16" fillId="3" borderId="10" xfId="0" applyFont="1" applyFill="1" applyBorder="1" applyAlignment="1" applyProtection="1">
      <alignment wrapText="1"/>
    </xf>
    <xf numFmtId="0" fontId="0" fillId="3" borderId="3" xfId="0" applyFill="1" applyBorder="1" applyAlignment="1" applyProtection="1">
      <alignment wrapText="1"/>
    </xf>
    <xf numFmtId="0" fontId="33" fillId="7" borderId="10" xfId="0" applyFont="1" applyFill="1" applyBorder="1" applyAlignment="1" applyProtection="1">
      <alignment horizontal="left" vertical="top" wrapText="1"/>
    </xf>
    <xf numFmtId="0" fontId="16" fillId="0" borderId="10" xfId="0" applyFont="1" applyBorder="1" applyAlignment="1" applyProtection="1">
      <alignment horizontal="left" wrapText="1"/>
    </xf>
    <xf numFmtId="0" fontId="2" fillId="0" borderId="0" xfId="0" applyFont="1" applyAlignment="1" applyProtection="1">
      <alignment horizontal="left" vertical="top" wrapText="1"/>
    </xf>
    <xf numFmtId="0" fontId="2" fillId="0" borderId="1" xfId="0" applyFont="1" applyBorder="1" applyAlignment="1" applyProtection="1">
      <alignment horizontal="left" vertical="top" wrapText="1"/>
    </xf>
    <xf numFmtId="0" fontId="20" fillId="0" borderId="0" xfId="0" applyFont="1" applyBorder="1" applyAlignment="1" applyProtection="1">
      <alignment horizontal="left" vertical="top" wrapText="1"/>
    </xf>
    <xf numFmtId="0" fontId="16" fillId="0" borderId="0" xfId="0" applyFont="1" applyFill="1" applyBorder="1" applyAlignment="1" applyProtection="1">
      <alignment horizontal="left" vertical="top" wrapText="1"/>
    </xf>
    <xf numFmtId="0" fontId="34" fillId="9" borderId="10" xfId="0" applyFont="1" applyFill="1" applyBorder="1" applyAlignment="1" applyProtection="1">
      <alignment horizontal="left" vertical="center" wrapText="1"/>
    </xf>
    <xf numFmtId="0" fontId="34" fillId="7" borderId="10" xfId="0" applyFont="1" applyFill="1" applyBorder="1" applyAlignment="1" applyProtection="1">
      <alignment horizontal="left" vertical="center" wrapText="1"/>
    </xf>
    <xf numFmtId="0" fontId="9" fillId="7" borderId="1" xfId="0" applyFont="1" applyFill="1" applyBorder="1" applyAlignment="1" applyProtection="1">
      <alignment horizontal="left" vertical="top" wrapText="1"/>
    </xf>
    <xf numFmtId="0" fontId="0" fillId="0" borderId="1" xfId="0" applyBorder="1" applyAlignment="1" applyProtection="1">
      <alignment wrapText="1"/>
    </xf>
    <xf numFmtId="0" fontId="0" fillId="0" borderId="4" xfId="0" applyBorder="1" applyAlignment="1" applyProtection="1">
      <alignment wrapText="1"/>
    </xf>
    <xf numFmtId="0" fontId="0" fillId="0" borderId="2" xfId="0" applyFont="1" applyBorder="1" applyAlignment="1" applyProtection="1">
      <alignment horizontal="left" vertical="top" wrapText="1"/>
    </xf>
    <xf numFmtId="0" fontId="0" fillId="0" borderId="2" xfId="0" applyBorder="1" applyAlignment="1" applyProtection="1">
      <alignment horizontal="left" vertical="top"/>
    </xf>
    <xf numFmtId="0" fontId="9" fillId="9" borderId="1" xfId="0" applyFont="1" applyFill="1" applyBorder="1" applyAlignment="1" applyProtection="1">
      <alignment horizontal="left" vertical="top"/>
    </xf>
    <xf numFmtId="0" fontId="16" fillId="0" borderId="1" xfId="0" applyFont="1" applyBorder="1" applyAlignment="1" applyProtection="1">
      <alignment horizontal="left" vertical="top"/>
    </xf>
    <xf numFmtId="0" fontId="0" fillId="0" borderId="0" xfId="0" applyBorder="1" applyAlignment="1" applyProtection="1">
      <alignment horizontal="left" vertical="top" wrapText="1"/>
    </xf>
    <xf numFmtId="0" fontId="34" fillId="7" borderId="2" xfId="0" applyFont="1" applyFill="1" applyBorder="1" applyAlignment="1" applyProtection="1">
      <alignment horizontal="left" vertical="center" wrapText="1"/>
    </xf>
    <xf numFmtId="0" fontId="30" fillId="0" borderId="10" xfId="0" applyFont="1" applyBorder="1" applyAlignment="1" applyProtection="1">
      <alignment horizontal="left" wrapText="1" readingOrder="1"/>
    </xf>
    <xf numFmtId="0" fontId="0" fillId="3" borderId="10" xfId="0" applyFill="1" applyBorder="1" applyAlignment="1" applyProtection="1">
      <alignment horizontal="left" wrapText="1"/>
    </xf>
    <xf numFmtId="0" fontId="0" fillId="3" borderId="0" xfId="0" applyFill="1" applyAlignment="1" applyProtection="1">
      <alignment wrapText="1"/>
    </xf>
    <xf numFmtId="0" fontId="0" fillId="3" borderId="10" xfId="0" applyFont="1" applyFill="1" applyBorder="1" applyAlignment="1" applyProtection="1">
      <alignment wrapText="1"/>
    </xf>
    <xf numFmtId="0" fontId="36" fillId="9" borderId="0" xfId="0" applyFont="1" applyFill="1" applyAlignment="1" applyProtection="1">
      <alignment horizontal="left" vertical="top"/>
    </xf>
    <xf numFmtId="0" fontId="36" fillId="7" borderId="0" xfId="0" applyFont="1" applyFill="1" applyAlignment="1" applyProtection="1">
      <alignment horizontal="left" vertical="top" wrapText="1"/>
    </xf>
    <xf numFmtId="0" fontId="9" fillId="7" borderId="10" xfId="0" applyFont="1" applyFill="1" applyBorder="1" applyAlignment="1" applyProtection="1">
      <alignment wrapText="1"/>
    </xf>
    <xf numFmtId="0" fontId="34" fillId="7" borderId="10" xfId="0" applyFont="1" applyFill="1" applyBorder="1" applyAlignment="1" applyProtection="1">
      <alignment wrapText="1"/>
    </xf>
    <xf numFmtId="0" fontId="16" fillId="0" borderId="2" xfId="0" applyFont="1" applyBorder="1" applyAlignment="1" applyProtection="1">
      <alignment horizontal="left" wrapText="1"/>
    </xf>
    <xf numFmtId="0" fontId="34" fillId="9" borderId="10" xfId="0" applyFont="1" applyFill="1" applyBorder="1" applyProtection="1"/>
    <xf numFmtId="0" fontId="2" fillId="0" borderId="0" xfId="0" applyFont="1" applyAlignment="1" applyProtection="1">
      <alignment horizontal="left" wrapText="1"/>
    </xf>
    <xf numFmtId="0" fontId="16" fillId="0" borderId="1" xfId="0" applyFont="1" applyBorder="1" applyAlignment="1" applyProtection="1">
      <alignment horizontal="left" wrapText="1"/>
    </xf>
    <xf numFmtId="0" fontId="2" fillId="0" borderId="2" xfId="0" applyFont="1" applyBorder="1" applyAlignment="1" applyProtection="1">
      <alignment horizontal="left" vertical="top" wrapText="1"/>
    </xf>
    <xf numFmtId="0" fontId="34" fillId="7" borderId="0" xfId="0" applyFont="1" applyFill="1" applyBorder="1" applyAlignment="1" applyProtection="1">
      <alignment wrapText="1"/>
    </xf>
    <xf numFmtId="0" fontId="16" fillId="0" borderId="10" xfId="0" applyFont="1" applyFill="1" applyBorder="1" applyAlignment="1" applyProtection="1">
      <alignment horizontal="left" wrapText="1"/>
    </xf>
    <xf numFmtId="0" fontId="16" fillId="0" borderId="0" xfId="0" applyFont="1" applyBorder="1" applyAlignment="1" applyProtection="1">
      <alignment horizontal="left" wrapText="1"/>
    </xf>
    <xf numFmtId="0" fontId="0" fillId="0" borderId="0" xfId="0" applyAlignment="1" applyProtection="1">
      <alignment horizontal="left" wrapText="1"/>
    </xf>
    <xf numFmtId="0" fontId="35" fillId="0" borderId="10" xfId="0" applyFont="1" applyBorder="1" applyAlignment="1" applyProtection="1">
      <alignment horizontal="left" wrapText="1"/>
    </xf>
    <xf numFmtId="0" fontId="32" fillId="0" borderId="0" xfId="0" applyFont="1" applyAlignment="1" applyProtection="1">
      <alignment horizontal="left" vertical="top" wrapText="1"/>
    </xf>
    <xf numFmtId="0" fontId="20" fillId="0" borderId="0" xfId="0" applyFont="1" applyAlignment="1" applyProtection="1">
      <alignment horizontal="left" vertical="top" wrapText="1"/>
    </xf>
    <xf numFmtId="0" fontId="22" fillId="0" borderId="0" xfId="0" applyFont="1" applyAlignment="1" applyProtection="1">
      <alignment horizontal="left" vertical="top" wrapText="1"/>
    </xf>
    <xf numFmtId="0" fontId="0" fillId="13" borderId="10" xfId="0" applyFont="1" applyFill="1" applyBorder="1" applyAlignment="1">
      <alignment horizontal="left" vertical="top" wrapText="1"/>
    </xf>
    <xf numFmtId="0" fontId="9" fillId="9" borderId="1" xfId="0" applyFont="1" applyFill="1" applyBorder="1"/>
    <xf numFmtId="0" fontId="0" fillId="13" borderId="10" xfId="0" applyFill="1" applyBorder="1" applyAlignment="1">
      <alignment vertical="top" wrapText="1"/>
    </xf>
    <xf numFmtId="9" fontId="54" fillId="3" borderId="13" xfId="1" applyFont="1" applyFill="1" applyBorder="1" applyAlignment="1">
      <alignment horizontal="center" vertical="center" wrapText="1"/>
    </xf>
    <xf numFmtId="0" fontId="22" fillId="0" borderId="10" xfId="0" applyFont="1" applyBorder="1" applyAlignment="1" applyProtection="1">
      <alignment horizontal="center" vertical="top" wrapText="1"/>
    </xf>
    <xf numFmtId="0" fontId="10" fillId="0" borderId="0" xfId="0" applyFont="1"/>
    <xf numFmtId="0" fontId="10" fillId="0" borderId="0" xfId="0" applyFont="1" applyAlignment="1">
      <alignment wrapText="1"/>
    </xf>
    <xf numFmtId="0" fontId="10" fillId="0" borderId="0" xfId="0" applyFont="1" applyFill="1" applyAlignment="1">
      <alignment wrapText="1"/>
    </xf>
    <xf numFmtId="0" fontId="10" fillId="0" borderId="0" xfId="0" applyFont="1" applyAlignment="1">
      <alignment horizontal="left" vertical="center"/>
    </xf>
    <xf numFmtId="0" fontId="0" fillId="0" borderId="1" xfId="0" applyBorder="1" applyAlignment="1" applyProtection="1">
      <alignment horizontal="left" vertical="top" wrapText="1"/>
      <protection locked="0"/>
    </xf>
    <xf numFmtId="0" fontId="0" fillId="0" borderId="11" xfId="0" applyBorder="1" applyAlignment="1" applyProtection="1">
      <alignment horizontal="left" vertical="top" wrapText="1"/>
      <protection locked="0"/>
    </xf>
    <xf numFmtId="0" fontId="34" fillId="7" borderId="10" xfId="0" applyFont="1" applyFill="1" applyBorder="1" applyAlignment="1" applyProtection="1">
      <alignment horizontal="left" vertical="top" wrapText="1"/>
      <protection locked="0"/>
    </xf>
    <xf numFmtId="0" fontId="2" fillId="3" borderId="4" xfId="0" applyFont="1" applyFill="1" applyBorder="1" applyAlignment="1" applyProtection="1">
      <alignment horizontal="left" vertical="top" wrapText="1"/>
      <protection locked="0"/>
    </xf>
    <xf numFmtId="0" fontId="0" fillId="3" borderId="10" xfId="0" applyFill="1" applyBorder="1" applyAlignment="1" applyProtection="1">
      <alignment wrapText="1"/>
      <protection locked="0"/>
    </xf>
    <xf numFmtId="0" fontId="12" fillId="0" borderId="0" xfId="0" applyFont="1" applyAlignment="1" applyProtection="1">
      <alignment horizontal="left" vertical="top" wrapText="1"/>
      <protection locked="0"/>
    </xf>
    <xf numFmtId="0" fontId="0" fillId="0" borderId="0" xfId="0" applyAlignment="1" applyProtection="1">
      <alignment horizontal="left" vertical="top" wrapText="1"/>
      <protection locked="0"/>
    </xf>
    <xf numFmtId="0" fontId="16" fillId="0" borderId="0" xfId="0" applyFont="1" applyAlignment="1" applyProtection="1">
      <alignment horizontal="left" vertical="top"/>
      <protection hidden="1"/>
    </xf>
    <xf numFmtId="0" fontId="0" fillId="0" borderId="13" xfId="0" applyBorder="1" applyAlignment="1" applyProtection="1">
      <alignment horizontal="left" vertical="top"/>
      <protection locked="0"/>
    </xf>
    <xf numFmtId="0" fontId="59" fillId="0" borderId="10" xfId="0" applyFont="1" applyFill="1" applyBorder="1" applyAlignment="1" applyProtection="1">
      <alignment horizontal="left" vertical="top" wrapText="1"/>
      <protection hidden="1"/>
    </xf>
    <xf numFmtId="0" fontId="59" fillId="0" borderId="10" xfId="0" applyFont="1" applyFill="1" applyBorder="1" applyAlignment="1" applyProtection="1">
      <alignment horizontal="left" vertical="center" wrapText="1"/>
      <protection hidden="1"/>
    </xf>
    <xf numFmtId="0" fontId="54" fillId="0" borderId="23" xfId="0" applyFont="1" applyFill="1" applyBorder="1" applyAlignment="1">
      <alignment horizontal="left" vertical="center" wrapText="1"/>
    </xf>
    <xf numFmtId="0" fontId="54" fillId="0" borderId="13" xfId="0" applyFont="1" applyFill="1" applyBorder="1" applyAlignment="1" applyProtection="1">
      <alignment horizontal="left" vertical="top" wrapText="1"/>
      <protection hidden="1"/>
    </xf>
    <xf numFmtId="0" fontId="54" fillId="0" borderId="24" xfId="0" applyFont="1" applyFill="1" applyBorder="1" applyAlignment="1">
      <alignment horizontal="left" vertical="center" wrapText="1"/>
    </xf>
    <xf numFmtId="0" fontId="54" fillId="0" borderId="25" xfId="0" applyFont="1" applyFill="1" applyBorder="1" applyAlignment="1" applyProtection="1">
      <alignment horizontal="left" vertical="top" wrapText="1"/>
      <protection hidden="1"/>
    </xf>
    <xf numFmtId="0" fontId="54" fillId="0" borderId="10" xfId="0" applyFont="1" applyFill="1" applyBorder="1" applyAlignment="1">
      <alignment horizontal="left" vertical="center" wrapText="1"/>
    </xf>
    <xf numFmtId="0" fontId="59" fillId="0" borderId="10" xfId="0" applyFont="1" applyFill="1" applyBorder="1" applyAlignment="1">
      <alignment horizontal="left" vertical="center" wrapText="1"/>
    </xf>
    <xf numFmtId="0" fontId="12" fillId="0" borderId="0" xfId="0" applyFont="1" applyBorder="1" applyAlignment="1" applyProtection="1">
      <alignment horizontal="left" vertical="top" wrapText="1"/>
    </xf>
    <xf numFmtId="0" fontId="12" fillId="0" borderId="0" xfId="0" applyFont="1" applyAlignment="1" applyProtection="1">
      <alignment vertical="top"/>
    </xf>
    <xf numFmtId="0" fontId="0" fillId="0" borderId="0" xfId="0" applyFont="1" applyAlignment="1" applyProtection="1">
      <alignment horizontal="left" vertical="top"/>
    </xf>
    <xf numFmtId="0" fontId="0" fillId="0" borderId="4" xfId="0" applyBorder="1" applyAlignment="1" applyProtection="1">
      <alignment horizontal="left" vertical="top"/>
      <protection locked="0"/>
    </xf>
    <xf numFmtId="0" fontId="0" fillId="0" borderId="13" xfId="0" applyBorder="1" applyAlignment="1" applyProtection="1">
      <alignment horizontal="left" vertical="top" wrapText="1"/>
      <protection locked="0"/>
    </xf>
    <xf numFmtId="0" fontId="0" fillId="0" borderId="13" xfId="0" applyFill="1" applyBorder="1" applyAlignment="1" applyProtection="1">
      <alignment wrapText="1"/>
      <protection locked="0"/>
    </xf>
    <xf numFmtId="0" fontId="0" fillId="0" borderId="13" xfId="0" applyBorder="1" applyProtection="1">
      <protection locked="0"/>
    </xf>
    <xf numFmtId="0" fontId="0" fillId="0" borderId="13" xfId="0" applyBorder="1" applyProtection="1"/>
    <xf numFmtId="0" fontId="11" fillId="0" borderId="10" xfId="0" applyFont="1" applyFill="1" applyBorder="1" applyAlignment="1" applyProtection="1">
      <alignment horizontal="left" vertical="center"/>
    </xf>
    <xf numFmtId="0" fontId="24" fillId="0" borderId="10" xfId="0" applyFont="1" applyFill="1" applyBorder="1" applyAlignment="1" applyProtection="1">
      <alignment horizontal="left" vertical="center" wrapText="1"/>
    </xf>
    <xf numFmtId="0" fontId="24" fillId="0" borderId="10" xfId="0" applyFont="1" applyBorder="1" applyAlignment="1" applyProtection="1">
      <alignment horizontal="left" vertical="top" wrapText="1"/>
    </xf>
    <xf numFmtId="0" fontId="12" fillId="0" borderId="0" xfId="0" applyFont="1" applyBorder="1" applyAlignment="1" applyProtection="1">
      <alignment horizontal="left" vertical="top"/>
    </xf>
    <xf numFmtId="0" fontId="12" fillId="0" borderId="0" xfId="0" applyFont="1" applyBorder="1" applyAlignment="1" applyProtection="1">
      <alignment vertical="top" wrapText="1"/>
    </xf>
    <xf numFmtId="0" fontId="12" fillId="0" borderId="19" xfId="0" applyFont="1" applyBorder="1" applyAlignment="1" applyProtection="1">
      <alignment horizontal="left" vertical="top"/>
    </xf>
    <xf numFmtId="0" fontId="12" fillId="0" borderId="19" xfId="0" applyFont="1" applyBorder="1" applyAlignment="1" applyProtection="1">
      <alignment horizontal="left" vertical="top" wrapText="1"/>
    </xf>
    <xf numFmtId="0" fontId="12" fillId="0" borderId="19" xfId="0" applyFont="1" applyBorder="1" applyProtection="1"/>
    <xf numFmtId="0" fontId="11" fillId="0" borderId="0" xfId="0" applyFont="1" applyAlignment="1" applyProtection="1">
      <alignment horizontal="left" vertical="center"/>
    </xf>
    <xf numFmtId="0" fontId="16" fillId="0" borderId="0" xfId="0" applyFont="1" applyFill="1" applyAlignment="1">
      <alignment horizontal="left" vertical="center"/>
    </xf>
    <xf numFmtId="0" fontId="52" fillId="0" borderId="10" xfId="0" applyFont="1" applyFill="1" applyBorder="1" applyAlignment="1">
      <alignment horizontal="left" vertical="center" wrapText="1"/>
    </xf>
    <xf numFmtId="0" fontId="14" fillId="0" borderId="10" xfId="0" applyFont="1" applyBorder="1" applyAlignment="1">
      <alignment horizontal="left" vertical="top" wrapText="1"/>
    </xf>
    <xf numFmtId="0" fontId="24" fillId="0" borderId="10" xfId="0" applyFont="1" applyBorder="1" applyAlignment="1">
      <alignment horizontal="left" vertical="top" wrapText="1"/>
    </xf>
    <xf numFmtId="0" fontId="12" fillId="0" borderId="0" xfId="0" applyFont="1" applyAlignment="1" applyProtection="1">
      <alignment horizontal="center" vertical="top" wrapText="1"/>
    </xf>
    <xf numFmtId="0" fontId="0" fillId="0" borderId="0" xfId="0" applyFill="1" applyAlignment="1" applyProtection="1">
      <alignment horizontal="left" vertical="top" wrapText="1"/>
    </xf>
    <xf numFmtId="9" fontId="52" fillId="3" borderId="13" xfId="0" applyNumberFormat="1" applyFont="1" applyFill="1" applyBorder="1" applyAlignment="1" applyProtection="1">
      <alignment horizontal="center" vertical="center" wrapText="1"/>
    </xf>
    <xf numFmtId="9" fontId="52" fillId="3" borderId="13" xfId="1" applyFont="1" applyFill="1" applyBorder="1" applyAlignment="1">
      <alignment horizontal="center" vertical="center" wrapText="1"/>
    </xf>
    <xf numFmtId="0" fontId="61" fillId="0" borderId="0" xfId="0" applyFont="1" applyAlignment="1">
      <alignment horizontal="left" vertical="top"/>
    </xf>
    <xf numFmtId="0" fontId="0" fillId="0" borderId="0" xfId="0" applyAlignment="1">
      <alignment horizontal="center" vertical="top"/>
    </xf>
    <xf numFmtId="0" fontId="52" fillId="0" borderId="10" xfId="0" applyFont="1" applyFill="1" applyBorder="1" applyAlignment="1">
      <alignment horizontal="left" vertical="top" wrapText="1"/>
    </xf>
    <xf numFmtId="0" fontId="52" fillId="0" borderId="10" xfId="0" applyFont="1" applyBorder="1" applyAlignment="1">
      <alignment horizontal="left" vertical="top" wrapText="1"/>
    </xf>
    <xf numFmtId="0" fontId="16" fillId="0" borderId="0" xfId="0" applyFont="1" applyFill="1" applyAlignment="1">
      <alignment horizontal="left" vertical="top"/>
    </xf>
    <xf numFmtId="0" fontId="17" fillId="0" borderId="0" xfId="0" applyFont="1" applyFill="1" applyAlignment="1">
      <alignment horizontal="left" vertical="center"/>
    </xf>
    <xf numFmtId="0" fontId="52" fillId="0" borderId="10" xfId="0" applyFont="1" applyFill="1" applyBorder="1" applyAlignment="1">
      <alignment horizontal="center" vertical="center" wrapText="1"/>
    </xf>
    <xf numFmtId="0" fontId="24" fillId="0" borderId="10" xfId="0" applyFont="1" applyBorder="1" applyAlignment="1">
      <alignment horizontal="left" vertical="center" wrapText="1"/>
    </xf>
    <xf numFmtId="0" fontId="36" fillId="0" borderId="10" xfId="0" applyFont="1" applyBorder="1" applyAlignment="1">
      <alignment horizontal="left" vertical="top" wrapText="1"/>
    </xf>
    <xf numFmtId="0" fontId="52" fillId="0" borderId="0" xfId="0" applyFont="1" applyFill="1" applyAlignment="1">
      <alignment horizontal="left" vertical="center"/>
    </xf>
    <xf numFmtId="0" fontId="9" fillId="7" borderId="4" xfId="0" applyFont="1" applyFill="1" applyBorder="1" applyAlignment="1">
      <alignment horizontal="left" vertical="top"/>
    </xf>
    <xf numFmtId="0" fontId="16" fillId="7" borderId="13" xfId="0" applyFont="1" applyFill="1" applyBorder="1" applyAlignment="1">
      <alignment horizontal="left" vertical="top"/>
    </xf>
    <xf numFmtId="0" fontId="9" fillId="7" borderId="7" xfId="0" applyFont="1" applyFill="1" applyBorder="1" applyAlignment="1">
      <alignment horizontal="left" vertical="top" wrapText="1"/>
    </xf>
    <xf numFmtId="0" fontId="9" fillId="7" borderId="13" xfId="0" applyFont="1" applyFill="1" applyBorder="1" applyAlignment="1">
      <alignment horizontal="center" vertical="top" wrapText="1"/>
    </xf>
    <xf numFmtId="0" fontId="16" fillId="7" borderId="13" xfId="0" applyFont="1" applyFill="1" applyBorder="1"/>
    <xf numFmtId="0" fontId="9" fillId="7" borderId="7" xfId="0" applyFont="1" applyFill="1" applyBorder="1" applyAlignment="1">
      <alignment wrapText="1"/>
    </xf>
    <xf numFmtId="0" fontId="9" fillId="7" borderId="13" xfId="0" applyFont="1" applyFill="1" applyBorder="1"/>
    <xf numFmtId="0" fontId="9" fillId="7" borderId="13" xfId="0" applyFont="1" applyFill="1" applyBorder="1" applyAlignment="1">
      <alignment wrapText="1"/>
    </xf>
    <xf numFmtId="0" fontId="9" fillId="7" borderId="13" xfId="0" applyFont="1" applyFill="1" applyBorder="1" applyAlignment="1">
      <alignment horizontal="left" wrapText="1"/>
    </xf>
    <xf numFmtId="0" fontId="9" fillId="7" borderId="4" xfId="0" applyFont="1" applyFill="1" applyBorder="1"/>
    <xf numFmtId="0" fontId="17" fillId="7" borderId="13" xfId="0" applyFont="1" applyFill="1" applyBorder="1" applyAlignment="1">
      <alignment horizontal="left" vertical="top"/>
    </xf>
    <xf numFmtId="0" fontId="9" fillId="7" borderId="7" xfId="0" applyFont="1" applyFill="1" applyBorder="1" applyAlignment="1">
      <alignment horizontal="left" vertical="top"/>
    </xf>
    <xf numFmtId="0" fontId="20" fillId="3" borderId="3" xfId="0" applyFont="1" applyFill="1" applyBorder="1" applyAlignment="1">
      <alignment horizontal="left" vertical="top" wrapText="1"/>
    </xf>
    <xf numFmtId="0" fontId="16" fillId="0" borderId="3" xfId="0" applyFont="1" applyBorder="1" applyAlignment="1">
      <alignment horizontal="left" wrapText="1"/>
    </xf>
    <xf numFmtId="0" fontId="20" fillId="0" borderId="2" xfId="0" applyFont="1" applyBorder="1" applyAlignment="1">
      <alignment horizontal="left" vertical="top" wrapText="1"/>
    </xf>
    <xf numFmtId="0" fontId="16" fillId="0" borderId="3" xfId="0" applyFont="1" applyBorder="1" applyAlignment="1">
      <alignment vertical="top"/>
    </xf>
    <xf numFmtId="0" fontId="16" fillId="0" borderId="3" xfId="0" applyFont="1" applyBorder="1"/>
    <xf numFmtId="0" fontId="16" fillId="3" borderId="3" xfId="0" applyFont="1" applyFill="1" applyBorder="1" applyAlignment="1">
      <alignment horizontal="left" vertical="top"/>
    </xf>
    <xf numFmtId="0" fontId="23" fillId="0" borderId="10" xfId="0" applyFont="1" applyBorder="1" applyAlignment="1">
      <alignment wrapText="1"/>
    </xf>
    <xf numFmtId="0" fontId="32" fillId="3" borderId="10" xfId="0" applyFont="1" applyFill="1" applyBorder="1" applyAlignment="1">
      <alignment horizontal="center" vertical="top" wrapText="1"/>
    </xf>
    <xf numFmtId="0" fontId="32" fillId="0" borderId="10" xfId="0" applyFont="1" applyBorder="1" applyAlignment="1">
      <alignment horizontal="center" vertical="top" wrapText="1"/>
    </xf>
    <xf numFmtId="0" fontId="17" fillId="0" borderId="2" xfId="0" applyFont="1" applyBorder="1" applyAlignment="1" applyProtection="1">
      <alignment horizontal="left" vertical="top"/>
    </xf>
    <xf numFmtId="0" fontId="22" fillId="0" borderId="2" xfId="0" applyFont="1" applyFill="1" applyBorder="1" applyAlignment="1" applyProtection="1">
      <alignment horizontal="left" vertical="top" wrapText="1"/>
    </xf>
    <xf numFmtId="0" fontId="11" fillId="0" borderId="2" xfId="0" applyFont="1" applyBorder="1" applyAlignment="1" applyProtection="1">
      <alignment horizontal="center" vertical="top" wrapText="1"/>
    </xf>
    <xf numFmtId="0" fontId="17" fillId="0" borderId="2" xfId="0" applyFont="1" applyBorder="1" applyAlignment="1" applyProtection="1">
      <alignment horizontal="center" vertical="top" wrapText="1"/>
    </xf>
    <xf numFmtId="0" fontId="11" fillId="0" borderId="7" xfId="0" applyFont="1" applyBorder="1" applyAlignment="1" applyProtection="1">
      <alignment horizontal="center" vertical="top" wrapText="1"/>
    </xf>
    <xf numFmtId="0" fontId="12" fillId="3" borderId="0" xfId="0" applyFont="1" applyFill="1" applyAlignment="1" applyProtection="1">
      <alignment horizontal="left" vertical="top"/>
      <protection hidden="1"/>
    </xf>
    <xf numFmtId="0" fontId="12" fillId="3" borderId="0" xfId="0" applyFont="1" applyFill="1" applyBorder="1" applyAlignment="1" applyProtection="1">
      <alignment horizontal="left" vertical="top"/>
      <protection hidden="1"/>
    </xf>
    <xf numFmtId="0" fontId="4" fillId="3" borderId="0" xfId="0" applyFont="1" applyFill="1" applyBorder="1" applyAlignment="1" applyProtection="1">
      <alignment horizontal="left" vertical="top"/>
      <protection hidden="1"/>
    </xf>
    <xf numFmtId="9" fontId="12" fillId="3" borderId="0" xfId="1" applyFont="1" applyFill="1" applyBorder="1" applyAlignment="1" applyProtection="1">
      <alignment horizontal="left" vertical="top"/>
      <protection hidden="1"/>
    </xf>
    <xf numFmtId="9" fontId="12" fillId="0" borderId="0" xfId="1" applyFont="1" applyAlignment="1">
      <alignment horizontal="left" vertical="top"/>
    </xf>
    <xf numFmtId="0" fontId="34" fillId="0" borderId="0" xfId="0" applyFont="1" applyAlignment="1" applyProtection="1">
      <alignment horizontal="left" vertical="top" wrapText="1"/>
    </xf>
    <xf numFmtId="0" fontId="33" fillId="0" borderId="0" xfId="0" applyFont="1" applyAlignment="1" applyProtection="1">
      <alignment horizontal="left" vertical="top" wrapText="1"/>
    </xf>
    <xf numFmtId="9" fontId="12" fillId="0" borderId="0" xfId="1" applyFont="1" applyAlignment="1" applyProtection="1">
      <alignment horizontal="left" vertical="top" wrapText="1"/>
    </xf>
    <xf numFmtId="0" fontId="64" fillId="0" borderId="0" xfId="0" applyFont="1" applyAlignment="1">
      <alignment horizontal="left" vertical="top"/>
    </xf>
    <xf numFmtId="9" fontId="12" fillId="0" borderId="0" xfId="1" applyFont="1"/>
    <xf numFmtId="0" fontId="10" fillId="0" borderId="0" xfId="0" applyFont="1" applyAlignment="1">
      <alignment horizontal="left" vertical="top"/>
    </xf>
    <xf numFmtId="0" fontId="10" fillId="3" borderId="0" xfId="0" applyFont="1" applyFill="1" applyBorder="1" applyAlignment="1">
      <alignment horizontal="left" vertical="top"/>
    </xf>
    <xf numFmtId="0" fontId="10" fillId="3" borderId="0" xfId="0" applyFont="1" applyFill="1" applyBorder="1" applyAlignment="1" applyProtection="1">
      <alignment horizontal="left" vertical="top"/>
      <protection hidden="1"/>
    </xf>
    <xf numFmtId="0" fontId="26" fillId="0" borderId="0" xfId="0" applyFont="1" applyFill="1" applyBorder="1" applyAlignment="1">
      <alignment horizontal="center" vertical="center" wrapText="1"/>
    </xf>
    <xf numFmtId="0" fontId="10" fillId="0" borderId="0" xfId="0" applyFont="1" applyAlignment="1" applyProtection="1">
      <alignment horizontal="left" vertical="top"/>
    </xf>
    <xf numFmtId="0" fontId="66" fillId="0" borderId="0" xfId="0" applyFont="1" applyAlignment="1" applyProtection="1">
      <alignment horizontal="left" vertical="center"/>
    </xf>
    <xf numFmtId="0" fontId="67" fillId="0" borderId="0" xfId="0" applyFont="1" applyAlignment="1">
      <alignment horizontal="left" vertical="top"/>
    </xf>
    <xf numFmtId="0" fontId="26" fillId="0" borderId="19" xfId="0" applyFont="1" applyFill="1" applyBorder="1" applyAlignment="1">
      <alignment horizontal="center" vertical="center" wrapText="1"/>
    </xf>
    <xf numFmtId="0" fontId="9" fillId="0" borderId="0" xfId="0" applyFont="1" applyFill="1" applyAlignment="1" applyProtection="1">
      <alignment horizontal="left" vertical="center"/>
    </xf>
    <xf numFmtId="0" fontId="12" fillId="0" borderId="0" xfId="0" applyFont="1" applyFill="1" applyAlignment="1" applyProtection="1">
      <alignment horizontal="left" vertical="top"/>
    </xf>
    <xf numFmtId="9" fontId="12" fillId="0" borderId="0" xfId="1" applyFont="1" applyFill="1" applyAlignment="1" applyProtection="1">
      <alignment horizontal="left" vertical="top"/>
      <protection hidden="1"/>
    </xf>
    <xf numFmtId="0" fontId="66" fillId="0" borderId="0" xfId="0" applyFont="1" applyFill="1" applyAlignment="1" applyProtection="1">
      <alignment horizontal="left" vertical="center"/>
    </xf>
    <xf numFmtId="0" fontId="10" fillId="0" borderId="0" xfId="0" applyFont="1" applyFill="1" applyAlignment="1" applyProtection="1">
      <alignment horizontal="left" vertical="top"/>
    </xf>
    <xf numFmtId="0" fontId="21" fillId="8" borderId="13" xfId="0" applyFont="1" applyFill="1" applyBorder="1" applyAlignment="1">
      <alignment horizontal="left" vertical="center" wrapText="1"/>
    </xf>
    <xf numFmtId="0" fontId="21" fillId="8" borderId="12" xfId="0" applyFont="1" applyFill="1" applyBorder="1" applyAlignment="1">
      <alignment horizontal="left" vertical="center" wrapText="1"/>
    </xf>
    <xf numFmtId="0" fontId="21" fillId="8" borderId="11" xfId="0" applyFont="1" applyFill="1" applyBorder="1" applyAlignment="1">
      <alignment horizontal="left" vertical="center" wrapText="1"/>
    </xf>
    <xf numFmtId="9" fontId="7" fillId="5" borderId="7" xfId="0" applyNumberFormat="1" applyFont="1" applyFill="1" applyBorder="1" applyAlignment="1">
      <alignment horizontal="center"/>
    </xf>
    <xf numFmtId="0" fontId="7" fillId="5" borderId="8" xfId="0" applyFont="1" applyFill="1" applyBorder="1" applyAlignment="1">
      <alignment horizontal="center"/>
    </xf>
    <xf numFmtId="0" fontId="7" fillId="5" borderId="9" xfId="0" applyFont="1" applyFill="1" applyBorder="1" applyAlignment="1">
      <alignment horizontal="center"/>
    </xf>
    <xf numFmtId="0" fontId="4" fillId="4" borderId="0" xfId="0" applyFont="1" applyFill="1" applyAlignment="1">
      <alignment horizontal="center" wrapText="1"/>
    </xf>
    <xf numFmtId="0" fontId="4" fillId="4" borderId="0" xfId="0" applyFont="1" applyFill="1" applyAlignment="1">
      <alignment horizontal="center"/>
    </xf>
    <xf numFmtId="0" fontId="8" fillId="2" borderId="1" xfId="0" applyFont="1" applyFill="1" applyBorder="1" applyAlignment="1">
      <alignment horizontal="center" vertical="center" wrapText="1"/>
    </xf>
    <xf numFmtId="0" fontId="8" fillId="2" borderId="3" xfId="0" applyFont="1" applyFill="1" applyBorder="1" applyAlignment="1">
      <alignment horizontal="center" vertical="center" wrapText="1"/>
    </xf>
    <xf numFmtId="9" fontId="7" fillId="2" borderId="3" xfId="0" applyNumberFormat="1" applyFont="1" applyFill="1" applyBorder="1" applyAlignment="1">
      <alignment horizontal="center" vertical="top" wrapText="1"/>
    </xf>
    <xf numFmtId="0" fontId="7" fillId="2" borderId="2" xfId="0" applyFont="1" applyFill="1" applyBorder="1" applyAlignment="1">
      <alignment horizontal="center" vertical="top" wrapText="1"/>
    </xf>
    <xf numFmtId="0" fontId="3" fillId="6" borderId="0" xfId="0" applyFont="1" applyFill="1" applyAlignment="1">
      <alignment horizontal="center" vertical="center" wrapText="1"/>
    </xf>
    <xf numFmtId="0" fontId="3" fillId="6" borderId="0" xfId="0" applyFont="1" applyFill="1" applyAlignment="1">
      <alignment horizontal="center" vertical="center"/>
    </xf>
    <xf numFmtId="0" fontId="8" fillId="5" borderId="4" xfId="0" applyFont="1" applyFill="1" applyBorder="1" applyAlignment="1">
      <alignment horizontal="center"/>
    </xf>
    <xf numFmtId="0" fontId="8" fillId="5" borderId="5" xfId="0" applyFont="1" applyFill="1" applyBorder="1" applyAlignment="1">
      <alignment horizontal="center"/>
    </xf>
    <xf numFmtId="0" fontId="8" fillId="5" borderId="6" xfId="0" applyFont="1" applyFill="1" applyBorder="1" applyAlignment="1">
      <alignment horizontal="center"/>
    </xf>
    <xf numFmtId="0" fontId="21" fillId="8" borderId="7" xfId="0" applyFont="1" applyFill="1" applyBorder="1" applyAlignment="1">
      <alignment horizontal="left" vertical="center" wrapText="1"/>
    </xf>
    <xf numFmtId="0" fontId="21" fillId="8" borderId="8" xfId="0" applyFont="1" applyFill="1" applyBorder="1" applyAlignment="1">
      <alignment horizontal="left" vertical="center" wrapText="1"/>
    </xf>
    <xf numFmtId="0" fontId="21" fillId="8" borderId="9" xfId="0" applyFont="1" applyFill="1" applyBorder="1" applyAlignment="1">
      <alignment horizontal="left" vertical="center" wrapText="1"/>
    </xf>
    <xf numFmtId="0" fontId="54" fillId="0" borderId="10" xfId="0" applyFont="1" applyFill="1" applyBorder="1" applyAlignment="1">
      <alignment horizontal="center" vertical="center" wrapText="1"/>
    </xf>
    <xf numFmtId="0" fontId="26" fillId="3" borderId="10" xfId="0" applyFont="1" applyFill="1" applyBorder="1" applyAlignment="1">
      <alignment horizontal="center" vertical="center" wrapText="1"/>
    </xf>
    <xf numFmtId="0" fontId="57" fillId="0" borderId="13" xfId="0" applyFont="1" applyFill="1" applyBorder="1" applyAlignment="1" applyProtection="1">
      <alignment horizontal="center" vertical="top" wrapText="1"/>
      <protection hidden="1"/>
    </xf>
    <xf numFmtId="0" fontId="57" fillId="0" borderId="12" xfId="0" applyFont="1" applyFill="1" applyBorder="1" applyAlignment="1" applyProtection="1">
      <alignment horizontal="center" vertical="top" wrapText="1"/>
      <protection hidden="1"/>
    </xf>
    <xf numFmtId="0" fontId="53" fillId="14" borderId="12" xfId="0" applyFont="1" applyFill="1" applyBorder="1" applyAlignment="1" applyProtection="1">
      <alignment horizontal="center" vertical="center"/>
      <protection locked="0"/>
    </xf>
    <xf numFmtId="0" fontId="53" fillId="14" borderId="11" xfId="0" applyFont="1" applyFill="1" applyBorder="1" applyAlignment="1" applyProtection="1">
      <alignment horizontal="center" vertical="center"/>
      <protection locked="0"/>
    </xf>
    <xf numFmtId="0" fontId="52" fillId="0" borderId="22" xfId="0" applyFont="1" applyFill="1" applyBorder="1" applyAlignment="1" applyProtection="1">
      <alignment horizontal="center" vertical="top" wrapText="1"/>
      <protection hidden="1"/>
    </xf>
    <xf numFmtId="0" fontId="52" fillId="0" borderId="12" xfId="0" applyFont="1" applyFill="1" applyBorder="1" applyAlignment="1" applyProtection="1">
      <alignment horizontal="center" vertical="top" wrapText="1"/>
      <protection hidden="1"/>
    </xf>
    <xf numFmtId="0" fontId="52" fillId="0" borderId="10" xfId="0" applyFont="1" applyFill="1" applyBorder="1" applyAlignment="1" applyProtection="1">
      <alignment horizontal="center" vertical="top" wrapText="1"/>
      <protection hidden="1"/>
    </xf>
    <xf numFmtId="0" fontId="63" fillId="3" borderId="10" xfId="0" applyFont="1" applyFill="1" applyBorder="1" applyAlignment="1" applyProtection="1">
      <alignment horizontal="center" vertical="top" wrapText="1"/>
      <protection hidden="1"/>
    </xf>
    <xf numFmtId="9" fontId="60" fillId="8" borderId="4" xfId="0" applyNumberFormat="1" applyFont="1" applyFill="1" applyBorder="1" applyAlignment="1" applyProtection="1">
      <alignment horizontal="center" vertical="center"/>
    </xf>
    <xf numFmtId="0" fontId="0" fillId="0" borderId="5" xfId="0" applyBorder="1"/>
    <xf numFmtId="0" fontId="12" fillId="3" borderId="5" xfId="0" applyFont="1" applyFill="1" applyBorder="1"/>
    <xf numFmtId="0" fontId="12" fillId="3" borderId="6" xfId="0" applyFont="1" applyFill="1" applyBorder="1"/>
    <xf numFmtId="0" fontId="0" fillId="0" borderId="19" xfId="0" applyBorder="1"/>
    <xf numFmtId="0" fontId="0" fillId="0" borderId="0" xfId="0"/>
    <xf numFmtId="0" fontId="12" fillId="3" borderId="0" xfId="0" applyFont="1" applyFill="1"/>
    <xf numFmtId="0" fontId="12" fillId="3" borderId="18" xfId="0" applyFont="1" applyFill="1" applyBorder="1"/>
    <xf numFmtId="0" fontId="0" fillId="0" borderId="7" xfId="0" applyBorder="1"/>
    <xf numFmtId="0" fontId="0" fillId="0" borderId="8" xfId="0" applyBorder="1"/>
    <xf numFmtId="0" fontId="12" fillId="3" borderId="8" xfId="0" applyFont="1" applyFill="1" applyBorder="1"/>
    <xf numFmtId="0" fontId="12" fillId="3" borderId="9" xfId="0" applyFont="1" applyFill="1" applyBorder="1"/>
    <xf numFmtId="0" fontId="59" fillId="0" borderId="13" xfId="0" applyFont="1" applyFill="1" applyBorder="1" applyAlignment="1" applyProtection="1">
      <alignment horizontal="center" vertical="top" wrapText="1"/>
      <protection locked="0"/>
    </xf>
    <xf numFmtId="0" fontId="59" fillId="0" borderId="12" xfId="0" applyFont="1" applyFill="1" applyBorder="1" applyAlignment="1" applyProtection="1">
      <alignment horizontal="center" vertical="top" wrapText="1"/>
      <protection locked="0"/>
    </xf>
    <xf numFmtId="0" fontId="4" fillId="3" borderId="12" xfId="0" applyFont="1" applyFill="1" applyBorder="1" applyAlignment="1" applyProtection="1">
      <alignment horizontal="center" vertical="top" wrapText="1"/>
      <protection locked="0"/>
    </xf>
    <xf numFmtId="0" fontId="4" fillId="3" borderId="11" xfId="0" applyFont="1" applyFill="1" applyBorder="1" applyAlignment="1" applyProtection="1">
      <alignment horizontal="center" vertical="top" wrapText="1"/>
      <protection locked="0"/>
    </xf>
    <xf numFmtId="0" fontId="26" fillId="14" borderId="7" xfId="0" applyFont="1" applyFill="1" applyBorder="1" applyAlignment="1">
      <alignment horizontal="center" vertical="center" wrapText="1"/>
    </xf>
    <xf numFmtId="0" fontId="26" fillId="14" borderId="8" xfId="0" applyFont="1" applyFill="1" applyBorder="1" applyAlignment="1">
      <alignment horizontal="center" vertical="center" wrapText="1"/>
    </xf>
    <xf numFmtId="0" fontId="26" fillId="3" borderId="8" xfId="0" applyFont="1" applyFill="1" applyBorder="1" applyAlignment="1">
      <alignment horizontal="center" vertical="center" wrapText="1"/>
    </xf>
    <xf numFmtId="0" fontId="26" fillId="3" borderId="9" xfId="0" applyFont="1" applyFill="1" applyBorder="1" applyAlignment="1">
      <alignment horizontal="center" vertical="center" wrapText="1"/>
    </xf>
    <xf numFmtId="9" fontId="24" fillId="0" borderId="10" xfId="1" applyNumberFormat="1" applyFont="1" applyFill="1" applyBorder="1" applyAlignment="1" applyProtection="1">
      <alignment horizontal="center" vertical="center" wrapText="1"/>
      <protection hidden="1"/>
    </xf>
    <xf numFmtId="9" fontId="24" fillId="0" borderId="13" xfId="1" applyNumberFormat="1" applyFont="1" applyFill="1" applyBorder="1" applyAlignment="1" applyProtection="1">
      <alignment horizontal="center" vertical="center" wrapText="1"/>
      <protection hidden="1"/>
    </xf>
    <xf numFmtId="9" fontId="24" fillId="0" borderId="26" xfId="1" applyNumberFormat="1" applyFont="1" applyFill="1" applyBorder="1" applyAlignment="1" applyProtection="1">
      <alignment horizontal="center" vertical="center" wrapText="1"/>
      <protection hidden="1"/>
    </xf>
    <xf numFmtId="9" fontId="24" fillId="0" borderId="25" xfId="1" applyNumberFormat="1" applyFont="1" applyFill="1" applyBorder="1" applyAlignment="1" applyProtection="1">
      <alignment horizontal="center" vertical="center" wrapText="1"/>
      <protection hidden="1"/>
    </xf>
    <xf numFmtId="0" fontId="58" fillId="14" borderId="20" xfId="0" applyFont="1" applyFill="1" applyBorder="1" applyAlignment="1" applyProtection="1">
      <alignment horizontal="center" vertical="center" wrapText="1"/>
      <protection hidden="1"/>
    </xf>
    <xf numFmtId="0" fontId="58" fillId="14" borderId="21" xfId="0" applyFont="1" applyFill="1" applyBorder="1" applyAlignment="1" applyProtection="1">
      <alignment horizontal="center" vertical="center" wrapText="1"/>
      <protection hidden="1"/>
    </xf>
    <xf numFmtId="0" fontId="58" fillId="14" borderId="27" xfId="0" applyFont="1" applyFill="1" applyBorder="1" applyAlignment="1" applyProtection="1">
      <alignment horizontal="center" vertical="center" wrapText="1"/>
      <protection hidden="1"/>
    </xf>
    <xf numFmtId="0" fontId="58" fillId="3" borderId="27" xfId="0" applyFont="1" applyFill="1" applyBorder="1" applyAlignment="1" applyProtection="1">
      <alignment horizontal="center" vertical="center" wrapText="1"/>
      <protection hidden="1"/>
    </xf>
    <xf numFmtId="0" fontId="58" fillId="3" borderId="28" xfId="0" applyFont="1" applyFill="1" applyBorder="1" applyAlignment="1" applyProtection="1">
      <alignment horizontal="center" vertical="center" wrapText="1"/>
      <protection hidden="1"/>
    </xf>
    <xf numFmtId="0" fontId="3" fillId="3" borderId="10" xfId="0" applyFont="1" applyFill="1" applyBorder="1" applyAlignment="1">
      <alignment horizontal="left" vertical="center"/>
    </xf>
    <xf numFmtId="0" fontId="56" fillId="0" borderId="10" xfId="0" applyFont="1" applyFill="1" applyBorder="1" applyAlignment="1" applyProtection="1">
      <alignment horizontal="center" vertical="top" wrapText="1"/>
      <protection locked="0"/>
    </xf>
    <xf numFmtId="0" fontId="62" fillId="3" borderId="10" xfId="0" applyFont="1" applyFill="1" applyBorder="1" applyAlignment="1" applyProtection="1">
      <alignment horizontal="center" vertical="top" wrapText="1"/>
      <protection locked="0"/>
    </xf>
    <xf numFmtId="0" fontId="59" fillId="0" borderId="13" xfId="0" applyFont="1" applyFill="1" applyBorder="1" applyAlignment="1" applyProtection="1">
      <alignment horizontal="left" vertical="center" wrapText="1"/>
      <protection hidden="1"/>
    </xf>
    <xf numFmtId="0" fontId="59" fillId="0" borderId="11" xfId="0" applyFont="1" applyFill="1" applyBorder="1" applyAlignment="1" applyProtection="1">
      <alignment horizontal="left" vertical="center" wrapText="1"/>
      <protection hidden="1"/>
    </xf>
    <xf numFmtId="0" fontId="54" fillId="0" borderId="10" xfId="0" applyFont="1" applyFill="1" applyBorder="1" applyAlignment="1" applyProtection="1">
      <alignment horizontal="center" vertical="top" wrapText="1"/>
      <protection locked="0"/>
    </xf>
    <xf numFmtId="0" fontId="54" fillId="0" borderId="10" xfId="0" applyFont="1" applyFill="1" applyBorder="1" applyAlignment="1" applyProtection="1">
      <alignment horizontal="left" vertical="top" wrapText="1"/>
      <protection hidden="1"/>
    </xf>
    <xf numFmtId="0" fontId="26" fillId="3" borderId="10" xfId="0" applyFont="1" applyFill="1" applyBorder="1" applyAlignment="1" applyProtection="1">
      <alignment horizontal="left" vertical="top" wrapText="1"/>
      <protection hidden="1"/>
    </xf>
    <xf numFmtId="0" fontId="59" fillId="0" borderId="10" xfId="0" applyFont="1" applyFill="1" applyBorder="1" applyAlignment="1" applyProtection="1">
      <alignment horizontal="center" vertical="top" wrapText="1"/>
      <protection locked="0"/>
    </xf>
    <xf numFmtId="0" fontId="4" fillId="3" borderId="10" xfId="0" applyFont="1" applyFill="1" applyBorder="1" applyAlignment="1" applyProtection="1">
      <alignment horizontal="center" vertical="top" wrapText="1"/>
      <protection locked="0"/>
    </xf>
    <xf numFmtId="0" fontId="54" fillId="0" borderId="13" xfId="0" applyFont="1" applyFill="1" applyBorder="1" applyAlignment="1" applyProtection="1">
      <alignment horizontal="left" vertical="top" wrapText="1"/>
      <protection hidden="1"/>
    </xf>
    <xf numFmtId="0" fontId="54" fillId="0" borderId="12" xfId="0" applyFont="1" applyFill="1" applyBorder="1" applyAlignment="1" applyProtection="1">
      <alignment horizontal="left" vertical="top" wrapText="1"/>
      <protection hidden="1"/>
    </xf>
    <xf numFmtId="0" fontId="26" fillId="3" borderId="12" xfId="0" applyFont="1" applyFill="1" applyBorder="1" applyAlignment="1" applyProtection="1">
      <alignment horizontal="left" vertical="top" wrapText="1"/>
      <protection hidden="1"/>
    </xf>
    <xf numFmtId="0" fontId="26" fillId="3" borderId="11" xfId="0" applyFont="1" applyFill="1" applyBorder="1" applyAlignment="1" applyProtection="1">
      <alignment horizontal="left" vertical="top" wrapText="1"/>
      <protection hidden="1"/>
    </xf>
    <xf numFmtId="0" fontId="21" fillId="8" borderId="10" xfId="0" applyFont="1" applyFill="1" applyBorder="1" applyAlignment="1">
      <alignment horizontal="center" vertical="center" wrapText="1"/>
    </xf>
    <xf numFmtId="0" fontId="26" fillId="10" borderId="10" xfId="0" applyFont="1" applyFill="1" applyBorder="1" applyAlignment="1">
      <alignment horizontal="center" vertical="center"/>
    </xf>
    <xf numFmtId="0" fontId="21" fillId="8" borderId="7" xfId="0" applyFont="1" applyFill="1" applyBorder="1" applyAlignment="1">
      <alignment horizontal="center" vertical="center" wrapText="1"/>
    </xf>
    <xf numFmtId="0" fontId="21" fillId="8" borderId="8" xfId="0" applyFont="1" applyFill="1" applyBorder="1" applyAlignment="1">
      <alignment horizontal="center" vertical="center" wrapText="1"/>
    </xf>
    <xf numFmtId="0" fontId="21" fillId="8" borderId="9" xfId="0" applyFont="1" applyFill="1" applyBorder="1" applyAlignment="1">
      <alignment horizontal="center" vertical="center" wrapText="1"/>
    </xf>
    <xf numFmtId="0" fontId="21" fillId="8" borderId="13" xfId="0" applyFont="1" applyFill="1" applyBorder="1" applyAlignment="1">
      <alignment horizontal="center" vertical="center" wrapText="1"/>
    </xf>
    <xf numFmtId="0" fontId="21" fillId="8" borderId="12" xfId="0" applyFont="1" applyFill="1" applyBorder="1" applyAlignment="1">
      <alignment horizontal="center" vertical="center" wrapText="1"/>
    </xf>
    <xf numFmtId="0" fontId="21" fillId="8" borderId="11" xfId="0" applyFont="1" applyFill="1" applyBorder="1" applyAlignment="1">
      <alignment horizontal="center" vertical="center" wrapText="1"/>
    </xf>
    <xf numFmtId="0" fontId="53" fillId="10" borderId="10" xfId="0" applyFont="1" applyFill="1" applyBorder="1" applyAlignment="1">
      <alignment horizontal="center" vertical="center"/>
    </xf>
    <xf numFmtId="0" fontId="25" fillId="0" borderId="13" xfId="0" applyFont="1" applyBorder="1" applyAlignment="1">
      <alignment horizontal="center" vertical="top"/>
    </xf>
    <xf numFmtId="0" fontId="25" fillId="0" borderId="12" xfId="0" applyFont="1" applyBorder="1" applyAlignment="1">
      <alignment horizontal="center" vertical="top"/>
    </xf>
    <xf numFmtId="0" fontId="58" fillId="3" borderId="12" xfId="0" applyFont="1" applyFill="1" applyBorder="1" applyAlignment="1">
      <alignment horizontal="center" vertical="top"/>
    </xf>
    <xf numFmtId="0" fontId="58" fillId="3" borderId="11" xfId="0" applyFont="1" applyFill="1" applyBorder="1" applyAlignment="1">
      <alignment horizontal="center" vertical="top"/>
    </xf>
    <xf numFmtId="0" fontId="15" fillId="7" borderId="4" xfId="0" applyFont="1" applyFill="1" applyBorder="1" applyAlignment="1" applyProtection="1">
      <alignment horizontal="center" vertical="top" wrapText="1"/>
      <protection hidden="1"/>
    </xf>
    <xf numFmtId="0" fontId="15" fillId="7" borderId="5" xfId="0" applyFont="1" applyFill="1" applyBorder="1" applyAlignment="1" applyProtection="1">
      <alignment horizontal="center" vertical="top" wrapText="1"/>
      <protection hidden="1"/>
    </xf>
    <xf numFmtId="0" fontId="56" fillId="0" borderId="10" xfId="0" applyFont="1" applyFill="1" applyBorder="1" applyAlignment="1" applyProtection="1">
      <alignment horizontal="center" vertical="top" wrapText="1"/>
      <protection hidden="1"/>
    </xf>
    <xf numFmtId="0" fontId="62" fillId="3" borderId="10" xfId="0" applyFont="1" applyFill="1" applyBorder="1" applyAlignment="1" applyProtection="1">
      <alignment horizontal="center" vertical="top" wrapText="1"/>
      <protection hidden="1"/>
    </xf>
    <xf numFmtId="0" fontId="24" fillId="0" borderId="10" xfId="0" applyFont="1" applyBorder="1" applyAlignment="1">
      <alignment horizontal="center" vertical="top"/>
    </xf>
    <xf numFmtId="0" fontId="26" fillId="10" borderId="13" xfId="0" applyFont="1" applyFill="1" applyBorder="1" applyAlignment="1">
      <alignment horizontal="center" vertical="center"/>
    </xf>
    <xf numFmtId="0" fontId="26" fillId="10" borderId="12" xfId="0" applyFont="1" applyFill="1" applyBorder="1" applyAlignment="1">
      <alignment horizontal="center" vertical="center"/>
    </xf>
    <xf numFmtId="0" fontId="59" fillId="0" borderId="10" xfId="0" applyFont="1" applyFill="1" applyBorder="1" applyAlignment="1" applyProtection="1">
      <alignment horizontal="left" vertical="center" wrapText="1"/>
      <protection hidden="1"/>
    </xf>
    <xf numFmtId="0" fontId="56" fillId="0" borderId="10" xfId="0" applyFont="1" applyFill="1" applyBorder="1" applyAlignment="1" applyProtection="1">
      <alignment horizontal="center" vertical="center" wrapText="1"/>
      <protection locked="0"/>
    </xf>
    <xf numFmtId="0" fontId="59" fillId="0" borderId="10" xfId="0" applyFont="1" applyFill="1" applyBorder="1" applyAlignment="1" applyProtection="1">
      <alignment horizontal="left" vertical="top" wrapText="1"/>
      <protection locked="0"/>
    </xf>
    <xf numFmtId="0" fontId="4" fillId="3" borderId="10" xfId="0" applyFont="1" applyFill="1" applyBorder="1" applyAlignment="1" applyProtection="1">
      <alignment horizontal="left" vertical="top" wrapText="1"/>
      <protection locked="0"/>
    </xf>
    <xf numFmtId="0" fontId="59" fillId="0" borderId="10" xfId="0" applyFont="1" applyFill="1" applyBorder="1" applyAlignment="1" applyProtection="1">
      <alignment horizontal="left" vertical="top" wrapText="1"/>
      <protection hidden="1"/>
    </xf>
    <xf numFmtId="0" fontId="4" fillId="3" borderId="10" xfId="0" applyFont="1" applyFill="1" applyBorder="1" applyAlignment="1" applyProtection="1">
      <alignment horizontal="left" vertical="top" wrapText="1"/>
      <protection hidden="1"/>
    </xf>
    <xf numFmtId="0" fontId="60" fillId="8" borderId="5" xfId="0" applyFont="1" applyFill="1" applyBorder="1" applyAlignment="1" applyProtection="1">
      <alignment horizontal="center" vertical="center"/>
    </xf>
    <xf numFmtId="0" fontId="65" fillId="8" borderId="5" xfId="0" applyFont="1" applyFill="1" applyBorder="1" applyAlignment="1" applyProtection="1">
      <alignment horizontal="center" vertical="center"/>
    </xf>
    <xf numFmtId="0" fontId="65" fillId="8" borderId="6" xfId="0" applyFont="1" applyFill="1" applyBorder="1" applyAlignment="1" applyProtection="1">
      <alignment horizontal="center" vertical="center"/>
    </xf>
    <xf numFmtId="0" fontId="60" fillId="8" borderId="19" xfId="0" applyFont="1" applyFill="1" applyBorder="1" applyAlignment="1" applyProtection="1">
      <alignment horizontal="center" vertical="center"/>
    </xf>
    <xf numFmtId="0" fontId="60" fillId="8" borderId="0" xfId="0" applyFont="1" applyFill="1" applyBorder="1" applyAlignment="1" applyProtection="1">
      <alignment horizontal="center" vertical="center"/>
    </xf>
    <xf numFmtId="0" fontId="65" fillId="8" borderId="0" xfId="0" applyFont="1" applyFill="1" applyBorder="1" applyAlignment="1" applyProtection="1">
      <alignment horizontal="center" vertical="center"/>
    </xf>
    <xf numFmtId="0" fontId="65" fillId="8" borderId="18" xfId="0" applyFont="1" applyFill="1" applyBorder="1" applyAlignment="1" applyProtection="1">
      <alignment horizontal="center" vertical="center"/>
    </xf>
    <xf numFmtId="0" fontId="60" fillId="8" borderId="7" xfId="0" applyFont="1" applyFill="1" applyBorder="1" applyAlignment="1" applyProtection="1">
      <alignment horizontal="center" vertical="center"/>
    </xf>
    <xf numFmtId="0" fontId="60" fillId="8" borderId="8" xfId="0" applyFont="1" applyFill="1" applyBorder="1" applyAlignment="1" applyProtection="1">
      <alignment horizontal="center" vertical="center"/>
    </xf>
    <xf numFmtId="0" fontId="65" fillId="8" borderId="8" xfId="0" applyFont="1" applyFill="1" applyBorder="1" applyAlignment="1" applyProtection="1">
      <alignment horizontal="center" vertical="center"/>
    </xf>
    <xf numFmtId="0" fontId="65" fillId="8" borderId="9" xfId="0" applyFont="1" applyFill="1" applyBorder="1" applyAlignment="1" applyProtection="1">
      <alignment horizontal="center" vertical="center"/>
    </xf>
    <xf numFmtId="0" fontId="26" fillId="0" borderId="10" xfId="0" applyFont="1" applyFill="1" applyBorder="1" applyAlignment="1">
      <alignment horizontal="center" vertical="center" wrapText="1"/>
    </xf>
    <xf numFmtId="0" fontId="4" fillId="0" borderId="12" xfId="0" applyFont="1" applyFill="1" applyBorder="1" applyAlignment="1" applyProtection="1">
      <alignment horizontal="center" vertical="top" wrapText="1"/>
      <protection locked="0"/>
    </xf>
    <xf numFmtId="0" fontId="4" fillId="0" borderId="11" xfId="0" applyFont="1" applyFill="1" applyBorder="1" applyAlignment="1" applyProtection="1">
      <alignment horizontal="center" vertical="top" wrapText="1"/>
      <protection locked="0"/>
    </xf>
    <xf numFmtId="0" fontId="54" fillId="0" borderId="13" xfId="0" applyFont="1" applyFill="1" applyBorder="1" applyAlignment="1">
      <alignment horizontal="center" vertical="center" wrapText="1"/>
    </xf>
    <xf numFmtId="0" fontId="54" fillId="0" borderId="12" xfId="0" applyFont="1" applyFill="1" applyBorder="1" applyAlignment="1">
      <alignment horizontal="center" vertical="center" wrapText="1"/>
    </xf>
    <xf numFmtId="0" fontId="54" fillId="0" borderId="11" xfId="0" applyFont="1" applyFill="1" applyBorder="1" applyAlignment="1">
      <alignment horizontal="center" vertical="center" wrapText="1"/>
    </xf>
    <xf numFmtId="0" fontId="59" fillId="0" borderId="13" xfId="0" applyFont="1" applyFill="1" applyBorder="1" applyAlignment="1" applyProtection="1">
      <alignment horizontal="left" vertical="top" wrapText="1"/>
      <protection hidden="1"/>
    </xf>
    <xf numFmtId="0" fontId="59" fillId="0" borderId="12" xfId="0" applyFont="1" applyFill="1" applyBorder="1" applyAlignment="1" applyProtection="1">
      <alignment horizontal="left" vertical="top" wrapText="1"/>
      <protection hidden="1"/>
    </xf>
    <xf numFmtId="0" fontId="4" fillId="0" borderId="12" xfId="0" applyFont="1" applyFill="1" applyBorder="1" applyAlignment="1" applyProtection="1">
      <alignment horizontal="left" vertical="top" wrapText="1"/>
      <protection hidden="1"/>
    </xf>
    <xf numFmtId="0" fontId="4" fillId="0" borderId="11" xfId="0" applyFont="1" applyFill="1" applyBorder="1" applyAlignment="1" applyProtection="1">
      <alignment horizontal="left" vertical="top" wrapText="1"/>
      <protection hidden="1"/>
    </xf>
    <xf numFmtId="0" fontId="59" fillId="0" borderId="13" xfId="0" applyFont="1" applyFill="1" applyBorder="1" applyAlignment="1" applyProtection="1">
      <alignment horizontal="left" vertical="top" wrapText="1"/>
      <protection locked="0"/>
    </xf>
    <xf numFmtId="0" fontId="59" fillId="0" borderId="12" xfId="0" applyFont="1" applyFill="1" applyBorder="1" applyAlignment="1" applyProtection="1">
      <alignment horizontal="left" vertical="top" wrapText="1"/>
      <protection locked="0"/>
    </xf>
    <xf numFmtId="0" fontId="4" fillId="0" borderId="12" xfId="0" applyFont="1" applyFill="1" applyBorder="1" applyAlignment="1" applyProtection="1">
      <alignment horizontal="left" vertical="top" wrapText="1"/>
      <protection locked="0"/>
    </xf>
    <xf numFmtId="0" fontId="4" fillId="0" borderId="11" xfId="0" applyFont="1" applyFill="1" applyBorder="1" applyAlignment="1" applyProtection="1">
      <alignment horizontal="left" vertical="top" wrapText="1"/>
      <protection locked="0"/>
    </xf>
    <xf numFmtId="0" fontId="26" fillId="0" borderId="12" xfId="0" applyFont="1" applyFill="1" applyBorder="1" applyAlignment="1" applyProtection="1">
      <alignment horizontal="left" vertical="top" wrapText="1"/>
      <protection hidden="1"/>
    </xf>
    <xf numFmtId="0" fontId="26" fillId="0" borderId="11" xfId="0" applyFont="1" applyFill="1" applyBorder="1" applyAlignment="1" applyProtection="1">
      <alignment horizontal="left" vertical="top" wrapText="1"/>
      <protection hidden="1"/>
    </xf>
    <xf numFmtId="0" fontId="24" fillId="14" borderId="13" xfId="0" applyFont="1" applyFill="1" applyBorder="1" applyAlignment="1" applyProtection="1">
      <alignment horizontal="center" vertical="center" wrapText="1"/>
    </xf>
    <xf numFmtId="0" fontId="24" fillId="14" borderId="12" xfId="0" applyFont="1" applyFill="1" applyBorder="1" applyAlignment="1" applyProtection="1">
      <alignment horizontal="center" vertical="center" wrapText="1"/>
    </xf>
    <xf numFmtId="0" fontId="63" fillId="14" borderId="12" xfId="0" applyFont="1" applyFill="1" applyBorder="1" applyAlignment="1" applyProtection="1">
      <alignment horizontal="center" vertical="center" wrapText="1"/>
    </xf>
    <xf numFmtId="0" fontId="63" fillId="14" borderId="11" xfId="0" applyFont="1" applyFill="1" applyBorder="1" applyAlignment="1" applyProtection="1">
      <alignment horizontal="center" vertical="center" wrapText="1"/>
    </xf>
    <xf numFmtId="0" fontId="24" fillId="0" borderId="13" xfId="0" applyFont="1" applyBorder="1" applyAlignment="1" applyProtection="1">
      <alignment horizontal="center" vertical="top" wrapText="1"/>
    </xf>
    <xf numFmtId="0" fontId="24" fillId="0" borderId="12" xfId="0" applyFont="1" applyBorder="1" applyAlignment="1" applyProtection="1">
      <alignment horizontal="center" vertical="top" wrapText="1"/>
    </xf>
    <xf numFmtId="0" fontId="24" fillId="0" borderId="11" xfId="0" applyFont="1" applyBorder="1" applyAlignment="1" applyProtection="1">
      <alignment horizontal="center" vertical="top" wrapText="1"/>
    </xf>
    <xf numFmtId="0" fontId="58" fillId="14" borderId="4" xfId="0" applyFont="1" applyFill="1" applyBorder="1" applyAlignment="1" applyProtection="1">
      <alignment horizontal="center" vertical="center" wrapText="1"/>
    </xf>
    <xf numFmtId="0" fontId="58" fillId="14" borderId="5" xfId="0" applyFont="1" applyFill="1" applyBorder="1" applyAlignment="1" applyProtection="1">
      <alignment horizontal="center" vertical="center" wrapText="1"/>
    </xf>
    <xf numFmtId="0" fontId="58" fillId="14" borderId="6" xfId="0" applyFont="1" applyFill="1" applyBorder="1" applyAlignment="1" applyProtection="1">
      <alignment horizontal="center" vertical="center" wrapText="1"/>
    </xf>
    <xf numFmtId="0" fontId="25" fillId="3" borderId="10" xfId="0" applyFont="1" applyFill="1" applyBorder="1" applyAlignment="1" applyProtection="1">
      <alignment horizontal="center" vertical="top"/>
    </xf>
    <xf numFmtId="0" fontId="58" fillId="3" borderId="10" xfId="0" applyFont="1" applyFill="1" applyBorder="1" applyAlignment="1" applyProtection="1">
      <alignment horizontal="center" vertical="top"/>
    </xf>
    <xf numFmtId="9" fontId="24" fillId="3" borderId="10" xfId="1" applyFont="1" applyFill="1" applyBorder="1" applyAlignment="1" applyProtection="1">
      <alignment horizontal="center" vertical="center" wrapText="1"/>
      <protection hidden="1"/>
    </xf>
    <xf numFmtId="0" fontId="58" fillId="0" borderId="12" xfId="0" applyFont="1" applyBorder="1" applyAlignment="1">
      <alignment horizontal="center" vertical="top"/>
    </xf>
    <xf numFmtId="0" fontId="58" fillId="0" borderId="11" xfId="0" applyFont="1" applyBorder="1" applyAlignment="1">
      <alignment horizontal="center" vertical="top"/>
    </xf>
    <xf numFmtId="0" fontId="58" fillId="14" borderId="12" xfId="0" applyFont="1" applyFill="1" applyBorder="1" applyAlignment="1" applyProtection="1">
      <alignment horizontal="center" vertical="top"/>
      <protection locked="0"/>
    </xf>
    <xf numFmtId="0" fontId="58" fillId="14" borderId="11" xfId="0" applyFont="1" applyFill="1" applyBorder="1" applyAlignment="1" applyProtection="1">
      <alignment horizontal="center" vertical="top"/>
      <protection locked="0"/>
    </xf>
    <xf numFmtId="0" fontId="62" fillId="0" borderId="10" xfId="0" applyFont="1" applyFill="1" applyBorder="1" applyAlignment="1" applyProtection="1">
      <alignment horizontal="center" vertical="top" wrapText="1"/>
      <protection hidden="1"/>
    </xf>
    <xf numFmtId="0" fontId="62" fillId="0" borderId="10" xfId="0" applyFont="1" applyFill="1" applyBorder="1" applyAlignment="1" applyProtection="1">
      <alignment horizontal="center" vertical="top" wrapText="1"/>
      <protection locked="0"/>
    </xf>
    <xf numFmtId="0" fontId="18" fillId="8" borderId="13" xfId="0" applyFont="1" applyFill="1" applyBorder="1" applyAlignment="1" applyProtection="1">
      <alignment horizontal="center" vertical="center" wrapText="1"/>
    </xf>
    <xf numFmtId="0" fontId="0" fillId="0" borderId="12" xfId="0" applyBorder="1" applyProtection="1"/>
    <xf numFmtId="0" fontId="21" fillId="8" borderId="13" xfId="0" applyFont="1" applyFill="1" applyBorder="1" applyAlignment="1" applyProtection="1">
      <alignment horizontal="center" vertical="center" wrapText="1"/>
    </xf>
    <xf numFmtId="0" fontId="19" fillId="10" borderId="12" xfId="0" applyFont="1" applyFill="1" applyBorder="1" applyAlignment="1" applyProtection="1">
      <alignment horizontal="center" vertical="top"/>
    </xf>
    <xf numFmtId="0" fontId="18" fillId="11" borderId="13" xfId="0" applyFont="1" applyFill="1" applyBorder="1" applyAlignment="1" applyProtection="1">
      <alignment horizontal="center" vertical="top" wrapText="1"/>
    </xf>
    <xf numFmtId="0" fontId="0" fillId="0" borderId="11" xfId="0" applyBorder="1" applyProtection="1"/>
    <xf numFmtId="0" fontId="22" fillId="11" borderId="13" xfId="0" applyFont="1" applyFill="1" applyBorder="1" applyAlignment="1" applyProtection="1">
      <alignment horizontal="center" vertical="top"/>
    </xf>
    <xf numFmtId="0" fontId="18" fillId="8" borderId="10" xfId="0" applyFont="1" applyFill="1" applyBorder="1" applyAlignment="1" applyProtection="1">
      <alignment horizontal="center" vertical="center" wrapText="1"/>
    </xf>
    <xf numFmtId="0" fontId="0" fillId="0" borderId="10" xfId="0" applyBorder="1" applyProtection="1"/>
    <xf numFmtId="0" fontId="0" fillId="0" borderId="13" xfId="0" applyBorder="1" applyProtection="1"/>
    <xf numFmtId="0" fontId="19" fillId="10" borderId="13" xfId="0" applyFont="1" applyFill="1" applyBorder="1" applyAlignment="1" applyProtection="1">
      <alignment horizontal="center" vertical="top"/>
    </xf>
    <xf numFmtId="0" fontId="19" fillId="10" borderId="11" xfId="0" applyFont="1" applyFill="1" applyBorder="1" applyAlignment="1" applyProtection="1">
      <alignment horizontal="center" vertical="top"/>
    </xf>
    <xf numFmtId="0" fontId="18" fillId="8" borderId="12" xfId="0" applyFont="1" applyFill="1" applyBorder="1" applyAlignment="1" applyProtection="1">
      <alignment horizontal="center" vertical="center" wrapText="1"/>
    </xf>
    <xf numFmtId="0" fontId="18" fillId="8" borderId="11" xfId="0" applyFont="1" applyFill="1" applyBorder="1" applyAlignment="1" applyProtection="1">
      <alignment horizontal="center" vertical="center" wrapText="1"/>
    </xf>
    <xf numFmtId="0" fontId="4" fillId="0" borderId="10" xfId="0" applyFont="1" applyFill="1" applyBorder="1" applyAlignment="1" applyProtection="1">
      <alignment horizontal="center" vertical="top" wrapText="1"/>
      <protection locked="0"/>
    </xf>
    <xf numFmtId="0" fontId="26" fillId="0" borderId="10" xfId="0" applyFont="1" applyFill="1" applyBorder="1" applyAlignment="1" applyProtection="1">
      <alignment horizontal="left" vertical="top" wrapText="1"/>
      <protection hidden="1"/>
    </xf>
    <xf numFmtId="9" fontId="52" fillId="3" borderId="10" xfId="1" applyFont="1" applyFill="1" applyBorder="1" applyAlignment="1">
      <alignment horizontal="center" vertical="center" wrapText="1"/>
    </xf>
    <xf numFmtId="0" fontId="24" fillId="0" borderId="13" xfId="0" applyFont="1" applyBorder="1" applyAlignment="1">
      <alignment horizontal="center" vertical="center"/>
    </xf>
    <xf numFmtId="0" fontId="24" fillId="0" borderId="12" xfId="0" applyFont="1" applyBorder="1" applyAlignment="1">
      <alignment horizontal="center" vertical="center"/>
    </xf>
    <xf numFmtId="0" fontId="24" fillId="0" borderId="11" xfId="0" applyFont="1" applyBorder="1" applyAlignment="1">
      <alignment horizontal="center" vertical="center"/>
    </xf>
    <xf numFmtId="0" fontId="26" fillId="10" borderId="13" xfId="0" applyFont="1" applyFill="1" applyBorder="1" applyAlignment="1">
      <alignment horizontal="center" vertical="top"/>
    </xf>
    <xf numFmtId="0" fontId="26" fillId="10" borderId="12" xfId="0" applyFont="1" applyFill="1" applyBorder="1" applyAlignment="1">
      <alignment horizontal="center" vertical="top"/>
    </xf>
    <xf numFmtId="0" fontId="26" fillId="10" borderId="11" xfId="0" applyFont="1" applyFill="1" applyBorder="1" applyAlignment="1">
      <alignment horizontal="center" vertical="top"/>
    </xf>
    <xf numFmtId="0" fontId="28" fillId="8" borderId="13" xfId="0" applyFont="1" applyFill="1" applyBorder="1" applyAlignment="1">
      <alignment horizontal="center" vertical="center" wrapText="1"/>
    </xf>
    <xf numFmtId="0" fontId="28" fillId="8" borderId="12" xfId="0" applyFont="1" applyFill="1" applyBorder="1" applyAlignment="1">
      <alignment horizontal="center" vertical="center" wrapText="1"/>
    </xf>
    <xf numFmtId="0" fontId="28" fillId="8" borderId="11" xfId="0" applyFont="1" applyFill="1" applyBorder="1" applyAlignment="1">
      <alignment horizontal="center" vertical="center" wrapText="1"/>
    </xf>
    <xf numFmtId="0" fontId="18" fillId="8" borderId="13" xfId="0" applyFont="1" applyFill="1" applyBorder="1" applyAlignment="1">
      <alignment horizontal="center" vertical="center" wrapText="1"/>
    </xf>
    <xf numFmtId="0" fontId="18" fillId="8" borderId="12" xfId="0" applyFont="1" applyFill="1" applyBorder="1" applyAlignment="1">
      <alignment horizontal="center" vertical="center" wrapText="1"/>
    </xf>
    <xf numFmtId="0" fontId="18" fillId="8" borderId="11" xfId="0" applyFont="1" applyFill="1" applyBorder="1" applyAlignment="1">
      <alignment horizontal="center" vertical="center" wrapText="1"/>
    </xf>
    <xf numFmtId="0" fontId="24" fillId="3" borderId="10" xfId="0" applyFont="1" applyFill="1" applyBorder="1" applyAlignment="1">
      <alignment horizontal="center" vertical="top" wrapText="1"/>
    </xf>
    <xf numFmtId="0" fontId="54" fillId="0" borderId="4" xfId="0" applyFont="1" applyFill="1" applyBorder="1" applyAlignment="1">
      <alignment horizontal="center" vertical="center" wrapText="1"/>
    </xf>
    <xf numFmtId="0" fontId="54" fillId="0" borderId="5" xfId="0" applyFont="1" applyFill="1" applyBorder="1" applyAlignment="1">
      <alignment horizontal="center" vertical="center" wrapText="1"/>
    </xf>
    <xf numFmtId="0" fontId="26" fillId="0" borderId="5" xfId="0" applyFont="1" applyFill="1" applyBorder="1" applyAlignment="1">
      <alignment horizontal="center" vertical="center" wrapText="1"/>
    </xf>
    <xf numFmtId="0" fontId="4" fillId="0" borderId="10" xfId="0" applyFont="1" applyFill="1" applyBorder="1" applyAlignment="1" applyProtection="1">
      <alignment horizontal="left" vertical="top" wrapText="1"/>
      <protection locked="0"/>
    </xf>
    <xf numFmtId="9" fontId="25" fillId="3" borderId="10" xfId="0" applyNumberFormat="1" applyFont="1" applyFill="1" applyBorder="1" applyAlignment="1">
      <alignment horizontal="center" vertical="center"/>
    </xf>
    <xf numFmtId="9" fontId="58" fillId="3" borderId="10" xfId="0" applyNumberFormat="1" applyFont="1" applyFill="1" applyBorder="1" applyAlignment="1">
      <alignment horizontal="center" vertical="center"/>
    </xf>
    <xf numFmtId="9" fontId="60" fillId="8" borderId="4" xfId="0" applyNumberFormat="1" applyFont="1" applyFill="1" applyBorder="1" applyAlignment="1">
      <alignment horizontal="center" vertical="center"/>
    </xf>
    <xf numFmtId="9" fontId="60" fillId="8" borderId="5" xfId="0" applyNumberFormat="1" applyFont="1" applyFill="1" applyBorder="1" applyAlignment="1">
      <alignment horizontal="center" vertical="center"/>
    </xf>
    <xf numFmtId="9" fontId="65" fillId="8" borderId="5" xfId="0" applyNumberFormat="1" applyFont="1" applyFill="1" applyBorder="1" applyAlignment="1">
      <alignment horizontal="center" vertical="center"/>
    </xf>
    <xf numFmtId="9" fontId="65" fillId="8" borderId="6" xfId="0" applyNumberFormat="1" applyFont="1" applyFill="1" applyBorder="1" applyAlignment="1">
      <alignment horizontal="center" vertical="center"/>
    </xf>
    <xf numFmtId="9" fontId="60" fillId="8" borderId="19" xfId="0" applyNumberFormat="1" applyFont="1" applyFill="1" applyBorder="1" applyAlignment="1">
      <alignment horizontal="center" vertical="center"/>
    </xf>
    <xf numFmtId="9" fontId="60" fillId="8" borderId="0" xfId="0" applyNumberFormat="1" applyFont="1" applyFill="1" applyBorder="1" applyAlignment="1">
      <alignment horizontal="center" vertical="center"/>
    </xf>
    <xf numFmtId="9" fontId="65" fillId="8" borderId="0" xfId="0" applyNumberFormat="1" applyFont="1" applyFill="1" applyBorder="1" applyAlignment="1">
      <alignment horizontal="center" vertical="center"/>
    </xf>
    <xf numFmtId="9" fontId="65" fillId="8" borderId="18" xfId="0" applyNumberFormat="1" applyFont="1" applyFill="1" applyBorder="1" applyAlignment="1">
      <alignment horizontal="center" vertical="center"/>
    </xf>
    <xf numFmtId="9" fontId="60" fillId="8" borderId="7" xfId="0" applyNumberFormat="1" applyFont="1" applyFill="1" applyBorder="1" applyAlignment="1">
      <alignment horizontal="center" vertical="center"/>
    </xf>
    <xf numFmtId="9" fontId="60" fillId="8" borderId="8" xfId="0" applyNumberFormat="1" applyFont="1" applyFill="1" applyBorder="1" applyAlignment="1">
      <alignment horizontal="center" vertical="center"/>
    </xf>
    <xf numFmtId="9" fontId="65" fillId="8" borderId="8" xfId="0" applyNumberFormat="1" applyFont="1" applyFill="1" applyBorder="1" applyAlignment="1">
      <alignment horizontal="center" vertical="center"/>
    </xf>
    <xf numFmtId="9" fontId="65" fillId="8" borderId="9" xfId="0" applyNumberFormat="1" applyFont="1" applyFill="1" applyBorder="1" applyAlignment="1">
      <alignment horizontal="center" vertical="center"/>
    </xf>
    <xf numFmtId="0" fontId="58" fillId="14" borderId="4" xfId="0" applyFont="1" applyFill="1" applyBorder="1" applyAlignment="1" applyProtection="1">
      <alignment horizontal="center" vertical="center" wrapText="1"/>
      <protection hidden="1"/>
    </xf>
    <xf numFmtId="0" fontId="58" fillId="14" borderId="5" xfId="0" applyFont="1" applyFill="1" applyBorder="1" applyAlignment="1" applyProtection="1">
      <alignment horizontal="center" vertical="center" wrapText="1"/>
      <protection hidden="1"/>
    </xf>
    <xf numFmtId="0" fontId="26" fillId="10" borderId="10" xfId="0" applyFont="1" applyFill="1" applyBorder="1" applyAlignment="1">
      <alignment horizontal="center" vertical="top"/>
    </xf>
    <xf numFmtId="0" fontId="17" fillId="8" borderId="13" xfId="0" applyFont="1" applyFill="1" applyBorder="1" applyAlignment="1">
      <alignment horizontal="center" vertical="center" wrapText="1"/>
    </xf>
    <xf numFmtId="0" fontId="17" fillId="8" borderId="12" xfId="0" applyFont="1" applyFill="1" applyBorder="1" applyAlignment="1">
      <alignment horizontal="center" vertical="center" wrapText="1"/>
    </xf>
    <xf numFmtId="0" fontId="17" fillId="8" borderId="11" xfId="0" applyFont="1" applyFill="1" applyBorder="1" applyAlignment="1">
      <alignment horizontal="center" vertical="center" wrapText="1"/>
    </xf>
    <xf numFmtId="0" fontId="18" fillId="8" borderId="10" xfId="0" applyFont="1" applyFill="1" applyBorder="1" applyAlignment="1">
      <alignment horizontal="center" vertical="center" wrapText="1"/>
    </xf>
    <xf numFmtId="0" fontId="59" fillId="0" borderId="11" xfId="0" applyFont="1" applyFill="1" applyBorder="1" applyAlignment="1" applyProtection="1">
      <alignment horizontal="center" vertical="top" wrapText="1"/>
      <protection locked="0"/>
    </xf>
    <xf numFmtId="0" fontId="59" fillId="0" borderId="11" xfId="0" applyFont="1" applyFill="1" applyBorder="1" applyAlignment="1" applyProtection="1">
      <alignment horizontal="left" vertical="top" wrapText="1"/>
      <protection hidden="1"/>
    </xf>
    <xf numFmtId="9" fontId="60" fillId="8" borderId="4" xfId="0" applyNumberFormat="1" applyFont="1" applyFill="1" applyBorder="1" applyAlignment="1" applyProtection="1">
      <alignment horizontal="center" vertical="center" wrapText="1"/>
    </xf>
    <xf numFmtId="0" fontId="60" fillId="8" borderId="5" xfId="0" applyFont="1" applyFill="1" applyBorder="1" applyAlignment="1" applyProtection="1">
      <alignment horizontal="center" vertical="center" wrapText="1"/>
    </xf>
    <xf numFmtId="0" fontId="60" fillId="8" borderId="6" xfId="0" applyFont="1" applyFill="1" applyBorder="1" applyAlignment="1" applyProtection="1">
      <alignment horizontal="center" vertical="center" wrapText="1"/>
    </xf>
    <xf numFmtId="0" fontId="60" fillId="8" borderId="19" xfId="0" applyFont="1" applyFill="1" applyBorder="1" applyAlignment="1" applyProtection="1">
      <alignment horizontal="center" vertical="center" wrapText="1"/>
    </xf>
    <xf numFmtId="0" fontId="60" fillId="8" borderId="0" xfId="0" applyFont="1" applyFill="1" applyBorder="1" applyAlignment="1" applyProtection="1">
      <alignment horizontal="center" vertical="center" wrapText="1"/>
    </xf>
    <xf numFmtId="0" fontId="60" fillId="8" borderId="18" xfId="0" applyFont="1" applyFill="1" applyBorder="1" applyAlignment="1" applyProtection="1">
      <alignment horizontal="center" vertical="center" wrapText="1"/>
    </xf>
    <xf numFmtId="0" fontId="60" fillId="8" borderId="7" xfId="0" applyFont="1" applyFill="1" applyBorder="1" applyAlignment="1" applyProtection="1">
      <alignment horizontal="center" vertical="center" wrapText="1"/>
    </xf>
    <xf numFmtId="0" fontId="60" fillId="8" borderId="8" xfId="0" applyFont="1" applyFill="1" applyBorder="1" applyAlignment="1" applyProtection="1">
      <alignment horizontal="center" vertical="center" wrapText="1"/>
    </xf>
    <xf numFmtId="0" fontId="60" fillId="8" borderId="9" xfId="0" applyFont="1" applyFill="1" applyBorder="1" applyAlignment="1" applyProtection="1">
      <alignment horizontal="center" vertical="center" wrapText="1"/>
    </xf>
    <xf numFmtId="0" fontId="25" fillId="3" borderId="10" xfId="0" applyFont="1" applyFill="1" applyBorder="1" applyAlignment="1" applyProtection="1">
      <alignment horizontal="center" vertical="top" wrapText="1"/>
    </xf>
    <xf numFmtId="0" fontId="22" fillId="8" borderId="13" xfId="0" applyFont="1" applyFill="1" applyBorder="1" applyAlignment="1" applyProtection="1">
      <alignment horizontal="center" vertical="center" wrapText="1"/>
    </xf>
    <xf numFmtId="0" fontId="22" fillId="0" borderId="12" xfId="0" applyFont="1" applyBorder="1" applyAlignment="1" applyProtection="1">
      <alignment horizontal="center" vertical="top" wrapText="1"/>
    </xf>
    <xf numFmtId="0" fontId="24" fillId="0" borderId="8" xfId="0" applyFont="1" applyBorder="1" applyAlignment="1" applyProtection="1">
      <alignment horizontal="center" vertical="top" wrapText="1"/>
    </xf>
    <xf numFmtId="0" fontId="24" fillId="0" borderId="9" xfId="0" applyFont="1" applyBorder="1" applyAlignment="1" applyProtection="1">
      <alignment horizontal="center" vertical="top" wrapText="1"/>
    </xf>
    <xf numFmtId="0" fontId="34" fillId="10" borderId="12" xfId="0" applyFont="1" applyFill="1" applyBorder="1" applyAlignment="1" applyProtection="1">
      <alignment horizontal="center" vertical="top" wrapText="1"/>
    </xf>
    <xf numFmtId="0" fontId="26" fillId="10" borderId="12" xfId="0" applyFont="1" applyFill="1" applyBorder="1" applyAlignment="1" applyProtection="1">
      <alignment horizontal="center" vertical="top" wrapText="1"/>
    </xf>
    <xf numFmtId="0" fontId="24" fillId="3" borderId="13" xfId="0" applyFont="1" applyFill="1" applyBorder="1" applyAlignment="1" applyProtection="1">
      <alignment horizontal="center" vertical="top" wrapText="1"/>
    </xf>
    <xf numFmtId="0" fontId="24" fillId="3" borderId="12" xfId="0" applyFont="1" applyFill="1" applyBorder="1" applyAlignment="1" applyProtection="1">
      <alignment horizontal="center" vertical="top" wrapText="1"/>
    </xf>
    <xf numFmtId="0" fontId="54" fillId="0" borderId="11" xfId="0" applyFont="1" applyFill="1" applyBorder="1" applyAlignment="1" applyProtection="1">
      <alignment horizontal="left" vertical="top" wrapText="1"/>
      <protection hidden="1"/>
    </xf>
    <xf numFmtId="0" fontId="24" fillId="14" borderId="11" xfId="0" applyFont="1" applyFill="1" applyBorder="1" applyAlignment="1" applyProtection="1">
      <alignment horizontal="center" vertical="center" wrapText="1"/>
    </xf>
    <xf numFmtId="0" fontId="54" fillId="0" borderId="19" xfId="0" applyFont="1" applyFill="1" applyBorder="1" applyAlignment="1">
      <alignment horizontal="center" vertical="center" wrapText="1"/>
    </xf>
    <xf numFmtId="0" fontId="54" fillId="0" borderId="0" xfId="0" applyFont="1" applyFill="1" applyBorder="1" applyAlignment="1">
      <alignment horizontal="center" vertical="center" wrapText="1"/>
    </xf>
    <xf numFmtId="0" fontId="25" fillId="0" borderId="11" xfId="0" applyFont="1" applyBorder="1" applyAlignment="1">
      <alignment horizontal="center" vertical="top"/>
    </xf>
    <xf numFmtId="0" fontId="22" fillId="8" borderId="12" xfId="0" applyFont="1" applyFill="1" applyBorder="1" applyAlignment="1" applyProtection="1">
      <alignment horizontal="center" vertical="center" wrapText="1"/>
    </xf>
    <xf numFmtId="0" fontId="22" fillId="8" borderId="11" xfId="0" applyFont="1" applyFill="1" applyBorder="1" applyAlignment="1" applyProtection="1">
      <alignment horizontal="center" vertical="center" wrapText="1"/>
    </xf>
    <xf numFmtId="0" fontId="19" fillId="10" borderId="12" xfId="0" applyFont="1" applyFill="1" applyBorder="1" applyAlignment="1" applyProtection="1">
      <alignment horizontal="center" vertical="top" wrapText="1"/>
    </xf>
    <xf numFmtId="0" fontId="26" fillId="10" borderId="11" xfId="0" applyFont="1" applyFill="1" applyBorder="1" applyAlignment="1" applyProtection="1">
      <alignment horizontal="center" vertical="top" wrapText="1"/>
    </xf>
    <xf numFmtId="0" fontId="22" fillId="8" borderId="7" xfId="0" applyFont="1" applyFill="1" applyBorder="1" applyAlignment="1" applyProtection="1">
      <alignment horizontal="center" vertical="center" wrapText="1"/>
    </xf>
    <xf numFmtId="0" fontId="18" fillId="8" borderId="8" xfId="0" applyFont="1" applyFill="1" applyBorder="1" applyAlignment="1" applyProtection="1">
      <alignment horizontal="center" vertical="center" wrapText="1"/>
    </xf>
    <xf numFmtId="0" fontId="18" fillId="8" borderId="9" xfId="0" applyFont="1" applyFill="1" applyBorder="1" applyAlignment="1" applyProtection="1">
      <alignment horizontal="center" vertical="center" wrapText="1"/>
    </xf>
    <xf numFmtId="0" fontId="34" fillId="10" borderId="13" xfId="0" applyFont="1" applyFill="1" applyBorder="1" applyAlignment="1" applyProtection="1">
      <alignment horizontal="center" vertical="top" wrapText="1"/>
    </xf>
    <xf numFmtId="0" fontId="26" fillId="10" borderId="13" xfId="0" applyFont="1" applyFill="1" applyBorder="1" applyAlignment="1" applyProtection="1">
      <alignment horizontal="center" vertical="top"/>
    </xf>
    <xf numFmtId="0" fontId="26" fillId="10" borderId="12" xfId="0" applyFont="1" applyFill="1" applyBorder="1" applyAlignment="1" applyProtection="1">
      <alignment horizontal="center" vertical="top"/>
    </xf>
    <xf numFmtId="0" fontId="34" fillId="10" borderId="10" xfId="0" applyFont="1" applyFill="1" applyBorder="1" applyAlignment="1" applyProtection="1">
      <alignment horizontal="center" vertical="top" wrapText="1"/>
    </xf>
    <xf numFmtId="0" fontId="26" fillId="10" borderId="10" xfId="0" applyFont="1" applyFill="1" applyBorder="1" applyAlignment="1" applyProtection="1">
      <alignment horizontal="center" vertical="top" wrapText="1"/>
    </xf>
    <xf numFmtId="0" fontId="26" fillId="0" borderId="0" xfId="0" applyFont="1" applyFill="1" applyBorder="1" applyAlignment="1">
      <alignment horizontal="center" vertical="center" wrapText="1"/>
    </xf>
    <xf numFmtId="0" fontId="24" fillId="0" borderId="7" xfId="0" applyFont="1" applyBorder="1" applyAlignment="1">
      <alignment horizontal="center" vertical="center"/>
    </xf>
    <xf numFmtId="0" fontId="24" fillId="0" borderId="8" xfId="0" applyFont="1" applyBorder="1" applyAlignment="1">
      <alignment horizontal="center" vertical="top"/>
    </xf>
    <xf numFmtId="0" fontId="24" fillId="0" borderId="9" xfId="0" applyFont="1" applyBorder="1" applyAlignment="1">
      <alignment horizontal="center" vertical="top"/>
    </xf>
    <xf numFmtId="0" fontId="19" fillId="10" borderId="12" xfId="0" applyFont="1" applyFill="1" applyBorder="1" applyAlignment="1">
      <alignment horizontal="center" vertical="top"/>
    </xf>
    <xf numFmtId="0" fontId="25" fillId="3" borderId="10" xfId="0" applyFont="1" applyFill="1" applyBorder="1" applyAlignment="1">
      <alignment horizontal="center" vertical="top"/>
    </xf>
    <xf numFmtId="0" fontId="58" fillId="3" borderId="10" xfId="0" applyFont="1" applyFill="1" applyBorder="1" applyAlignment="1">
      <alignment horizontal="center" vertical="top"/>
    </xf>
    <xf numFmtId="0" fontId="60" fillId="8" borderId="5" xfId="0" applyFont="1" applyFill="1" applyBorder="1" applyAlignment="1">
      <alignment horizontal="center" vertical="center"/>
    </xf>
    <xf numFmtId="0" fontId="65" fillId="8" borderId="5" xfId="0" applyFont="1" applyFill="1" applyBorder="1" applyAlignment="1">
      <alignment horizontal="center" vertical="center"/>
    </xf>
    <xf numFmtId="0" fontId="65" fillId="8" borderId="6" xfId="0" applyFont="1" applyFill="1" applyBorder="1" applyAlignment="1">
      <alignment horizontal="center" vertical="center"/>
    </xf>
    <xf numFmtId="0" fontId="60" fillId="8" borderId="19" xfId="0" applyFont="1" applyFill="1" applyBorder="1" applyAlignment="1">
      <alignment horizontal="center" vertical="center"/>
    </xf>
    <xf numFmtId="0" fontId="60" fillId="8" borderId="0" xfId="0" applyFont="1" applyFill="1" applyBorder="1" applyAlignment="1">
      <alignment horizontal="center" vertical="center"/>
    </xf>
    <xf numFmtId="0" fontId="65" fillId="8" borderId="0" xfId="0" applyFont="1" applyFill="1" applyBorder="1" applyAlignment="1">
      <alignment horizontal="center" vertical="center"/>
    </xf>
    <xf numFmtId="0" fontId="65" fillId="8" borderId="18" xfId="0" applyFont="1" applyFill="1" applyBorder="1" applyAlignment="1">
      <alignment horizontal="center" vertical="center"/>
    </xf>
    <xf numFmtId="0" fontId="60" fillId="8" borderId="7" xfId="0" applyFont="1" applyFill="1" applyBorder="1" applyAlignment="1">
      <alignment horizontal="center" vertical="center"/>
    </xf>
    <xf numFmtId="0" fontId="60" fillId="8" borderId="8" xfId="0" applyFont="1" applyFill="1" applyBorder="1" applyAlignment="1">
      <alignment horizontal="center" vertical="center"/>
    </xf>
    <xf numFmtId="0" fontId="65" fillId="8" borderId="8" xfId="0" applyFont="1" applyFill="1" applyBorder="1" applyAlignment="1">
      <alignment horizontal="center" vertical="center"/>
    </xf>
    <xf numFmtId="0" fontId="65" fillId="8" borderId="9" xfId="0" applyFont="1" applyFill="1" applyBorder="1" applyAlignment="1">
      <alignment horizontal="center" vertical="center"/>
    </xf>
    <xf numFmtId="0" fontId="19" fillId="10" borderId="8" xfId="0" applyFont="1" applyFill="1" applyBorder="1" applyAlignment="1">
      <alignment horizontal="center" vertical="top"/>
    </xf>
    <xf numFmtId="0" fontId="18" fillId="8" borderId="13" xfId="0" applyFont="1" applyFill="1" applyBorder="1" applyAlignment="1">
      <alignment horizontal="center" vertical="top" wrapText="1"/>
    </xf>
    <xf numFmtId="0" fontId="18" fillId="8" borderId="12" xfId="0" applyFont="1" applyFill="1" applyBorder="1" applyAlignment="1">
      <alignment horizontal="center" vertical="top" wrapText="1"/>
    </xf>
    <xf numFmtId="0" fontId="18" fillId="8" borderId="11" xfId="0" applyFont="1" applyFill="1" applyBorder="1" applyAlignment="1">
      <alignment horizontal="center" vertical="top" wrapText="1"/>
    </xf>
    <xf numFmtId="0" fontId="22" fillId="8" borderId="13" xfId="0" applyFont="1" applyFill="1" applyBorder="1" applyAlignment="1">
      <alignment horizontal="center" vertical="top" wrapText="1"/>
    </xf>
    <xf numFmtId="0" fontId="22" fillId="8" borderId="12" xfId="0" applyFont="1" applyFill="1" applyBorder="1" applyAlignment="1">
      <alignment horizontal="center" vertical="top" wrapText="1"/>
    </xf>
    <xf numFmtId="0" fontId="22" fillId="8" borderId="11" xfId="0" applyFont="1" applyFill="1" applyBorder="1" applyAlignment="1">
      <alignment horizontal="center" vertical="top" wrapText="1"/>
    </xf>
    <xf numFmtId="0" fontId="32" fillId="8" borderId="13" xfId="0" applyFont="1" applyFill="1" applyBorder="1" applyAlignment="1">
      <alignment horizontal="center" vertical="top" wrapText="1"/>
    </xf>
    <xf numFmtId="0" fontId="32" fillId="8" borderId="12" xfId="0" applyFont="1" applyFill="1" applyBorder="1" applyAlignment="1">
      <alignment horizontal="center" vertical="top" wrapText="1"/>
    </xf>
    <xf numFmtId="0" fontId="32" fillId="8" borderId="11" xfId="0" applyFont="1" applyFill="1" applyBorder="1" applyAlignment="1">
      <alignment horizontal="center" vertical="top" wrapText="1"/>
    </xf>
    <xf numFmtId="0" fontId="24" fillId="3" borderId="8" xfId="0" applyFont="1" applyFill="1" applyBorder="1" applyAlignment="1">
      <alignment horizontal="center" vertical="top" wrapText="1"/>
    </xf>
    <xf numFmtId="0" fontId="24" fillId="3" borderId="9" xfId="0" applyFont="1" applyFill="1" applyBorder="1" applyAlignment="1">
      <alignment horizontal="center" vertical="top" wrapText="1"/>
    </xf>
    <xf numFmtId="0" fontId="60" fillId="8" borderId="6" xfId="0" applyFont="1" applyFill="1" applyBorder="1" applyAlignment="1">
      <alignment horizontal="center" vertical="center"/>
    </xf>
    <xf numFmtId="0" fontId="60" fillId="8" borderId="18" xfId="0" applyFont="1" applyFill="1" applyBorder="1" applyAlignment="1">
      <alignment horizontal="center" vertical="center"/>
    </xf>
    <xf numFmtId="0" fontId="60" fillId="8" borderId="9" xfId="0" applyFont="1" applyFill="1" applyBorder="1" applyAlignment="1">
      <alignment horizontal="center" vertical="center"/>
    </xf>
    <xf numFmtId="0" fontId="19" fillId="10" borderId="13" xfId="0" applyFont="1" applyFill="1" applyBorder="1" applyAlignment="1">
      <alignment horizontal="center" vertical="top"/>
    </xf>
    <xf numFmtId="0" fontId="22" fillId="8" borderId="13" xfId="0" applyFont="1" applyFill="1" applyBorder="1" applyAlignment="1">
      <alignment horizontal="center" vertical="center" wrapText="1"/>
    </xf>
    <xf numFmtId="0" fontId="22" fillId="8" borderId="12" xfId="0" applyFont="1" applyFill="1" applyBorder="1" applyAlignment="1">
      <alignment horizontal="center" vertical="center" wrapText="1"/>
    </xf>
    <xf numFmtId="0" fontId="22" fillId="8" borderId="11" xfId="0" applyFont="1" applyFill="1" applyBorder="1" applyAlignment="1">
      <alignment horizontal="center" vertical="center" wrapText="1"/>
    </xf>
    <xf numFmtId="0" fontId="22" fillId="8" borderId="7" xfId="0" applyFont="1" applyFill="1" applyBorder="1" applyAlignment="1">
      <alignment horizontal="center" vertical="top" wrapText="1"/>
    </xf>
    <xf numFmtId="0" fontId="22" fillId="8" borderId="8" xfId="0" applyFont="1" applyFill="1" applyBorder="1" applyAlignment="1">
      <alignment horizontal="center" vertical="top" wrapText="1"/>
    </xf>
    <xf numFmtId="0" fontId="22" fillId="8" borderId="9" xfId="0" applyFont="1" applyFill="1" applyBorder="1" applyAlignment="1">
      <alignment horizontal="center" vertical="top" wrapText="1"/>
    </xf>
    <xf numFmtId="0" fontId="21" fillId="8" borderId="13" xfId="0" applyFont="1" applyFill="1" applyBorder="1" applyAlignment="1">
      <alignment horizontal="center" vertical="top" wrapText="1"/>
    </xf>
    <xf numFmtId="0" fontId="21" fillId="8" borderId="12" xfId="0" applyFont="1" applyFill="1" applyBorder="1" applyAlignment="1">
      <alignment horizontal="center" vertical="top" wrapText="1"/>
    </xf>
    <xf numFmtId="0" fontId="21" fillId="8" borderId="11" xfId="0" applyFont="1" applyFill="1" applyBorder="1" applyAlignment="1">
      <alignment horizontal="center" vertical="top" wrapText="1"/>
    </xf>
    <xf numFmtId="0" fontId="16" fillId="8" borderId="12" xfId="0" applyFont="1" applyFill="1" applyBorder="1" applyAlignment="1">
      <alignment horizontal="center" vertical="center" wrapText="1"/>
    </xf>
    <xf numFmtId="0" fontId="18" fillId="8" borderId="10" xfId="0" applyFont="1" applyFill="1" applyBorder="1" applyAlignment="1">
      <alignment horizontal="center" vertical="top" wrapText="1"/>
    </xf>
    <xf numFmtId="0" fontId="21" fillId="8" borderId="7" xfId="0" applyFont="1" applyFill="1" applyBorder="1" applyAlignment="1">
      <alignment horizontal="center" vertical="top" wrapText="1"/>
    </xf>
    <xf numFmtId="0" fontId="21" fillId="8" borderId="8" xfId="0" applyFont="1" applyFill="1" applyBorder="1" applyAlignment="1">
      <alignment horizontal="center" vertical="top" wrapText="1"/>
    </xf>
    <xf numFmtId="0" fontId="21" fillId="8" borderId="9" xfId="0" applyFont="1" applyFill="1" applyBorder="1" applyAlignment="1">
      <alignment horizontal="center" vertical="top" wrapText="1"/>
    </xf>
    <xf numFmtId="0" fontId="18" fillId="8" borderId="13" xfId="0" applyFont="1" applyFill="1" applyBorder="1" applyAlignment="1">
      <alignment horizontal="center" wrapText="1"/>
    </xf>
    <xf numFmtId="0" fontId="18" fillId="8" borderId="12" xfId="0" applyFont="1" applyFill="1" applyBorder="1" applyAlignment="1">
      <alignment horizontal="center" wrapText="1"/>
    </xf>
    <xf numFmtId="0" fontId="18" fillId="8" borderId="11" xfId="0" applyFont="1" applyFill="1" applyBorder="1" applyAlignment="1">
      <alignment horizontal="center" wrapText="1"/>
    </xf>
    <xf numFmtId="0" fontId="11" fillId="8" borderId="12" xfId="0" applyFont="1" applyFill="1" applyBorder="1" applyAlignment="1">
      <alignment horizontal="center" vertical="top" wrapText="1"/>
    </xf>
    <xf numFmtId="0" fontId="11" fillId="8" borderId="11" xfId="0" applyFont="1" applyFill="1" applyBorder="1" applyAlignment="1">
      <alignment horizontal="center" vertical="top" wrapText="1"/>
    </xf>
    <xf numFmtId="0" fontId="14" fillId="3" borderId="10" xfId="0" applyFont="1" applyFill="1" applyBorder="1" applyAlignment="1">
      <alignment horizontal="center" vertical="top" wrapText="1"/>
    </xf>
    <xf numFmtId="0" fontId="18" fillId="8" borderId="8" xfId="0" applyFont="1" applyFill="1" applyBorder="1" applyAlignment="1">
      <alignment horizontal="center" vertical="center" wrapText="1"/>
    </xf>
    <xf numFmtId="0" fontId="24" fillId="0" borderId="12" xfId="0" applyFont="1" applyBorder="1" applyAlignment="1">
      <alignment horizontal="center" vertical="top"/>
    </xf>
    <xf numFmtId="0" fontId="24" fillId="0" borderId="11" xfId="0" applyFont="1" applyBorder="1" applyAlignment="1">
      <alignment horizontal="center" vertical="top"/>
    </xf>
    <xf numFmtId="0" fontId="19" fillId="10" borderId="11" xfId="0" applyFont="1" applyFill="1" applyBorder="1" applyAlignment="1">
      <alignment horizontal="center" vertical="top"/>
    </xf>
    <xf numFmtId="0" fontId="0" fillId="8" borderId="12" xfId="0" applyFont="1" applyFill="1" applyBorder="1" applyAlignment="1">
      <alignment horizontal="center" vertical="top" wrapText="1"/>
    </xf>
    <xf numFmtId="0" fontId="22" fillId="0" borderId="13" xfId="0" applyFont="1" applyBorder="1" applyAlignment="1">
      <alignment horizontal="center" vertical="top"/>
    </xf>
    <xf numFmtId="0" fontId="22" fillId="0" borderId="12" xfId="0" applyFont="1" applyBorder="1" applyAlignment="1">
      <alignment horizontal="center" vertical="top"/>
    </xf>
    <xf numFmtId="0" fontId="22" fillId="0" borderId="11" xfId="0" applyFont="1" applyBorder="1" applyAlignment="1">
      <alignment horizontal="center" vertical="top"/>
    </xf>
    <xf numFmtId="0" fontId="18" fillId="8" borderId="7" xfId="0" applyFont="1" applyFill="1" applyBorder="1" applyAlignment="1">
      <alignment horizontal="center" vertical="center" wrapText="1"/>
    </xf>
    <xf numFmtId="0" fontId="18" fillId="8" borderId="9" xfId="0" applyFont="1" applyFill="1" applyBorder="1" applyAlignment="1">
      <alignment horizontal="center" vertical="center" wrapText="1"/>
    </xf>
    <xf numFmtId="0" fontId="24" fillId="0" borderId="13" xfId="0" applyFont="1" applyBorder="1" applyAlignment="1">
      <alignment horizontal="center" vertical="top"/>
    </xf>
    <xf numFmtId="0" fontId="18" fillId="8" borderId="13" xfId="0" applyFont="1" applyFill="1" applyBorder="1" applyAlignment="1">
      <alignment horizontal="center" vertical="top"/>
    </xf>
    <xf numFmtId="0" fontId="18" fillId="8" borderId="12" xfId="0" applyFont="1" applyFill="1" applyBorder="1" applyAlignment="1">
      <alignment horizontal="center" vertical="top"/>
    </xf>
    <xf numFmtId="0" fontId="18" fillId="8" borderId="11" xfId="0" applyFont="1" applyFill="1" applyBorder="1" applyAlignment="1">
      <alignment horizontal="center" vertical="top"/>
    </xf>
    <xf numFmtId="0" fontId="26" fillId="10" borderId="13" xfId="0" applyFont="1" applyFill="1" applyBorder="1" applyAlignment="1">
      <alignment horizontal="center"/>
    </xf>
    <xf numFmtId="0" fontId="26" fillId="10" borderId="12" xfId="0" applyFont="1" applyFill="1" applyBorder="1" applyAlignment="1">
      <alignment horizontal="center"/>
    </xf>
    <xf numFmtId="0" fontId="26" fillId="10" borderId="11" xfId="0" applyFont="1" applyFill="1" applyBorder="1" applyAlignment="1">
      <alignment horizontal="center"/>
    </xf>
    <xf numFmtId="0" fontId="18" fillId="8" borderId="13" xfId="0" applyFont="1" applyFill="1" applyBorder="1" applyAlignment="1">
      <alignment horizontal="center" vertical="center"/>
    </xf>
    <xf numFmtId="0" fontId="18" fillId="8" borderId="12" xfId="0" applyFont="1" applyFill="1" applyBorder="1" applyAlignment="1">
      <alignment horizontal="center" vertical="center"/>
    </xf>
    <xf numFmtId="0" fontId="18" fillId="8" borderId="11" xfId="0" applyFont="1" applyFill="1" applyBorder="1" applyAlignment="1">
      <alignment horizontal="center" vertical="center"/>
    </xf>
    <xf numFmtId="0" fontId="21" fillId="8" borderId="13" xfId="0" applyFont="1" applyFill="1" applyBorder="1" applyAlignment="1">
      <alignment horizontal="center" vertical="center"/>
    </xf>
    <xf numFmtId="0" fontId="21" fillId="8" borderId="12" xfId="0" applyFont="1" applyFill="1" applyBorder="1" applyAlignment="1">
      <alignment horizontal="center" vertical="center"/>
    </xf>
    <xf numFmtId="0" fontId="21" fillId="8" borderId="11" xfId="0" applyFont="1" applyFill="1" applyBorder="1" applyAlignment="1">
      <alignment horizontal="center" vertical="center"/>
    </xf>
    <xf numFmtId="0" fontId="26" fillId="10" borderId="13" xfId="0" applyFont="1" applyFill="1" applyBorder="1" applyAlignment="1">
      <alignment horizontal="center" wrapText="1"/>
    </xf>
    <xf numFmtId="0" fontId="26" fillId="10" borderId="12" xfId="0" applyFont="1" applyFill="1" applyBorder="1" applyAlignment="1">
      <alignment horizontal="center" wrapText="1"/>
    </xf>
    <xf numFmtId="0" fontId="26" fillId="10" borderId="11" xfId="0" applyFont="1" applyFill="1" applyBorder="1" applyAlignment="1">
      <alignment horizontal="center" wrapText="1"/>
    </xf>
    <xf numFmtId="0" fontId="18" fillId="8" borderId="8" xfId="0" applyFont="1" applyFill="1" applyBorder="1" applyAlignment="1">
      <alignment horizontal="center" vertical="top" wrapText="1"/>
    </xf>
    <xf numFmtId="0" fontId="18" fillId="8" borderId="9" xfId="0" applyFont="1" applyFill="1" applyBorder="1" applyAlignment="1">
      <alignment horizontal="center" vertical="top" wrapText="1"/>
    </xf>
    <xf numFmtId="0" fontId="26" fillId="10" borderId="7" xfId="0" applyFont="1" applyFill="1" applyBorder="1" applyAlignment="1">
      <alignment horizontal="center"/>
    </xf>
    <xf numFmtId="0" fontId="26" fillId="10" borderId="8" xfId="0" applyFont="1" applyFill="1" applyBorder="1" applyAlignment="1">
      <alignment horizontal="center"/>
    </xf>
    <xf numFmtId="0" fontId="26" fillId="10" borderId="9" xfId="0" applyFont="1" applyFill="1" applyBorder="1" applyAlignment="1">
      <alignment horizontal="center"/>
    </xf>
    <xf numFmtId="0" fontId="21" fillId="8" borderId="13" xfId="0" applyFont="1" applyFill="1" applyBorder="1" applyAlignment="1" applyProtection="1">
      <alignment horizontal="center" vertical="top" wrapText="1"/>
      <protection locked="0"/>
    </xf>
    <xf numFmtId="0" fontId="21" fillId="8" borderId="12" xfId="0" applyFont="1" applyFill="1" applyBorder="1" applyAlignment="1" applyProtection="1">
      <alignment horizontal="center" vertical="top" wrapText="1"/>
      <protection locked="0"/>
    </xf>
    <xf numFmtId="0" fontId="21" fillId="8" borderId="11" xfId="0" applyFont="1" applyFill="1" applyBorder="1" applyAlignment="1" applyProtection="1">
      <alignment horizontal="center" vertical="top" wrapText="1"/>
      <protection locked="0"/>
    </xf>
    <xf numFmtId="0" fontId="18" fillId="8" borderId="7" xfId="0" applyFont="1" applyFill="1" applyBorder="1" applyAlignment="1">
      <alignment horizontal="center" vertical="top" wrapText="1"/>
    </xf>
    <xf numFmtId="0" fontId="26" fillId="10" borderId="11" xfId="0" applyFont="1" applyFill="1" applyBorder="1" applyAlignment="1">
      <alignment horizontal="center" vertical="center"/>
    </xf>
    <xf numFmtId="0" fontId="24" fillId="3" borderId="8" xfId="0" applyFont="1" applyFill="1" applyBorder="1" applyAlignment="1">
      <alignment horizontal="center" vertical="center" wrapText="1"/>
    </xf>
    <xf numFmtId="0" fontId="24" fillId="3" borderId="9" xfId="0" applyFont="1" applyFill="1" applyBorder="1" applyAlignment="1">
      <alignment horizontal="center" vertical="center" wrapText="1"/>
    </xf>
    <xf numFmtId="0" fontId="18" fillId="8" borderId="4" xfId="0" applyFont="1" applyFill="1" applyBorder="1" applyAlignment="1">
      <alignment horizontal="center" vertical="center" wrapText="1"/>
    </xf>
    <xf numFmtId="0" fontId="18" fillId="8" borderId="5" xfId="0" applyFont="1" applyFill="1" applyBorder="1" applyAlignment="1">
      <alignment horizontal="center" vertical="center" wrapText="1"/>
    </xf>
    <xf numFmtId="0" fontId="18" fillId="8" borderId="6" xfId="0" applyFont="1" applyFill="1" applyBorder="1" applyAlignment="1">
      <alignment horizontal="center" vertical="center" wrapText="1"/>
    </xf>
    <xf numFmtId="0" fontId="19" fillId="10" borderId="10" xfId="0" applyFont="1" applyFill="1" applyBorder="1" applyAlignment="1">
      <alignment horizontal="center" vertical="top"/>
    </xf>
    <xf numFmtId="0" fontId="24" fillId="3" borderId="13" xfId="0" applyFont="1" applyFill="1" applyBorder="1" applyAlignment="1">
      <alignment horizontal="center" vertical="top" wrapText="1"/>
    </xf>
    <xf numFmtId="0" fontId="24" fillId="3" borderId="12" xfId="0" applyFont="1" applyFill="1" applyBorder="1" applyAlignment="1">
      <alignment horizontal="center" vertical="top" wrapText="1"/>
    </xf>
    <xf numFmtId="9" fontId="60" fillId="8" borderId="10" xfId="0" applyNumberFormat="1" applyFont="1" applyFill="1" applyBorder="1" applyAlignment="1">
      <alignment horizontal="center" vertical="center"/>
    </xf>
    <xf numFmtId="0" fontId="60" fillId="8" borderId="10" xfId="0" applyFont="1" applyFill="1" applyBorder="1" applyAlignment="1">
      <alignment horizontal="center" vertical="center"/>
    </xf>
    <xf numFmtId="0" fontId="26" fillId="10" borderId="13" xfId="0" applyFont="1" applyFill="1" applyBorder="1" applyAlignment="1">
      <alignment horizontal="center" vertical="top" wrapText="1"/>
    </xf>
    <xf numFmtId="0" fontId="26" fillId="10" borderId="12" xfId="0" applyFont="1" applyFill="1" applyBorder="1" applyAlignment="1">
      <alignment horizontal="center" vertical="top" wrapText="1"/>
    </xf>
    <xf numFmtId="0" fontId="26" fillId="10" borderId="11" xfId="0" applyFont="1" applyFill="1" applyBorder="1" applyAlignment="1">
      <alignment horizontal="center" vertical="top" wrapText="1"/>
    </xf>
    <xf numFmtId="0" fontId="0" fillId="8" borderId="12" xfId="0" applyFont="1" applyFill="1" applyBorder="1" applyAlignment="1">
      <alignment horizontal="center" vertical="center" wrapText="1"/>
    </xf>
  </cellXfs>
  <cellStyles count="4">
    <cellStyle name="AOC-style" xfId="2"/>
    <cellStyle name="Hyperlink 2" xfId="3"/>
    <cellStyle name="Normal" xfId="0" builtinId="0"/>
    <cellStyle name="Percent" xfId="1" builtinId="5"/>
  </cellStyles>
  <dxfs count="38">
    <dxf>
      <fill>
        <patternFill patternType="solid">
          <fgColor rgb="FF0070C0"/>
          <bgColor rgb="FF000000"/>
        </patternFill>
      </fill>
    </dxf>
    <dxf>
      <fill>
        <patternFill patternType="solid">
          <fgColor rgb="FF0070C0"/>
          <bgColor rgb="FF000000"/>
        </patternFill>
      </fill>
    </dxf>
    <dxf>
      <font>
        <color rgb="FF9C0006"/>
      </font>
      <fill>
        <patternFill>
          <bgColor rgb="FFFFC7CE"/>
        </patternFill>
      </fill>
    </dxf>
    <dxf>
      <fill>
        <patternFill patternType="solid">
          <fgColor rgb="FF0070C0"/>
          <bgColor rgb="FF000000"/>
        </patternFill>
      </fill>
    </dxf>
    <dxf>
      <fill>
        <patternFill patternType="solid">
          <fgColor rgb="FF0070C0"/>
          <bgColor rgb="FF000000"/>
        </patternFill>
      </fill>
    </dxf>
    <dxf>
      <font>
        <color rgb="FF9C0006"/>
      </font>
      <fill>
        <patternFill>
          <bgColor rgb="FFFFC7CE"/>
        </patternFill>
      </fill>
    </dxf>
    <dxf>
      <fill>
        <patternFill patternType="solid">
          <fgColor rgb="FF0070C0"/>
          <bgColor rgb="FF000000"/>
        </patternFill>
      </fill>
    </dxf>
    <dxf>
      <fill>
        <patternFill patternType="solid">
          <fgColor rgb="FF0070C0"/>
          <bgColor rgb="FF000000"/>
        </patternFill>
      </fill>
    </dxf>
    <dxf>
      <fill>
        <patternFill patternType="solid">
          <fgColor rgb="FF0070C0"/>
          <bgColor rgb="FF000000"/>
        </patternFill>
      </fill>
    </dxf>
    <dxf>
      <fill>
        <patternFill patternType="solid">
          <fgColor rgb="FF0070C0"/>
          <bgColor rgb="FF000000"/>
        </patternFill>
      </fill>
    </dxf>
    <dxf>
      <fill>
        <patternFill patternType="solid">
          <fgColor rgb="FF0070C0"/>
          <bgColor rgb="FF000000"/>
        </patternFill>
      </fill>
    </dxf>
    <dxf>
      <fill>
        <patternFill patternType="solid">
          <fgColor rgb="FF0070C0"/>
          <bgColor rgb="FF000000"/>
        </patternFill>
      </fill>
    </dxf>
    <dxf>
      <fill>
        <patternFill patternType="solid">
          <fgColor rgb="FF0070C0"/>
          <bgColor rgb="FF000000"/>
        </patternFill>
      </fill>
    </dxf>
    <dxf>
      <fill>
        <patternFill patternType="solid">
          <fgColor rgb="FF0070C0"/>
          <bgColor rgb="FF000000"/>
        </patternFill>
      </fill>
    </dxf>
    <dxf>
      <fill>
        <patternFill patternType="solid">
          <fgColor rgb="FF0070C0"/>
          <bgColor rgb="FF000000"/>
        </patternFill>
      </fill>
    </dxf>
    <dxf>
      <fill>
        <patternFill patternType="solid">
          <fgColor rgb="FF0070C0"/>
          <bgColor rgb="FF000000"/>
        </patternFill>
      </fill>
    </dxf>
    <dxf>
      <fill>
        <patternFill patternType="solid">
          <fgColor rgb="FF0070C0"/>
          <bgColor rgb="FF000000"/>
        </patternFill>
      </fill>
    </dxf>
    <dxf>
      <fill>
        <patternFill patternType="solid">
          <fgColor rgb="FF0070C0"/>
          <bgColor rgb="FF000000"/>
        </patternFill>
      </fill>
    </dxf>
    <dxf>
      <fill>
        <patternFill patternType="solid">
          <fgColor rgb="FF0070C0"/>
          <bgColor rgb="FF000000"/>
        </patternFill>
      </fill>
    </dxf>
    <dxf>
      <fill>
        <patternFill patternType="solid">
          <fgColor rgb="FF0070C0"/>
          <bgColor rgb="FF000000"/>
        </patternFill>
      </fill>
    </dxf>
    <dxf>
      <fill>
        <patternFill patternType="solid">
          <fgColor rgb="FF0070C0"/>
          <bgColor rgb="FF000000"/>
        </patternFill>
      </fill>
    </dxf>
    <dxf>
      <fill>
        <patternFill patternType="solid">
          <fgColor rgb="FF0070C0"/>
          <bgColor rgb="FF000000"/>
        </patternFill>
      </fill>
    </dxf>
    <dxf>
      <fill>
        <patternFill patternType="solid">
          <fgColor rgb="FF0070C0"/>
          <bgColor rgb="FF000000"/>
        </patternFill>
      </fill>
    </dxf>
    <dxf>
      <fill>
        <patternFill patternType="solid">
          <fgColor rgb="FF0070C0"/>
          <bgColor rgb="FF000000"/>
        </patternFill>
      </fill>
    </dxf>
    <dxf>
      <fill>
        <patternFill patternType="solid">
          <fgColor rgb="FF0070C0"/>
          <bgColor rgb="FF000000"/>
        </patternFill>
      </fill>
    </dxf>
    <dxf>
      <fill>
        <patternFill patternType="solid">
          <fgColor rgb="FF0070C0"/>
          <bgColor rgb="FF000000"/>
        </patternFill>
      </fill>
    </dxf>
    <dxf>
      <fill>
        <patternFill patternType="solid">
          <fgColor rgb="FF0070C0"/>
          <bgColor rgb="FF000000"/>
        </patternFill>
      </fill>
    </dxf>
    <dxf>
      <fill>
        <patternFill patternType="solid">
          <fgColor rgb="FF0070C0"/>
          <bgColor rgb="FF000000"/>
        </patternFill>
      </fill>
    </dxf>
    <dxf>
      <fill>
        <patternFill patternType="solid">
          <fgColor rgb="FF0070C0"/>
          <bgColor rgb="FF000000"/>
        </patternFill>
      </fill>
    </dxf>
    <dxf>
      <fill>
        <patternFill patternType="solid">
          <fgColor rgb="FF0070C0"/>
          <bgColor rgb="FF000000"/>
        </patternFill>
      </fill>
    </dxf>
    <dxf>
      <fill>
        <patternFill patternType="solid">
          <fgColor rgb="FF0070C0"/>
          <bgColor rgb="FF000000"/>
        </patternFill>
      </fill>
    </dxf>
    <dxf>
      <fill>
        <patternFill patternType="solid">
          <fgColor rgb="FF0070C0"/>
          <bgColor rgb="FF000000"/>
        </patternFill>
      </fill>
    </dxf>
    <dxf>
      <fill>
        <patternFill patternType="solid">
          <fgColor rgb="FF0070C0"/>
          <bgColor rgb="FF000000"/>
        </patternFill>
      </fill>
    </dxf>
    <dxf>
      <fill>
        <patternFill patternType="solid">
          <fgColor rgb="FF0070C0"/>
          <bgColor rgb="FF000000"/>
        </patternFill>
      </fill>
    </dxf>
    <dxf>
      <fill>
        <patternFill patternType="solid">
          <fgColor rgb="FF0070C0"/>
          <bgColor rgb="FF000000"/>
        </patternFill>
      </fill>
    </dxf>
    <dxf>
      <fill>
        <patternFill patternType="solid">
          <fgColor rgb="FF0070C0"/>
          <bgColor rgb="FF000000"/>
        </patternFill>
      </fill>
    </dxf>
    <dxf>
      <fill>
        <patternFill patternType="solid">
          <fgColor rgb="FF0070C0"/>
          <bgColor rgb="FF000000"/>
        </patternFill>
      </fill>
    </dxf>
    <dxf>
      <fill>
        <patternFill patternType="solid">
          <fgColor rgb="FF0070C0"/>
          <bgColor rgb="FF000000"/>
        </patternFill>
      </fill>
    </dxf>
  </dxfs>
  <tableStyles count="0" defaultTableStyle="TableStyleMedium2" defaultPivotStyle="PivotStyleLight16"/>
  <colors>
    <mruColors>
      <color rgb="FF33CCCC"/>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Summary%20and%20Table%20of%20Content"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ummary and Table of Content"/>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sheetPr codeName="Sheet1"/>
  <dimension ref="B3:J99"/>
  <sheetViews>
    <sheetView tabSelected="1" zoomScale="70" zoomScaleNormal="70" zoomScalePageLayoutView="90" workbookViewId="0">
      <selection activeCell="N9" sqref="N9"/>
    </sheetView>
  </sheetViews>
  <sheetFormatPr defaultColWidth="8.7265625" defaultRowHeight="14.5"/>
  <cols>
    <col min="1" max="1" width="8.7265625" style="1"/>
    <col min="2" max="2" width="15.7265625" style="1" customWidth="1"/>
    <col min="3" max="3" width="23.26953125" style="1" customWidth="1"/>
    <col min="4" max="4" width="22.453125" style="1" customWidth="1"/>
    <col min="5" max="5" width="38" style="1" customWidth="1"/>
    <col min="6" max="6" width="23.1796875" style="1" customWidth="1"/>
    <col min="7" max="7" width="24.26953125" style="1" customWidth="1"/>
    <col min="8" max="16384" width="8.7265625" style="1"/>
  </cols>
  <sheetData>
    <row r="3" spans="3:8" ht="39" customHeight="1">
      <c r="C3" s="753" t="str">
        <f>UPPER("Hospital Quality Score CardDepartment wise")</f>
        <v>HOSPITAL QUALITY SCORE CARDDEPARTMENT WISE</v>
      </c>
      <c r="D3" s="754"/>
      <c r="E3" s="754"/>
      <c r="F3" s="754"/>
      <c r="G3" s="754"/>
    </row>
    <row r="4" spans="3:8" s="2" customFormat="1" ht="28.9" customHeight="1">
      <c r="C4" s="4" t="s">
        <v>3</v>
      </c>
      <c r="D4" s="4" t="s">
        <v>0</v>
      </c>
      <c r="E4" s="4" t="s">
        <v>1</v>
      </c>
      <c r="F4" s="4" t="s">
        <v>2</v>
      </c>
      <c r="G4" s="4" t="s">
        <v>4</v>
      </c>
    </row>
    <row r="5" spans="3:8" s="2" customFormat="1" ht="71.650000000000006" customHeight="1">
      <c r="C5" s="5">
        <f>'Emergency '!D690</f>
        <v>0</v>
      </c>
      <c r="D5" s="5">
        <f>OPD!D738</f>
        <v>0</v>
      </c>
      <c r="E5" s="5">
        <f>'Labour Room'!D693</f>
        <v>0</v>
      </c>
      <c r="F5" s="5">
        <f>'Maternity Ward'!D655</f>
        <v>0</v>
      </c>
      <c r="G5" s="5">
        <f>IPD!D620</f>
        <v>0</v>
      </c>
    </row>
    <row r="6" spans="3:8" s="2" customFormat="1" ht="28.9" customHeight="1">
      <c r="C6" s="4" t="s">
        <v>18</v>
      </c>
      <c r="D6" s="4" t="s">
        <v>5</v>
      </c>
      <c r="E6" s="755" t="s">
        <v>17</v>
      </c>
      <c r="F6" s="4" t="s">
        <v>13</v>
      </c>
      <c r="G6" s="4" t="s">
        <v>14</v>
      </c>
    </row>
    <row r="7" spans="3:8" s="2" customFormat="1" ht="78.400000000000006" customHeight="1">
      <c r="C7" s="5">
        <f>'NRC '!D657</f>
        <v>0</v>
      </c>
      <c r="D7" s="5">
        <f>'Ped Ward'!D641</f>
        <v>0</v>
      </c>
      <c r="E7" s="756"/>
      <c r="F7" s="5">
        <f>'SNCU '!D699</f>
        <v>0</v>
      </c>
      <c r="G7" s="5">
        <f>ICU!D668</f>
        <v>0</v>
      </c>
    </row>
    <row r="8" spans="3:8" s="2" customFormat="1" ht="28.9" customHeight="1">
      <c r="C8" s="4" t="s">
        <v>6</v>
      </c>
      <c r="D8" s="4" t="s">
        <v>7</v>
      </c>
      <c r="E8" s="757">
        <f>('Emergency '!B690+OPD!B738+'Labour Room'!B693+'Maternity Ward'!B655+'Ped Ward'!B641+'SNCU '!B699+'NRC '!B657+OT!B680+'PP Unit'!B689+ICU!B668+IPD!B620+'Blood Bank'!B608+Lab!B621+'Radiology '!B579+Pharmacy!B562+'Mortuary '!B537+'Auxillary services'!B595+Admin!B839)/('Emergency '!C690+OPD!C738+'Labour Room'!C693+'Maternity Ward'!C655+'Ped Ward'!C641+'SNCU '!C699+'NRC '!C657+OT!C680+'PP Unit'!C689+ICU!C668+IPD!C620+'Blood Bank'!C608+Lab!C621+'Radiology '!C579+Pharmacy!C562+'Auxillary services'!C595+'Mortuary '!C537+Admin!C839)</f>
        <v>0</v>
      </c>
      <c r="F8" s="4" t="s">
        <v>15</v>
      </c>
      <c r="G8" s="4" t="s">
        <v>16</v>
      </c>
    </row>
    <row r="9" spans="3:8" s="2" customFormat="1" ht="73.150000000000006" customHeight="1">
      <c r="C9" s="5">
        <f>OT!D680</f>
        <v>0</v>
      </c>
      <c r="D9" s="5">
        <f>'PP Unit'!D689</f>
        <v>0</v>
      </c>
      <c r="E9" s="758"/>
      <c r="F9" s="5">
        <f>'Blood Bank'!D608</f>
        <v>0</v>
      </c>
      <c r="G9" s="5">
        <f>Lab!D621</f>
        <v>0</v>
      </c>
      <c r="H9" s="3"/>
    </row>
    <row r="10" spans="3:8" s="2" customFormat="1" ht="28.9" customHeight="1">
      <c r="C10" s="4" t="s">
        <v>8</v>
      </c>
      <c r="D10" s="4" t="s">
        <v>9</v>
      </c>
      <c r="E10" s="4" t="s">
        <v>10</v>
      </c>
      <c r="F10" s="4" t="s">
        <v>11</v>
      </c>
      <c r="G10" s="4" t="s">
        <v>12</v>
      </c>
    </row>
    <row r="11" spans="3:8" ht="71.650000000000006" customHeight="1">
      <c r="C11" s="5">
        <f>'Radiology '!D579</f>
        <v>0</v>
      </c>
      <c r="D11" s="5">
        <f>Pharmacy!D562</f>
        <v>0</v>
      </c>
      <c r="E11" s="5">
        <f>'Auxillary services'!D595</f>
        <v>0</v>
      </c>
      <c r="F11" s="5">
        <f>'Mortuary '!D537</f>
        <v>0</v>
      </c>
      <c r="G11" s="5">
        <f>Admin!D839</f>
        <v>0</v>
      </c>
    </row>
    <row r="14" spans="3:8" ht="13.9" customHeight="1"/>
    <row r="15" spans="3:8" hidden="1"/>
    <row r="16" spans="3:8" hidden="1"/>
    <row r="17" spans="2:10" ht="49.15" customHeight="1">
      <c r="C17" s="759" t="str">
        <f>UPPER("Hospital Quality Score CardArea of Concern wise")</f>
        <v>HOSPITAL QUALITY SCORE CARDAREA OF CONCERN WISE</v>
      </c>
      <c r="D17" s="760"/>
      <c r="E17" s="760"/>
      <c r="F17" s="760"/>
    </row>
    <row r="18" spans="2:10">
      <c r="C18" s="6" t="s">
        <v>21</v>
      </c>
      <c r="D18" s="6" t="s">
        <v>22</v>
      </c>
      <c r="E18" s="6" t="s">
        <v>23</v>
      </c>
      <c r="F18" s="6" t="s">
        <v>24</v>
      </c>
    </row>
    <row r="19" spans="2:10" ht="36">
      <c r="C19" s="7">
        <f>('Emergency '!B682+OPD!B730+'Labour Room'!B685+'Maternity Ward'!B647+'Ped Ward'!B633+'SNCU '!B691+'NRC '!B649+OT!B672+'PP Unit'!B681+ICU!B660+IPD!B612+'Blood Bank'!B600+Lab!B613+'Radiology '!B571+Pharmacy!B554+'Auxillary services'!B587+'Mortuary '!B529+Admin!B831)/('Emergency '!C682+OPD!C730+'Labour Room'!C685+'Maternity Ward'!C647+'Ped Ward'!C633+'SNCU '!C691+'NRC '!C649+OT!C672+'PP Unit'!C681+ICU!C660+IPD!C612+'Blood Bank'!C600+Lab!C613+'Radiology '!C571+Pharmacy!C554+'Auxillary services'!C587+'Mortuary '!C529+Admin!C831)</f>
        <v>0</v>
      </c>
      <c r="D19" s="7">
        <f>('Emergency '!B683+OPD!B731+'Labour Room'!B686+'Maternity Ward'!B648+'Ped Ward'!B634+'SNCU '!B692+'NRC '!B650+OT!B673+'PP Unit'!B682+ICU!B661+IPD!B613+'Blood Bank'!B601+Lab!B614+'Radiology '!B572+Pharmacy!B555+'Auxillary services'!B588+'Mortuary '!B530+Admin!B832)/('Emergency '!C683+OPD!C731+'Labour Room'!C686+'Maternity Ward'!C648+'Ped Ward'!C634+'SNCU '!C692+'NRC '!C650+OT!C673+'PP Unit'!C682+ICU!C661+IPD!C613+'Blood Bank'!C601+Lab!C614+'Radiology '!C572+Pharmacy!C555+'Auxillary services'!C588+'Mortuary '!C530+Admin!C832)</f>
        <v>0</v>
      </c>
      <c r="E19" s="7">
        <f>('Emergency '!B684+OPD!B732+'Labour Room'!B687+'Maternity Ward'!B649+'Ped Ward'!B635+'SNCU '!B693+'NRC '!B651+OT!B674+'PP Unit'!B683+ICU!B662+IPD!B614+'Blood Bank'!B602+Lab!B615+'Radiology '!B573+Pharmacy!B556+'Auxillary services'!B589+'Mortuary '!B531+Admin!B833)/('Emergency '!C684+OPD!C732+'Labour Room'!C687+'Maternity Ward'!C649+'Ped Ward'!C635+'SNCU '!C693+'NRC '!C651+OT!C674+'PP Unit'!C683+ICU!C662+IPD!C614+'Blood Bank'!C602+Lab!C615+'Radiology '!C573+Pharmacy!C556+'Auxillary services'!C589+'Mortuary '!C531+Admin!C833)</f>
        <v>0</v>
      </c>
      <c r="F19" s="7">
        <f>('Emergency '!B685+OPD!B733+'Labour Room'!B688+'Maternity Ward'!B650+'Ped Ward'!B636+'SNCU '!B694+'NRC '!B652+OT!B675+'PP Unit'!B684+ICU!B663+IPD!B615+'Blood Bank'!B603+Lab!B616+'Radiology '!B574+Pharmacy!B557+'Auxillary services'!B590+'Mortuary '!B532+Admin!B834)/('Emergency '!C685+OPD!C733+'Labour Room'!C688+'Maternity Ward'!C650+'Ped Ward'!C636+'SNCU '!C694+'NRC '!C652+OT!C675+'PP Unit'!C684+ICU!C663+IPD!C615+'Blood Bank'!C603+Lab!C616+'Radiology '!C574+Pharmacy!C557+'Auxillary services'!C590+'Mortuary '!C532+Admin!C834)</f>
        <v>0</v>
      </c>
    </row>
    <row r="20" spans="2:10" ht="36">
      <c r="C20" s="761" t="s">
        <v>17</v>
      </c>
      <c r="D20" s="762"/>
      <c r="E20" s="762"/>
      <c r="F20" s="763"/>
    </row>
    <row r="21" spans="2:10" ht="61.5">
      <c r="C21" s="750">
        <f>('Emergency '!B690+OPD!B738+'Labour Room'!B693+'Maternity Ward'!B655+'Ped Ward'!B641+'SNCU '!B699+'NRC '!B657+OT!B680+'PP Unit'!B689+ICU!B668+IPD!B620+'Blood Bank'!B608+Lab!B621+'Radiology '!B579+Pharmacy!B562+'Mortuary '!B537+'Auxillary services'!B595+Admin!B839)/('Emergency '!C690+OPD!C738+'Labour Room'!C693+'Maternity Ward'!C655+'Ped Ward'!C641+'SNCU '!C699+'NRC '!C657+OT!C680+'PP Unit'!C689+ICU!C668+IPD!C620+'Blood Bank'!C608+Lab!C621+'Radiology '!C579+Pharmacy!C562+'Auxillary services'!C595+'Mortuary '!C537+Admin!C839)</f>
        <v>0</v>
      </c>
      <c r="D21" s="751"/>
      <c r="E21" s="751"/>
      <c r="F21" s="752"/>
    </row>
    <row r="22" spans="2:10">
      <c r="C22" s="6" t="s">
        <v>25</v>
      </c>
      <c r="D22" s="6" t="s">
        <v>26</v>
      </c>
      <c r="E22" s="6" t="s">
        <v>27</v>
      </c>
      <c r="F22" s="6" t="s">
        <v>28</v>
      </c>
    </row>
    <row r="23" spans="2:10" ht="36">
      <c r="C23" s="7">
        <f>('Emergency '!B686+OPD!B734+'Labour Room'!B689+'Maternity Ward'!B651+'Ped Ward'!B637+'SNCU '!B695+'NRC '!B653+OT!B676+'PP Unit'!B685+ICU!B664+IPD!B616+'Blood Bank'!B604+Lab!B617+'Radiology '!B575+Pharmacy!B558+'Auxillary services'!B591+'Mortuary '!B533+Admin!B835)/('Emergency '!C686+OPD!C734+'Labour Room'!C689+'Maternity Ward'!C651+'Ped Ward'!C637+'SNCU '!C695+'NRC '!C653+OT!C676+'PP Unit'!C685+ICU!C664+IPD!C616+'Blood Bank'!C604+Lab!C617+'Radiology '!C575+Pharmacy!C558+'Auxillary services'!C591+'Mortuary '!C533+Admin!C835)</f>
        <v>0</v>
      </c>
      <c r="D23" s="7">
        <f>('Emergency '!B687+OPD!B735+'Labour Room'!B690+'Maternity Ward'!B652+'Ped Ward'!B638+'SNCU '!B696+'NRC '!B654+OT!B677+'PP Unit'!B686+ICU!B665+IPD!B617+'Blood Bank'!B605+Lab!B618+'Radiology '!B576+Pharmacy!B559+'Auxillary services'!B592+'Mortuary '!B534+Admin!B836)/('Emergency '!C687+OPD!C735+'Labour Room'!C690+'Maternity Ward'!C652+'Ped Ward'!C638+'SNCU '!C696+'NRC '!C654+OT!C677+'PP Unit'!C686+ICU!C665+IPD!C617+'Blood Bank'!C605+Lab!C618+'Radiology '!C576+Pharmacy!C559+'Auxillary services'!C592+'Mortuary '!C534+Admin!C836)</f>
        <v>0</v>
      </c>
      <c r="E23" s="7">
        <f>('Emergency '!B688+OPD!B736+'Labour Room'!B691+'Maternity Ward'!B653+'Ped Ward'!B639+'SNCU '!B697+'NRC '!B655+OT!B678+'PP Unit'!B687+ICU!B666+IPD!B618+'Blood Bank'!B606+Lab!B619+'Radiology '!B577+Pharmacy!B560+'Auxillary services'!B593+'Mortuary '!B535+Admin!B837)/('Emergency '!C688+OPD!C736+'Labour Room'!C691+'Maternity Ward'!C653+'Ped Ward'!C639+'SNCU '!C697+'NRC '!C655+OT!C678+'PP Unit'!C687+ICU!C666+IPD!C618+'Blood Bank'!C606+Lab!C619+'Radiology '!C577+Pharmacy!C560+'Auxillary services'!C593+'Mortuary '!C535+Admin!C837)</f>
        <v>0</v>
      </c>
      <c r="F23" s="7">
        <f>('Emergency '!B689+OPD!B737+'Labour Room'!B692+'Maternity Ward'!B654+'Ped Ward'!B640+'SNCU '!B698+'NRC '!B656+OT!B679+'PP Unit'!B688+ICU!B667+IPD!B619+'Blood Bank'!B607+Lab!B620+'Radiology '!B578+Pharmacy!B561+'Auxillary services'!B594+'Mortuary '!B536+Admin!B838)/('Emergency '!C689+OPD!C737+'Labour Room'!C692+'Maternity Ward'!C654+'Ped Ward'!C640+'SNCU '!C698+'NRC '!C656+OT!C679+'PP Unit'!C688+ICU!C667+IPD!C619+'Blood Bank'!C607+Lab!C620+'Radiology '!C578+Pharmacy!C561+'Auxillary services'!C594+'Mortuary '!C536+Admin!C838)</f>
        <v>0</v>
      </c>
    </row>
    <row r="29" spans="2:10" ht="18.5">
      <c r="B29" s="18" t="s">
        <v>4096</v>
      </c>
      <c r="C29" s="747" t="s">
        <v>1453</v>
      </c>
      <c r="D29" s="748"/>
      <c r="E29" s="748"/>
      <c r="F29" s="748"/>
      <c r="G29" s="748"/>
      <c r="H29" s="749"/>
      <c r="I29" s="403">
        <f>('Emergency '!H44+OPD!H43+'Labour Room'!H42+'Maternity Ward'!H44+'Ped Ward'!H44+'SNCU '!H43+'NRC '!H44+OT!H44+'PP Unit'!H44+ICU!H44+IPD!H44+'Blood Bank'!H44+'Radiology '!H43+Pharmacy!H43+'Mortuary '!H43+Admin!H43)/('Emergency '!I44+OPD!I43+'Labour Room'!I42+'Maternity Ward'!I44+'Ped Ward'!I44+'SNCU '!I43+'NRC '!I44+OT!I44+'PP Unit'!I44+ICU!I44+IPD!I44+'Blood Bank'!I44+'Radiology '!I43+Pharmacy!I43+'Mortuary '!I43+Admin!I43)</f>
        <v>0</v>
      </c>
      <c r="J29" s="403"/>
    </row>
    <row r="30" spans="2:10" ht="18.5">
      <c r="B30" s="19" t="s">
        <v>1377</v>
      </c>
      <c r="C30" s="747" t="s">
        <v>1376</v>
      </c>
      <c r="D30" s="748"/>
      <c r="E30" s="748"/>
      <c r="F30" s="748"/>
      <c r="G30" s="748"/>
      <c r="H30" s="749"/>
      <c r="I30" s="403">
        <f>('Emergency '!H64+OPD!H72+'Labour Room'!H61+'Maternity Ward'!H63+'Ped Ward'!H64+'SNCU '!H62+'NRC '!H63+OT!H63+'PP Unit'!H64+'Blood Bank'!H66+'Radiology '!H63+Admin!H63)/('Emergency '!I64+OPD!I72+'Labour Room'!I61+'Maternity Ward'!I63+'Ped Ward'!I64+'SNCU '!I62+'NRC '!I63+OT!I63+'PP Unit'!I64+'Blood Bank'!I66+'Radiology '!I63+Admin!I63)</f>
        <v>0</v>
      </c>
      <c r="J30" s="403"/>
    </row>
    <row r="31" spans="2:10" ht="18.5">
      <c r="B31" s="19" t="s">
        <v>6078</v>
      </c>
      <c r="C31" s="747" t="s">
        <v>1359</v>
      </c>
      <c r="D31" s="748"/>
      <c r="E31" s="748"/>
      <c r="F31" s="748"/>
      <c r="G31" s="748"/>
      <c r="H31" s="749"/>
      <c r="I31" s="403">
        <f>('Emergency '!H70+OPD!H79+'Labour Room'!H75+'Maternity Ward'!H73+'SNCU '!H74+'NRC '!H78+OT!H71+'PP Unit'!H77+ICU!H69+'Blood Bank'!H72+Lab!H70+'Radiology '!H69+Admin!H71)/('Emergency '!I70+OPD!I79+'Labour Room'!I75+'Maternity Ward'!I73+'SNCU '!I74+'NRC '!I78+OT!I71+'PP Unit'!I77+ICU!I69+'Blood Bank'!I72+Lab!I70+'Radiology '!I69+Admin!I71)</f>
        <v>0</v>
      </c>
    </row>
    <row r="32" spans="2:10" ht="18.5">
      <c r="B32" s="19" t="s">
        <v>1349</v>
      </c>
      <c r="C32" s="747" t="s">
        <v>1348</v>
      </c>
      <c r="D32" s="748"/>
      <c r="E32" s="748"/>
      <c r="F32" s="748"/>
      <c r="G32" s="748"/>
      <c r="H32" s="749"/>
      <c r="I32" s="403">
        <f>(OPD!H84+'Maternity Ward'!H77+'Ped Ward'!H81+OT!H75+ICU!H74+IPD!H75+'Blood Bank'!H76+Lab!H82+Pharmacy!H74+Admin!H77)/(OPD!I84+'Maternity Ward'!I77+'Ped Ward'!I81+OT!I75+ICU!I74+IPD!I75+'Blood Bank'!I76+Lab!I82+Pharmacy!I74+Admin!I77)</f>
        <v>0</v>
      </c>
    </row>
    <row r="33" spans="2:9" ht="18.5">
      <c r="B33" s="19" t="s">
        <v>6068</v>
      </c>
      <c r="C33" s="747" t="s">
        <v>1306</v>
      </c>
      <c r="D33" s="748"/>
      <c r="E33" s="748"/>
      <c r="F33" s="748"/>
      <c r="G33" s="748"/>
      <c r="H33" s="749"/>
      <c r="I33" s="403">
        <f>('Emergency '!H87+'NRC '!H94+Pharmacy!H87+'Auxillary services'!H84+'Mortuary '!H84+Admin!H92)/('Emergency '!I87+'NRC '!I94+Pharmacy!I87+'Auxillary services'!I84+'Mortuary '!I84+Admin!I92)</f>
        <v>0</v>
      </c>
    </row>
    <row r="34" spans="2:9" ht="18.5">
      <c r="B34" s="19" t="s">
        <v>4083</v>
      </c>
      <c r="C34" s="747" t="s">
        <v>1290</v>
      </c>
      <c r="D34" s="748"/>
      <c r="E34" s="748"/>
      <c r="F34" s="748"/>
      <c r="G34" s="748"/>
      <c r="H34" s="749"/>
      <c r="I34" s="403">
        <f>('Emergency '!H95+OPD!H111+IPD!H95+'Blood Bank'!H96+Lab!H103+Admin!H101)/('Emergency '!I95+OPD!I111+IPD!I95+'Blood Bank'!I96+Lab!I103+Admin!I101)</f>
        <v>0</v>
      </c>
    </row>
    <row r="35" spans="2:9" ht="18.5">
      <c r="B35" s="175" t="s">
        <v>4079</v>
      </c>
      <c r="C35" s="747" t="s">
        <v>1281</v>
      </c>
      <c r="D35" s="748"/>
      <c r="E35" s="748"/>
      <c r="F35" s="748"/>
      <c r="G35" s="748"/>
      <c r="H35" s="749"/>
      <c r="I35" s="403">
        <f>('Emergency '!H99+OPD!H115+'Labour Room'!H103+'Maternity Ward'!H101+'Ped Ward'!H107+'SNCU '!H102+'NRC '!H106+OT!H100+'PP Unit'!H105+ICU!H98+IPD!H99+'Blood Bank'!H100+Lab!H107+'Radiology '!H101+Pharmacy!H102+'Auxillary services'!H97+'Mortuary '!H100+Admin!H106)/('Emergency '!I99+OPD!I115+'Labour Room'!I103+'Maternity Ward'!I101+'Ped Ward'!I107+'SNCU '!I102+'NRC '!I106+OT!I100+'PP Unit'!I105+ICU!I98+IPD!I99+'Blood Bank'!I100+Lab!I107+'Radiology '!I101+Pharmacy!I102+'Auxillary services'!I97+'Mortuary '!I100+Admin!I106)</f>
        <v>0</v>
      </c>
    </row>
    <row r="36" spans="2:9" ht="18.5">
      <c r="B36" s="28" t="s">
        <v>4068</v>
      </c>
      <c r="C36" s="747" t="s">
        <v>2379</v>
      </c>
      <c r="D36" s="748"/>
      <c r="E36" s="748"/>
      <c r="F36" s="748"/>
      <c r="G36" s="748"/>
      <c r="H36" s="749"/>
      <c r="I36" s="403">
        <f>('Emergency '!H112+OPD!H130+'Labour Room'!H118+'Maternity Ward'!H115+'Ped Ward'!H118+'NRC '!H120+OT!H112+'PP Unit'!H119+ICU!H112+IPD!H113+'Blood Bank'!H112+Lab!H118+'Radiology '!H113+Pharmacy!H114+'Mortuary '!H110+Admin!H136)/('Emergency '!I112+OPD!I130+'Labour Room'!I118+'Maternity Ward'!I115+'Ped Ward'!I118+'NRC '!I120+OT!I112+'PP Unit'!I119+ICU!I112+IPD!I113+'Blood Bank'!I112+Lab!I118+'Radiology '!I113+Pharmacy!I114+'Mortuary '!I110+Admin!I136)</f>
        <v>0</v>
      </c>
    </row>
    <row r="37" spans="2:9" ht="18.5">
      <c r="B37" s="28" t="s">
        <v>4064</v>
      </c>
      <c r="C37" s="747" t="s">
        <v>1226</v>
      </c>
      <c r="D37" s="748"/>
      <c r="E37" s="748"/>
      <c r="F37" s="748"/>
      <c r="G37" s="748"/>
      <c r="H37" s="749"/>
      <c r="I37" s="403">
        <f>('Emergency '!H128+OPD!H143+'Labour Room'!H127+'Maternity Ward'!H125+'Ped Ward'!H125+'SNCU '!H123+'NRC '!H126+OT!H119+'PP Unit'!H128+ICU!H119+IPD!H126+'Blood Bank'!H118+Lab!H124+'Radiology '!H119+Pharmacy!H120+'Auxillary services'!H112+'Mortuary '!H116+Admin!H160)/('Emergency '!I128+OPD!I143+'Labour Room'!I127+'Maternity Ward'!I125+'Ped Ward'!I125+'SNCU '!I123+'NRC '!I126+OT!I119+'PP Unit'!I128+ICU!I119+IPD!I126+'Blood Bank'!I118+Lab!I124+'Radiology '!I119+Pharmacy!I120+'Auxillary services'!I112+'Mortuary '!I116+Admin!I160)</f>
        <v>0</v>
      </c>
    </row>
    <row r="38" spans="2:9" ht="18.5">
      <c r="B38" s="28" t="s">
        <v>4056</v>
      </c>
      <c r="C38" s="747" t="s">
        <v>1207</v>
      </c>
      <c r="D38" s="748"/>
      <c r="E38" s="748"/>
      <c r="F38" s="748"/>
      <c r="G38" s="748"/>
      <c r="H38" s="749"/>
      <c r="I38" s="403">
        <f>('Emergency '!H134+OPD!H150+'Labour Room'!H133+'Maternity Ward'!H134+'Ped Ward'!H130+'SNCU '!H128+'NRC '!H131+OT!H126+'PP Unit'!H137+ICU!H125+IPD!H136+'Blood Bank'!H123+Lab!H129+'Radiology '!H125+Pharmacy!H125+'Auxillary services'!H117+'Mortuary '!H121+Admin!H165)/('Emergency '!I134+OPD!I150+'Labour Room'!I133+'Maternity Ward'!I134+'Ped Ward'!I130+'SNCU '!I128+'NRC '!I131+OT!I126+'PP Unit'!I137+ICU!I125+IPD!I136+'Blood Bank'!I123+Lab!I129+'Radiology '!I125+Pharmacy!I125+'Auxillary services'!I117+'Mortuary '!I121+Admin!I165)</f>
        <v>0</v>
      </c>
    </row>
    <row r="39" spans="2:9" ht="18.5">
      <c r="B39" s="28" t="s">
        <v>4045</v>
      </c>
      <c r="C39" s="747" t="s">
        <v>1187</v>
      </c>
      <c r="D39" s="748"/>
      <c r="E39" s="748"/>
      <c r="F39" s="748"/>
      <c r="G39" s="748"/>
      <c r="H39" s="749"/>
      <c r="I39" s="403">
        <f>('Emergency '!H140+OPD!H157+'Labour Room'!H139+'Maternity Ward'!H140+'Ped Ward'!H136+'SNCU '!H135+'NRC '!H138+OT!H133+'PP Unit'!H145+ICU!H132+IPD!H142+'Blood Bank'!H130+Lab!H135+'Radiology '!H131+Pharmacy!H131+'Auxillary services'!H123+Admin!H179)/('Emergency '!I140+OPD!I157+'Labour Room'!I139+'Maternity Ward'!I140+'Ped Ward'!I136+'SNCU '!I135+'NRC '!I138+OT!I133+'PP Unit'!I145+ICU!I132+IPD!I142+'Blood Bank'!I130+Lab!I135+'Radiology '!I131+Pharmacy!I131+'Auxillary services'!I123+Admin!I179)</f>
        <v>0</v>
      </c>
    </row>
    <row r="40" spans="2:9" ht="18.5">
      <c r="B40" s="18" t="s">
        <v>4038</v>
      </c>
      <c r="C40" s="747" t="s">
        <v>1165</v>
      </c>
      <c r="D40" s="748"/>
      <c r="E40" s="748"/>
      <c r="F40" s="748"/>
      <c r="G40" s="748"/>
      <c r="H40" s="749"/>
      <c r="I40" s="403">
        <f>('Emergency '!H148+OPD!H165+'Labour Room'!H147+'Maternity Ward'!H155+'Ped Ward'!H151+'SNCU '!H150+'NRC '!H154+'NRC '!H138+OT!H133+'PP Unit'!H145+ICU!H132+IPD!H142+'Blood Bank'!H130+Lab!H135+'Radiology '!H131+Pharmacy!H131+'Auxillary services'!H123+Admin!H179)/('Emergency '!I148+OPD!I165+'Labour Room'!I147+'Maternity Ward'!I155+'Ped Ward'!I151+'SNCU '!I150+'NRC '!I154+'NRC '!I138+OT!I133+'PP Unit'!I145+ICU!I132+IPD!I142+'Blood Bank'!I130+Lab!I135+'Radiology '!I131+Pharmacy!I131+'Auxillary services'!I123+Admin!I179)</f>
        <v>0</v>
      </c>
    </row>
    <row r="41" spans="2:9" ht="18.5">
      <c r="B41" s="19" t="s">
        <v>4017</v>
      </c>
      <c r="C41" s="747" t="s">
        <v>1117</v>
      </c>
      <c r="D41" s="748"/>
      <c r="E41" s="748"/>
      <c r="F41" s="748"/>
      <c r="G41" s="748"/>
      <c r="H41" s="749"/>
      <c r="I41" s="403">
        <f>('Emergency '!H177+OPD!H190+'Labour Room'!H172+'Maternity Ward'!H180+'Ped Ward'!H173+'SNCU '!H177+'NRC '!H176+OT!H167+'PP Unit'!H179+ICU!H159+IPD!H174+'Blood Bank'!H154+Lab!H160+'Radiology '!H155+Pharmacy!H155+'Auxillary services'!H146+'Mortuary '!H152+Admin!H221)/('Emergency '!I177+OPD!I190+'Labour Room'!I172+'Maternity Ward'!I180+'Ped Ward'!I173+'SNCU '!I177+'NRC '!I176+OT!I167+'PP Unit'!I179+ICU!I159+IPD!I174+'Blood Bank'!I154+Lab!I160+'Radiology '!I155+Pharmacy!I155+'Auxillary services'!I146+'Mortuary '!I152+Admin!I221)</f>
        <v>0</v>
      </c>
    </row>
    <row r="42" spans="2:9" ht="18.5">
      <c r="B42" s="19" t="s">
        <v>4012</v>
      </c>
      <c r="C42" s="747" t="s">
        <v>1102</v>
      </c>
      <c r="D42" s="748"/>
      <c r="E42" s="748"/>
      <c r="F42" s="748"/>
      <c r="G42" s="748"/>
      <c r="H42" s="749"/>
      <c r="I42" s="403">
        <f>('Emergency '!H183+OPD!H196+'Labour Room'!H179+'Maternity Ward'!H186+'Ped Ward'!H179+'SNCU '!H192+'NRC '!H182+OT!H174+'PP Unit'!H186+ICU!H170+IPD!H180+'Blood Bank'!H162+Lab!H168+'Radiology '!H164+Pharmacy!H162+'Auxillary services'!H152+'Mortuary '!H159+Admin!H244)/('Emergency '!I183+OPD!I196+'Labour Room'!I179+'Maternity Ward'!I186+'Ped Ward'!I179+'SNCU '!I192+'NRC '!I182+OT!I174+'PP Unit'!I186+ICU!I170+IPD!I180+'Blood Bank'!I162+Lab!I168+'Radiology '!I164+Pharmacy!I162+'Auxillary services'!I152+'Mortuary '!I159+Admin!I244)</f>
        <v>0</v>
      </c>
    </row>
    <row r="43" spans="2:9" ht="18.5">
      <c r="B43" s="19" t="s">
        <v>4005</v>
      </c>
      <c r="C43" s="747" t="s">
        <v>1089</v>
      </c>
      <c r="D43" s="748"/>
      <c r="E43" s="748"/>
      <c r="F43" s="748"/>
      <c r="G43" s="748"/>
      <c r="H43" s="749"/>
      <c r="I43" s="403">
        <f>('Emergency '!H189+OPD!H202+'Labour Room'!H185+'Maternity Ward'!H192+'Ped Ward'!H185+'SNCU '!H200+'NRC '!H188+OT!H180+'PP Unit'!H192+ICU!H178+IPD!H186+'Blood Bank'!H169+Lab!H175+'Radiology '!H170+Pharmacy!H169+'Auxillary services'!H159+'Mortuary '!H164+Admin!H255)/('Emergency '!I189+OPD!I202+'Labour Room'!I185+'Maternity Ward'!I192+'Ped Ward'!I185+'SNCU '!I200+'NRC '!I188+OT!I180+'PP Unit'!I192+ICU!I178+IPD!I186+'Blood Bank'!I169+Lab!I175+'Radiology '!I170+Pharmacy!I169+'Auxillary services'!I159+'Mortuary '!I164+Admin!I255)</f>
        <v>0</v>
      </c>
    </row>
    <row r="44" spans="2:9" ht="18.5">
      <c r="B44" s="19" t="s">
        <v>3992</v>
      </c>
      <c r="C44" s="747" t="s">
        <v>1042</v>
      </c>
      <c r="D44" s="748"/>
      <c r="E44" s="748"/>
      <c r="F44" s="748"/>
      <c r="G44" s="748"/>
      <c r="H44" s="749"/>
      <c r="I44" s="403">
        <f>('Emergency '!H206+OPD!H229+'Labour Room'!H202+'Maternity Ward'!H207+'Ped Ward'!H200+'SNCU '!H216+'NRC '!H204+OT!H203+'PP Unit'!H212+ICU!H195+IPD!H197+'Blood Bank'!H180+Lab!H191+'Radiology '!H182+Pharmacy!H181+'Auxillary services'!H174+'Mortuary '!H175+Admin!H301)/('Emergency '!I206+OPD!I229+'Labour Room'!I202+'Maternity Ward'!I207+'Ped Ward'!I200+'SNCU '!I216+'NRC '!I204+OT!I203+'PP Unit'!I212+ICU!I195+IPD!I197+'Blood Bank'!I180+Lab!I191+'Radiology '!I182+Pharmacy!I181+'Auxillary services'!I174+'Mortuary '!I175+Admin!I301)</f>
        <v>0</v>
      </c>
    </row>
    <row r="45" spans="2:9" ht="18.5">
      <c r="B45" s="19" t="s">
        <v>3982</v>
      </c>
      <c r="C45" s="747" t="s">
        <v>1026</v>
      </c>
      <c r="D45" s="748"/>
      <c r="E45" s="748"/>
      <c r="F45" s="748"/>
      <c r="G45" s="748"/>
      <c r="H45" s="749"/>
      <c r="I45" s="403">
        <f>('Emergency '!H224+OPD!H235+'Labour Room'!H217+'Maternity Ward'!H220+'Ped Ward'!H210+'SNCU '!H228+'NRC '!H215+OT!H219+'PP Unit'!H221+ICU!H208+IPD!H211+'Blood Bank'!H185+Lab!H198+'Radiology '!H187+Pharmacy!H203+'Auxillary services'!H179+'Mortuary '!H180+Admin!H305)/('Emergency '!I224+OPD!I235+'Labour Room'!I217+'Maternity Ward'!I220+'Ped Ward'!I210+'SNCU '!I228+'NRC '!I215+OT!I219+'PP Unit'!I221+ICU!I208+IPD!I211+'Blood Bank'!I185+Lab!I198+'Radiology '!I187+Pharmacy!I203+'Auxillary services'!I179+'Mortuary '!I180+Admin!I305)</f>
        <v>0</v>
      </c>
    </row>
    <row r="46" spans="2:9" ht="18.5">
      <c r="B46" s="70" t="s">
        <v>3963</v>
      </c>
      <c r="C46" s="747" t="s">
        <v>982</v>
      </c>
      <c r="D46" s="748"/>
      <c r="E46" s="748"/>
      <c r="F46" s="748"/>
      <c r="G46" s="748"/>
      <c r="H46" s="749"/>
      <c r="I46" s="403">
        <f>('Emergency '!H241+OPD!H251+'Labour Room'!H236+'Maternity Ward'!H233+'Ped Ward'!H223+'SNCU '!H242+'NRC '!H230+OT!H240+'PP Unit'!H240+ICU!H222+IPD!H224+'Blood Bank'!H198+Lab!H216+'Radiology '!H203+Pharmacy!H212+'Auxillary services'!H193+'Mortuary '!H192+Admin!H316)/('Emergency '!I241+OPD!I251+'Labour Room'!I236+'Maternity Ward'!I233+'Ped Ward'!I223+'SNCU '!I242+'NRC '!I230+OT!I240+'PP Unit'!I240+ICU!I222+IPD!I224+'Blood Bank'!I198+Lab!I216+'Radiology '!I203+Pharmacy!I212+'Auxillary services'!I193+'Mortuary '!I192+Admin!I316)</f>
        <v>0</v>
      </c>
    </row>
    <row r="47" spans="2:9" ht="18.5">
      <c r="B47" s="28" t="s">
        <v>3955</v>
      </c>
      <c r="C47" s="747" t="s">
        <v>969</v>
      </c>
      <c r="D47" s="748"/>
      <c r="E47" s="748"/>
      <c r="F47" s="748"/>
      <c r="G47" s="748"/>
      <c r="H47" s="749"/>
      <c r="I47" s="403">
        <f>('Emergency '!H247+OPD!H256+'Labour Room'!H241+'Maternity Ward'!H238+'Ped Ward'!H228+'SNCU '!H251+'NRC '!H235+OT!H249+'PP Unit'!H247+ICU!H231+IPD!H229+'Blood Bank'!H209+Lab!H228+'Radiology '!H212+Pharmacy!H217+'Mortuary '!H197+Admin!H327)/('Emergency '!I247+OPD!I256+'Labour Room'!I241+'Maternity Ward'!I238+'Ped Ward'!I228+'SNCU '!I251+'NRC '!I235+OT!I249+'PP Unit'!I247+ICU!I231+IPD!I229+'Blood Bank'!I209+Lab!I228+'Radiology '!I212+Pharmacy!I217+'Mortuary '!I197+Admin!I327)</f>
        <v>0</v>
      </c>
    </row>
    <row r="48" spans="2:9" ht="18.5">
      <c r="B48" s="28" t="s">
        <v>3938</v>
      </c>
      <c r="C48" s="747" t="s">
        <v>936</v>
      </c>
      <c r="D48" s="748"/>
      <c r="E48" s="748"/>
      <c r="F48" s="748"/>
      <c r="G48" s="748"/>
      <c r="H48" s="749"/>
      <c r="I48" s="403">
        <f>('Emergency '!H264+OPD!H271+'Labour Room'!H255+'Maternity Ward'!H252+'Ped Ward'!H243+'SNCU '!H268+'NRC '!H251+OT!H264+'PP Unit'!H261+ICU!H245+IPD!H243+'Blood Bank'!H224+Lab!H242+'Radiology '!H225+Pharmacy!H257+'Auxillary services'!H207+'Mortuary '!H207+Admin!H337)/('Emergency '!I264+OPD!I271+'Labour Room'!I255+'Maternity Ward'!I252+'Ped Ward'!I243+'SNCU '!I268+'NRC '!I251+OT!I264+'PP Unit'!I261+ICU!I245+IPD!I243+'Blood Bank'!I224+Lab!I242+'Radiology '!I225+Pharmacy!I257+'Auxillary services'!I207+'Mortuary '!I207+Admin!I337)</f>
        <v>0</v>
      </c>
    </row>
    <row r="49" spans="2:9" ht="18.5">
      <c r="B49" s="28" t="s">
        <v>3929</v>
      </c>
      <c r="C49" s="747" t="s">
        <v>911</v>
      </c>
      <c r="D49" s="748"/>
      <c r="E49" s="748"/>
      <c r="F49" s="748"/>
      <c r="G49" s="748"/>
      <c r="H49" s="749"/>
      <c r="I49" s="403">
        <f>('Emergency '!H273+OPD!H281+'Labour Room'!H267+'Maternity Ward'!H262+'Ped Ward'!H256+'SNCU '!H282+'NRC '!H264+OT!H274+'PP Unit'!H271+ICU!H256+IPD!H253+'Blood Bank'!H231+Lab!H252+'Radiology '!H239+Pharmacy!H264+'Auxillary services'!H219+'Mortuary '!H214+Admin!H363)/('Emergency '!I273+OPD!I281+'Labour Room'!I267+'Maternity Ward'!I262+'Ped Ward'!I256+'SNCU '!I282+'NRC '!I264+OT!I274+'PP Unit'!I271+ICU!I256+IPD!I253+'Blood Bank'!I231+Lab!I252+'Radiology '!I239+Pharmacy!I264+'Auxillary services'!I219+'Mortuary '!I214+Admin!I363)</f>
        <v>0</v>
      </c>
    </row>
    <row r="50" spans="2:9" ht="18.5">
      <c r="B50" s="28" t="s">
        <v>3924</v>
      </c>
      <c r="C50" s="747" t="s">
        <v>885</v>
      </c>
      <c r="D50" s="748"/>
      <c r="E50" s="748"/>
      <c r="F50" s="748"/>
      <c r="G50" s="748"/>
      <c r="H50" s="749"/>
      <c r="I50" s="403">
        <f>('Emergency '!H286+OPD!H294+'Labour Room'!H280+'Maternity Ward'!H275+'Ped Ward'!H269+'SNCU '!H295+'NRC '!H278+OT!H287+'PP Unit'!H284+ICU!H269+IPD!H266+'Blood Bank'!H244+Lab!H263+'Radiology '!H250+Pharmacy!H275+'Auxillary services'!H232+'Mortuary '!H226+Admin!H391)/('Emergency '!I286+OPD!I294+'Labour Room'!I280+'Maternity Ward'!I275+'Ped Ward'!I269+'SNCU '!I295+'NRC '!I278+OT!I287+'PP Unit'!I284+ICU!I269+IPD!I266+'Blood Bank'!I244+Lab!I263+'Radiology '!I250+Pharmacy!I275+'Auxillary services'!I232+'Mortuary '!I226+Admin!I391)</f>
        <v>0</v>
      </c>
    </row>
    <row r="51" spans="2:9" ht="18.5">
      <c r="B51" s="28" t="s">
        <v>876</v>
      </c>
      <c r="C51" s="747" t="s">
        <v>875</v>
      </c>
      <c r="D51" s="748"/>
      <c r="E51" s="748"/>
      <c r="F51" s="748"/>
      <c r="G51" s="748"/>
      <c r="H51" s="749"/>
      <c r="I51" s="403">
        <f>(OPD!H298+'Maternity Ward'!H280+'Ped Ward'!H273+'SNCU '!H301+'NRC '!H283+ICU!H275+IPD!H270+'Auxillary services'!H236)/(OPD!I298+'Maternity Ward'!I280+'Ped Ward'!I273+'SNCU '!I301+'NRC '!I283+ICU!I275+IPD!I270+'Auxillary services'!I236)</f>
        <v>0</v>
      </c>
    </row>
    <row r="52" spans="2:9" ht="18.5">
      <c r="B52" s="28" t="s">
        <v>5932</v>
      </c>
      <c r="C52" s="747" t="s">
        <v>866</v>
      </c>
      <c r="D52" s="748"/>
      <c r="E52" s="748"/>
      <c r="F52" s="748"/>
      <c r="G52" s="748"/>
      <c r="H52" s="749"/>
      <c r="I52" s="403">
        <f>('Emergency '!H296+OPD!H302+'Labour Room'!H291+'Maternity Ward'!H285+'Ped Ward'!H278+'SNCU '!H306+'NRC '!H296+OT!H298+'PP Unit'!H295+ICU!H280+IPD!H275+'Blood Bank'!H253+'Auxillary services'!H252+Admin!H420)/('Emergency '!I296+OPD!I302+'Labour Room'!I291+'Maternity Ward'!I285+'Ped Ward'!I278+'SNCU '!I306+'NRC '!I296+OT!I298+'PP Unit'!I295+ICU!I280+IPD!I275+'Blood Bank'!I253+'Auxillary services'!I252+Admin!I420)</f>
        <v>0</v>
      </c>
    </row>
    <row r="53" spans="2:9" ht="18.5">
      <c r="B53" s="28" t="s">
        <v>858</v>
      </c>
      <c r="C53" s="747" t="s">
        <v>857</v>
      </c>
      <c r="D53" s="748"/>
      <c r="E53" s="748"/>
      <c r="F53" s="748"/>
      <c r="G53" s="748"/>
      <c r="H53" s="749"/>
      <c r="I53" s="403">
        <f>Admin!H424/Admin!I424</f>
        <v>0</v>
      </c>
    </row>
    <row r="54" spans="2:9" ht="18.5">
      <c r="B54" s="28" t="s">
        <v>852</v>
      </c>
      <c r="C54" s="747" t="s">
        <v>851</v>
      </c>
      <c r="D54" s="748"/>
      <c r="E54" s="748"/>
      <c r="F54" s="748"/>
      <c r="G54" s="748"/>
      <c r="H54" s="749"/>
      <c r="I54" s="403">
        <f>Admin!H435/Admin!I435</f>
        <v>0</v>
      </c>
    </row>
    <row r="55" spans="2:9" ht="18.5">
      <c r="B55" s="28" t="s">
        <v>3920</v>
      </c>
      <c r="C55" s="747" t="s">
        <v>845</v>
      </c>
      <c r="D55" s="748"/>
      <c r="E55" s="748"/>
      <c r="F55" s="748"/>
      <c r="G55" s="748"/>
      <c r="H55" s="749"/>
      <c r="I55" s="403">
        <f>('Emergency '!H306+'PP Unit'!H306+'Blood Bank'!H263+Lab!H281+'Radiology '!H268+Pharmacy!H294+Admin!H444)/('Emergency '!I306+'PP Unit'!I306+'Blood Bank'!I263+Lab!I281+'Radiology '!I268+Pharmacy!I294+Admin!I444)</f>
        <v>0</v>
      </c>
    </row>
    <row r="56" spans="2:9" ht="18.5">
      <c r="B56" s="28" t="s">
        <v>3917</v>
      </c>
      <c r="C56" s="747" t="s">
        <v>837</v>
      </c>
      <c r="D56" s="748"/>
      <c r="E56" s="748"/>
      <c r="F56" s="748"/>
      <c r="G56" s="748"/>
      <c r="H56" s="749"/>
      <c r="I56" s="403">
        <f>('Emergency '!H310+OPD!H316+'Labour Room'!H307+'Maternity Ward'!H301+'Ped Ward'!H293+'SNCU '!H321+'NRC '!H311+OT!H313+'PP Unit'!H310+ICU!H295+IPD!H291+'Blood Bank'!H267+Lab!H285+'Radiology '!H279+Pharmacy!H298+'Auxillary services'!H278+'Mortuary '!H248+Admin!H461)/('Emergency '!I310+OPD!I316+'Labour Room'!I307+'Maternity Ward'!I301+'Ped Ward'!I293+'SNCU '!I321+'NRC '!I311+OT!I313+'PP Unit'!I310+ICU!I295+IPD!I291+'Blood Bank'!I267+Lab!I285+'Radiology '!I279+Pharmacy!I298+'Auxillary services'!I278+'Mortuary '!I248+Admin!I461)</f>
        <v>0</v>
      </c>
    </row>
    <row r="57" spans="2:9" ht="18.5">
      <c r="B57" s="28" t="s">
        <v>825</v>
      </c>
      <c r="C57" s="747" t="s">
        <v>824</v>
      </c>
      <c r="D57" s="748"/>
      <c r="E57" s="748"/>
      <c r="F57" s="748"/>
      <c r="G57" s="748"/>
      <c r="H57" s="749"/>
      <c r="I57" s="403">
        <f>('Emergency '!H315+OPD!H321+'Labour Room'!H312+'Maternity Ward'!H306+'Ped Ward'!H298+'SNCU '!H326+'NRC '!H316+OT!H318+'PP Unit'!H315+ICU!H300+IPD!H296+'Blood Bank'!H272+Lab!H290+'Radiology '!H284+Pharmacy!H303+'Auxillary services'!H285+'Mortuary '!H253+Admin!H481)/('Emergency '!I315+OPD!I321+'Labour Room'!I312+'Maternity Ward'!I306+'Ped Ward'!I298+'SNCU '!I326+'NRC '!I316+OT!I318+'PP Unit'!I315+ICU!I300+IPD!I296+'Blood Bank'!I272+Lab!I290+'Radiology '!I284+Pharmacy!I303+'Auxillary services'!I285+'Mortuary '!I253+Admin!I481)</f>
        <v>0</v>
      </c>
    </row>
    <row r="58" spans="2:9" ht="18.5">
      <c r="B58" s="70" t="s">
        <v>3911</v>
      </c>
      <c r="C58" s="747" t="s">
        <v>815</v>
      </c>
      <c r="D58" s="748"/>
      <c r="E58" s="748"/>
      <c r="F58" s="748"/>
      <c r="G58" s="748"/>
      <c r="H58" s="749"/>
      <c r="I58" s="403">
        <f>('Emergency '!H319+OPD!H325+'Labour Room'!H316+'Maternity Ward'!H310+'Ped Ward'!H302+'SNCU '!H330+'NRC '!H320+'PP Unit'!H319+ICU!H304+IPD!H300+'Blood Bank'!H276+Lab!H294+'Radiology '!H288+Admin!H492)/('Emergency '!I319+OPD!I325+'Labour Room'!I316+'Maternity Ward'!I310+'Ped Ward'!I302+'SNCU '!I330+'NRC '!I320+'PP Unit'!I319+ICU!I304+IPD!I300+'Blood Bank'!I276+Lab!I294+'Radiology '!I288+Admin!I492)</f>
        <v>0</v>
      </c>
    </row>
    <row r="59" spans="2:9" ht="18.5">
      <c r="B59" s="28" t="s">
        <v>5913</v>
      </c>
      <c r="C59" s="747" t="s">
        <v>789</v>
      </c>
      <c r="D59" s="748"/>
      <c r="E59" s="748"/>
      <c r="F59" s="748"/>
      <c r="G59" s="748"/>
      <c r="H59" s="749"/>
      <c r="I59" s="403">
        <f>('Emergency '!H333+OPD!H339+'Labour Room'!H325+'Maternity Ward'!H319+'Ped Ward'!H311+'SNCU '!H339+'NRC '!H331+OT!H327+'PP Unit'!H329+ICU!H313+IPD!H308+'Blood Bank'!H282)/('Emergency '!I333+OPD!I339+'Labour Room'!I325+'Maternity Ward'!I319+'Ped Ward'!I311+'SNCU '!I339+'NRC '!I331+OT!I327+'PP Unit'!I329+ICU!I313+IPD!I308+'Blood Bank'!I282)</f>
        <v>0</v>
      </c>
    </row>
    <row r="60" spans="2:9" ht="18.5">
      <c r="B60" s="28" t="s">
        <v>3904</v>
      </c>
      <c r="C60" s="747" t="s">
        <v>781</v>
      </c>
      <c r="D60" s="748"/>
      <c r="E60" s="748"/>
      <c r="F60" s="748"/>
      <c r="G60" s="748"/>
      <c r="H60" s="749"/>
      <c r="I60" s="403">
        <f>('Emergency '!H338+OPD!H342+'Labour Room'!H332+'Maternity Ward'!H328+'Ped Ward'!H320+'SNCU '!H348+'NRC '!H339+OT!H330+'PP Unit'!H338+ICU!H322+IPD!H317+'Blood Bank'!H285+Lab!H303+'Radiology '!H297+Admin!H502)/('Emergency '!I338+OPD!I342+'Labour Room'!I332+'Maternity Ward'!I328+'Ped Ward'!I320+'SNCU '!I348+'NRC '!I339+OT!I330+'PP Unit'!I338+ICU!I322+IPD!I317+'Blood Bank'!I285+Lab!I303+'Radiology '!I297+Admin!I502)</f>
        <v>0</v>
      </c>
    </row>
    <row r="61" spans="2:9" ht="18.5">
      <c r="B61" s="28" t="s">
        <v>3899</v>
      </c>
      <c r="C61" s="747" t="s">
        <v>761</v>
      </c>
      <c r="D61" s="748"/>
      <c r="E61" s="748"/>
      <c r="F61" s="748"/>
      <c r="G61" s="748"/>
      <c r="H61" s="749"/>
      <c r="I61" s="403">
        <f>('Emergency '!H350+'Labour Room'!H343+'Maternity Ward'!H340+'Ped Ward'!H331+'SNCU '!H358+'NRC '!H350+OT!H337+'PP Unit'!H343+ICU!H336+IPD!H328+'Blood Bank'!H292+Lab!H309+Admin!H514)/('Emergency '!I350+'Labour Room'!I343+'Maternity Ward'!I340+'Ped Ward'!I331+'SNCU '!I358+'NRC '!I350+OT!I337+'PP Unit'!I343+ICU!I336+IPD!I328+'Blood Bank'!I292+Lab!I309+Admin!I514)</f>
        <v>0</v>
      </c>
    </row>
    <row r="62" spans="2:9" ht="18.5">
      <c r="B62" s="28" t="s">
        <v>5896</v>
      </c>
      <c r="C62" s="747" t="s">
        <v>749</v>
      </c>
      <c r="D62" s="748"/>
      <c r="E62" s="748"/>
      <c r="F62" s="748"/>
      <c r="G62" s="748"/>
      <c r="H62" s="749"/>
      <c r="I62" s="403">
        <f>('Emergency '!H360+OPD!H358+'Labour Room'!H352+'Maternity Ward'!H350+'Ped Ward'!H341+'SNCU '!H368+'NRC '!H360+OT!H344+'PP Unit'!H351+ICU!H346+IPD!H338+'Radiology '!H308+Admin!H520)/('Emergency '!I360+OPD!I358+'Labour Room'!I352+'Maternity Ward'!I350+'Ped Ward'!I341+'SNCU '!I368+'NRC '!I360+OT!I344+'PP Unit'!I351+ICU!I346+IPD!I338+'Radiology '!I308+Admin!I520)</f>
        <v>0</v>
      </c>
    </row>
    <row r="63" spans="2:9" ht="18.5">
      <c r="B63" s="28" t="s">
        <v>3895</v>
      </c>
      <c r="C63" s="747" t="s">
        <v>742</v>
      </c>
      <c r="D63" s="748"/>
      <c r="E63" s="748"/>
      <c r="F63" s="748"/>
      <c r="G63" s="748"/>
      <c r="H63" s="749"/>
      <c r="I63" s="403">
        <f>('Emergency '!H363+OPD!H361+'Labour Room'!H355+'Maternity Ward'!H353+'Ped Ward'!H344+'SNCU '!H371+'NRC '!H363+OT!H347+'PP Unit'!H354+ICU!H349+IPD!H341+Pharmacy!H329+Admin!H523)/('Emergency '!I363+OPD!I361+'Labour Room'!I355+'Maternity Ward'!I353+'Ped Ward'!I344+'SNCU '!I371+'NRC '!I363+OT!I347+'PP Unit'!I354+ICU!I349+IPD!I341+Pharmacy!I329+Admin!I523)</f>
        <v>0</v>
      </c>
    </row>
    <row r="64" spans="2:9" ht="18.5">
      <c r="B64" s="28" t="s">
        <v>3893</v>
      </c>
      <c r="C64" s="747" t="s">
        <v>730</v>
      </c>
      <c r="D64" s="748"/>
      <c r="E64" s="748"/>
      <c r="F64" s="748"/>
      <c r="G64" s="748"/>
      <c r="H64" s="749"/>
      <c r="I64" s="403">
        <f>('Emergency '!H369+OPD!H368+'Labour Room'!H361+'Maternity Ward'!H359+'Ped Ward'!H350+'SNCU '!H377+'NRC '!H369+OT!H352+'PP Unit'!H360+ICU!H355+IPD!H347+Pharmacy!H339+Admin!H528)/('Emergency '!I369+OPD!I368+'Labour Room'!I361+'Maternity Ward'!I359+'Ped Ward'!I350+'SNCU '!I377+'NRC '!I369+OT!I352+'PP Unit'!I360+ICU!I355+IPD!I347+Pharmacy!I339+Admin!I528)</f>
        <v>0</v>
      </c>
    </row>
    <row r="65" spans="2:9" ht="18.5">
      <c r="B65" s="28" t="s">
        <v>3891</v>
      </c>
      <c r="C65" s="747" t="s">
        <v>707</v>
      </c>
      <c r="D65" s="748"/>
      <c r="E65" s="748"/>
      <c r="F65" s="748"/>
      <c r="G65" s="748"/>
      <c r="H65" s="749"/>
      <c r="I65" s="403">
        <f>('Emergency '!H381+OPD!H378+'Labour Room'!H373+'Maternity Ward'!H371+'Ped Ward'!H364+'SNCU '!H391+'NRC '!H383+OT!H364+'PP Unit'!H372+ICU!H367+IPD!H359+'Blood Bank'!H311+Lab!H328+'Radiology '!H320+Pharmacy!H345+'Auxillary services'!H320+'Mortuary '!H288+Admin!H534)/('Emergency '!I381+OPD!I378+'Labour Room'!I373+'Maternity Ward'!I371+'Ped Ward'!I364+'SNCU '!I391+'NRC '!I383+OT!I364+'PP Unit'!I372+ICU!I367+IPD!I359+'Blood Bank'!I311+Lab!I328+'Radiology '!I320+Pharmacy!I345+'Auxillary services'!I320+'Mortuary '!I288+Admin!I534)</f>
        <v>0</v>
      </c>
    </row>
    <row r="66" spans="2:9" ht="18.5">
      <c r="B66" s="28" t="s">
        <v>5873</v>
      </c>
      <c r="C66" s="747" t="s">
        <v>683</v>
      </c>
      <c r="D66" s="748"/>
      <c r="E66" s="748"/>
      <c r="F66" s="748"/>
      <c r="G66" s="748"/>
      <c r="H66" s="749"/>
      <c r="I66" s="403">
        <f>('Emergency '!H390+'Maternity Ward'!H380+'Ped Ward'!H373+'SNCU '!H400+'NRC '!H392+'PP Unit'!H383+ICU!H376+IPD!H368)/('Emergency '!I390+'Maternity Ward'!I380+'Ped Ward'!I373+'SNCU '!I400+'NRC '!I392+'PP Unit'!I383+ICU!I376+IPD!I368)</f>
        <v>0</v>
      </c>
    </row>
    <row r="67" spans="2:9" ht="18.5">
      <c r="B67" s="28" t="s">
        <v>5865</v>
      </c>
      <c r="C67" s="747" t="s">
        <v>673</v>
      </c>
      <c r="D67" s="748"/>
      <c r="E67" s="748"/>
      <c r="F67" s="748"/>
      <c r="G67" s="748"/>
      <c r="H67" s="749"/>
      <c r="I67" s="403">
        <f>('SNCU '!H413+ICU!H388)/('SNCU '!I413+ICU!I388)</f>
        <v>0</v>
      </c>
    </row>
    <row r="68" spans="2:9" ht="18.5">
      <c r="B68" s="28" t="s">
        <v>3882</v>
      </c>
      <c r="C68" s="747" t="s">
        <v>665</v>
      </c>
      <c r="D68" s="748"/>
      <c r="E68" s="748"/>
      <c r="F68" s="748"/>
      <c r="G68" s="748"/>
      <c r="H68" s="749"/>
      <c r="I68" s="403">
        <f>('Emergency '!H404+OPD!H396+'Labour Room'!H392+'Maternity Ward'!H396+'Ped Ward'!H388+'SNCU '!H417+'NRC '!H408+OT!H383+'PP Unit'!H399+ICU!H401+IPD!H383+'Blood Bank'!H329+Lab!H346+'Radiology '!H338+Pharmacy!H363+'Auxillary services'!H349+'Mortuary '!H305+Admin!H552)/('Emergency '!I404+OPD!I396+'Labour Room'!I392+'Maternity Ward'!I396+'Ped Ward'!I388+'SNCU '!I417+'NRC '!I408+OT!I383+'PP Unit'!I399+ICU!I401+IPD!I383+'Blood Bank'!I329+Lab!I346+'Radiology '!I338+Pharmacy!I363+'Auxillary services'!I349+'Mortuary '!I305+Admin!I552)</f>
        <v>0</v>
      </c>
    </row>
    <row r="69" spans="2:9" ht="18.5">
      <c r="B69" s="28" t="s">
        <v>5830</v>
      </c>
      <c r="C69" s="747" t="s">
        <v>651</v>
      </c>
      <c r="D69" s="748"/>
      <c r="E69" s="748"/>
      <c r="F69" s="748"/>
      <c r="G69" s="748"/>
      <c r="H69" s="749"/>
      <c r="I69" s="403">
        <f>('Emergency '!H431+OPD!H403+'Labour Room'!H399+'Maternity Ward'!H403+'Ped Ward'!H395+'SNCU '!H430+'NRC '!H415+OT!H390+'PP Unit'!H406+ICU!H408+IPD!H390+'Blood Bank'!H337+Lab!H353+'Radiology '!H345)/('Emergency '!I431+OPD!I403+'Labour Room'!I399+'Maternity Ward'!I403+'Ped Ward'!I395+'SNCU '!I430+'NRC '!I415+OT!I390+'PP Unit'!I406+ICU!I408+IPD!I390+'Blood Bank'!I337+Lab!I353+'Radiology '!I345)</f>
        <v>0</v>
      </c>
    </row>
    <row r="70" spans="2:9" ht="18.5">
      <c r="B70" s="28" t="s">
        <v>3879</v>
      </c>
      <c r="C70" s="747" t="s">
        <v>641</v>
      </c>
      <c r="D70" s="748"/>
      <c r="E70" s="748"/>
      <c r="F70" s="748"/>
      <c r="G70" s="748"/>
      <c r="H70" s="749"/>
      <c r="I70" s="403">
        <f>('Emergency '!H435+'Labour Room'!H403+'Maternity Ward'!H407+'Ped Ward'!H399+'SNCU '!H434+'NRC '!H419+OT!H394+ICU!H412+IPD!H394+'Blood Bank'!H341)/('Emergency '!I435+'Labour Room'!I403+'Maternity Ward'!I407+'Ped Ward'!I399+'SNCU '!I434+'NRC '!I419+OT!I394+ICU!I412+IPD!I394+'Blood Bank'!I341)</f>
        <v>0</v>
      </c>
    </row>
    <row r="71" spans="2:9" ht="18.5">
      <c r="B71" s="127" t="s">
        <v>620</v>
      </c>
      <c r="C71" s="747" t="s">
        <v>619</v>
      </c>
      <c r="D71" s="748"/>
      <c r="E71" s="748"/>
      <c r="F71" s="748"/>
      <c r="G71" s="748"/>
      <c r="H71" s="749"/>
      <c r="I71" s="403">
        <f>('Maternity Ward'!H422+'Ped Ward'!H414+OT!H409+'PP Unit'!H421+ICU!H427+IPD!H409)/('Maternity Ward'!I422+'Ped Ward'!I414+OT!I409+'PP Unit'!I421+ICU!I427+IPD!I409)</f>
        <v>0</v>
      </c>
    </row>
    <row r="72" spans="2:9" ht="18.5">
      <c r="B72" s="127" t="s">
        <v>5827</v>
      </c>
      <c r="C72" s="747" t="s">
        <v>611</v>
      </c>
      <c r="D72" s="748"/>
      <c r="E72" s="748"/>
      <c r="F72" s="748"/>
      <c r="G72" s="748"/>
      <c r="H72" s="749"/>
      <c r="I72" s="403">
        <f>('Emergency '!H454+OT!H420+'PP Unit'!H425)/('Emergency '!I454+OT!I420+'PP Unit'!I425)</f>
        <v>0</v>
      </c>
    </row>
    <row r="73" spans="2:9" ht="18.5">
      <c r="B73" s="127" t="s">
        <v>3803</v>
      </c>
      <c r="C73" s="747" t="s">
        <v>601</v>
      </c>
      <c r="D73" s="748"/>
      <c r="E73" s="748"/>
      <c r="F73" s="748"/>
      <c r="G73" s="748"/>
      <c r="H73" s="749"/>
      <c r="I73" s="403">
        <f>('Emergency '!H460+'Labour Room'!H427+'Maternity Ward'!H431+'Ped Ward'!H423+'SNCU '!H458+OT!H434+'PP Unit'!H431+ICU!H436+IPD!H418+'Mortuary '!H336+Admin!H583)/('Emergency '!I460+'Labour Room'!I427+'Maternity Ward'!I431+'Ped Ward'!I423+'SNCU '!I458+OT!I434+'PP Unit'!I431+ICU!I436+IPD!I418+'Mortuary '!I336+Admin!I583)</f>
        <v>0</v>
      </c>
    </row>
    <row r="74" spans="2:9" ht="18.5">
      <c r="B74" s="127" t="s">
        <v>591</v>
      </c>
      <c r="C74" s="747" t="s">
        <v>590</v>
      </c>
      <c r="D74" s="748"/>
      <c r="E74" s="748"/>
      <c r="F74" s="748"/>
      <c r="G74" s="748"/>
      <c r="H74" s="749"/>
      <c r="I74" s="403">
        <f>(OPD!H433+'Labour Room'!H436+'Ped Ward'!H430+'NRC '!H450+'PP Unit'!H438)/(OPD!I433+'Labour Room'!I436+'Ped Ward'!I430+'NRC '!I450+'PP Unit'!I438)</f>
        <v>0</v>
      </c>
    </row>
    <row r="75" spans="2:9" ht="18.5">
      <c r="B75" s="127" t="s">
        <v>548</v>
      </c>
      <c r="C75" s="747" t="s">
        <v>547</v>
      </c>
      <c r="D75" s="748"/>
      <c r="E75" s="748"/>
      <c r="F75" s="748"/>
      <c r="G75" s="748"/>
      <c r="H75" s="749"/>
      <c r="I75" s="403">
        <f>('Labour Room'!H443+OT!H447)/('Labour Room'!I443+OT!I447)</f>
        <v>0</v>
      </c>
    </row>
    <row r="76" spans="2:9" ht="18.5">
      <c r="B76" s="127" t="s">
        <v>538</v>
      </c>
      <c r="C76" s="747" t="s">
        <v>537</v>
      </c>
      <c r="D76" s="748"/>
      <c r="E76" s="748"/>
      <c r="F76" s="748"/>
      <c r="G76" s="748"/>
      <c r="H76" s="749"/>
      <c r="I76" s="403">
        <f>('Labour Room'!H466+'Maternity Ward'!H455+OT!H463)/('Labour Room'!I466+'Maternity Ward'!I455+OT!I463)</f>
        <v>0</v>
      </c>
    </row>
    <row r="77" spans="2:9" ht="18.5">
      <c r="B77" s="127" t="s">
        <v>526</v>
      </c>
      <c r="C77" s="747" t="s">
        <v>525</v>
      </c>
      <c r="D77" s="748"/>
      <c r="E77" s="748"/>
      <c r="F77" s="748"/>
      <c r="G77" s="748"/>
      <c r="H77" s="749"/>
      <c r="I77" s="403">
        <f>(OPD!H470+'Maternity Ward'!H463+'Ped Ward'!H448+'SNCU '!H486+'NRC '!H468+Admin!H606)/(OPD!I470+'Maternity Ward'!I463+'Ped Ward'!I448+'SNCU '!I486+'NRC '!I468+Admin!I606)</f>
        <v>0</v>
      </c>
    </row>
    <row r="78" spans="2:9" ht="18.5">
      <c r="B78" s="127" t="s">
        <v>482</v>
      </c>
      <c r="C78" s="747" t="s">
        <v>481</v>
      </c>
      <c r="D78" s="748"/>
      <c r="E78" s="748"/>
      <c r="F78" s="748"/>
      <c r="G78" s="748"/>
      <c r="H78" s="749"/>
      <c r="I78" s="403">
        <f>'PP Unit'!H464/'PP Unit'!I464</f>
        <v>0</v>
      </c>
    </row>
    <row r="79" spans="2:9" ht="18.5">
      <c r="B79" s="127" t="s">
        <v>468</v>
      </c>
      <c r="C79" s="747" t="s">
        <v>467</v>
      </c>
      <c r="D79" s="748"/>
      <c r="E79" s="748"/>
      <c r="F79" s="748"/>
      <c r="G79" s="748"/>
      <c r="H79" s="749"/>
      <c r="I79" s="403">
        <f>OPD!H502/OPD!I502</f>
        <v>0</v>
      </c>
    </row>
    <row r="80" spans="2:9" ht="18.5">
      <c r="B80" s="127" t="s">
        <v>430</v>
      </c>
      <c r="C80" s="747" t="s">
        <v>429</v>
      </c>
      <c r="D80" s="748"/>
      <c r="E80" s="748"/>
      <c r="F80" s="748"/>
      <c r="G80" s="748"/>
      <c r="H80" s="749"/>
      <c r="I80" s="403">
        <f>(OPD!H519+IPD!H465+Lab!H433)/(OPD!I519+IPD!I465+Lab!I433)</f>
        <v>0</v>
      </c>
    </row>
    <row r="81" spans="2:9" ht="18.5">
      <c r="B81" s="341" t="s">
        <v>3799</v>
      </c>
      <c r="C81" s="747" t="s">
        <v>356</v>
      </c>
      <c r="D81" s="748"/>
      <c r="E81" s="748"/>
      <c r="F81" s="748"/>
      <c r="G81" s="748"/>
      <c r="H81" s="749"/>
      <c r="I81" s="403">
        <f>('Emergency '!H521+OPD!H558+'Labour Room'!H508+'Maternity Ward'!H496+'Ped Ward'!H486+'SNCU '!H518+'NRC '!H503+OT!H502+'PP Unit'!H505+ICU!H496+IPD!H477+'Blood Bank'!H451+Lab!H445+'Radiology '!H443+Pharmacy!H449+'Auxillary services'!H435+'Mortuary '!H405+Admin!H639)/('Emergency '!I521+OPD!I558+'Labour Room'!I508+'Maternity Ward'!I496+'Ped Ward'!I486+'SNCU '!I518+'NRC '!I503+OT!I502+'PP Unit'!I505+ICU!I496+IPD!I477+'Blood Bank'!I451+Lab!I445+'Radiology '!I443+Pharmacy!I449+'Auxillary services'!I435+'Mortuary '!I405+Admin!I639)</f>
        <v>0</v>
      </c>
    </row>
    <row r="82" spans="2:9" ht="18.5">
      <c r="B82" s="127" t="s">
        <v>3796</v>
      </c>
      <c r="C82" s="747" t="s">
        <v>336</v>
      </c>
      <c r="D82" s="748"/>
      <c r="E82" s="748"/>
      <c r="F82" s="748"/>
      <c r="G82" s="748"/>
      <c r="H82" s="749"/>
      <c r="I82" s="403">
        <f>('Emergency '!H529+OPD!H566+'Labour Room'!H516+'Maternity Ward'!H504+'Ped Ward'!H494+'SNCU '!H526+'NRC '!H511+OT!H510+'PP Unit'!H513+ICU!H504+IPD!H485+'Blood Bank'!H459+Lab!H454+'Radiology '!H451+'Auxillary services'!H443+'Mortuary '!H413+Admin!H664)/('Emergency '!I529+OPD!I566+'Labour Room'!I516+'Maternity Ward'!I504+'Ped Ward'!I494+'SNCU '!I526+'NRC '!I511+OT!I510+'PP Unit'!I513+ICU!I504+IPD!I485+'Blood Bank'!I459+Lab!I454+'Radiology '!I451+'Auxillary services'!I443+'Mortuary '!I413+Admin!I664)</f>
        <v>0</v>
      </c>
    </row>
    <row r="83" spans="2:9" ht="18.5">
      <c r="B83" s="127" t="s">
        <v>3793</v>
      </c>
      <c r="C83" s="747" t="s">
        <v>312</v>
      </c>
      <c r="D83" s="748"/>
      <c r="E83" s="748"/>
      <c r="F83" s="748"/>
      <c r="G83" s="748"/>
      <c r="H83" s="749"/>
      <c r="I83" s="403">
        <f>('Emergency '!H539+OPD!H576+'Labour Room'!H530+'Maternity Ward'!H514+'Ped Ward'!H505+'SNCU '!H539+'NRC '!H523+OT!H526+'PP Unit'!H529+ICU!H516+IPD!H495+'Blood Bank'!H471+Lab!H466+'Radiology '!H460+'Auxillary services'!H451+'Mortuary '!H422+Admin!H668)/('Emergency '!I539+OPD!I576+'Labour Room'!I530+'Maternity Ward'!I514+'Ped Ward'!I505+'SNCU '!I539+'NRC '!I523+OT!I526+'PP Unit'!I529+ICU!I516+IPD!I495+'Blood Bank'!I471+Lab!I466+'Radiology '!I460+'Auxillary services'!I451+'Mortuary '!I422+Admin!I668)</f>
        <v>0</v>
      </c>
    </row>
    <row r="84" spans="2:9" ht="18.5">
      <c r="B84" s="127" t="s">
        <v>3788</v>
      </c>
      <c r="C84" s="747" t="s">
        <v>302</v>
      </c>
      <c r="D84" s="748"/>
      <c r="E84" s="748"/>
      <c r="F84" s="748"/>
      <c r="G84" s="748"/>
      <c r="H84" s="749"/>
      <c r="I84" s="403">
        <f>('Emergency '!H545+OPD!H581+'Labour Room'!H541+'Maternity Ward'!H519+'Ped Ward'!H510+'SNCU '!H548+'NRC '!H528+OT!H536+'PP Unit'!H539+ICU!H525+IPD!H500+'Blood Bank'!H477+Lab!H472+'Radiology '!H464+'Auxillary services'!H458+'Mortuary '!H427+Admin!H675)/('Emergency '!I545+OPD!I581+'Labour Room'!I541+'Maternity Ward'!I519+'Ped Ward'!I510+'SNCU '!I548+'NRC '!I528+OT!I536+'PP Unit'!I539+ICU!I525+IPD!I500+'Blood Bank'!I477+Lab!I472+'Radiology '!I464+'Auxillary services'!I458+'Mortuary '!I427+Admin!I675)</f>
        <v>0</v>
      </c>
    </row>
    <row r="85" spans="2:9" ht="18.5">
      <c r="B85" s="125" t="s">
        <v>3780</v>
      </c>
      <c r="C85" s="747" t="s">
        <v>280</v>
      </c>
      <c r="D85" s="748"/>
      <c r="E85" s="748"/>
      <c r="F85" s="748"/>
      <c r="G85" s="748"/>
      <c r="H85" s="749"/>
      <c r="I85" s="403">
        <f>('Emergency '!H556+OPD!H591+'Labour Room'!H557+'Maternity Ward'!H529+'Ped Ward'!H520+'SNCU '!H563+'NRC '!H539+OT!H555+'PP Unit'!H558+ICU!H540+IPD!H510+'Blood Bank'!H484+Lab!H480+'Radiology '!H468+Pharmacy!H468+'Auxillary services'!H464+'Mortuary '!H435+Admin!H679)/('Emergency '!I556+OPD!I591+'Labour Room'!I557+'Maternity Ward'!I529+'Ped Ward'!I520+'SNCU '!I563+'NRC '!I539+OT!I555+'PP Unit'!I558+ICU!I540+IPD!I510+'Blood Bank'!I484+Lab!I480+'Radiology '!I468+Pharmacy!I468+'Auxillary services'!I464+'Mortuary '!I435+Admin!I679)</f>
        <v>0</v>
      </c>
    </row>
    <row r="86" spans="2:9" ht="18.5">
      <c r="B86" s="125" t="s">
        <v>3777</v>
      </c>
      <c r="C86" s="747" t="s">
        <v>253</v>
      </c>
      <c r="D86" s="748"/>
      <c r="E86" s="748"/>
      <c r="F86" s="748"/>
      <c r="G86" s="748"/>
      <c r="H86" s="749"/>
      <c r="I86" s="403">
        <f>('Emergency '!H568+OPD!H604+'Labour Room'!H571+'Maternity Ward'!H540+'Ped Ward'!H531+'SNCU '!H581+'NRC '!H550+OT!H574+'PP Unit'!H577+ICU!H556+IPD!H521+'Blood Bank'!H495+Lab!H491+'Radiology '!H479+Pharmacy!H474+'Auxillary services'!H478+'Mortuary '!H446+Admin!H685)/('Emergency '!I568+OPD!I604+'Labour Room'!I571+'Maternity Ward'!I540+'Ped Ward'!I531+'SNCU '!I581+'NRC '!I550+OT!I574+'PP Unit'!I577+ICU!I556+IPD!I521+'Blood Bank'!I495+Lab!I491+'Radiology '!I479+Pharmacy!I474+'Auxillary services'!I478+'Mortuary '!I446+Admin!I685)</f>
        <v>0</v>
      </c>
    </row>
    <row r="87" spans="2:9" ht="18.5">
      <c r="B87" s="70" t="s">
        <v>225</v>
      </c>
      <c r="C87" s="747" t="s">
        <v>224</v>
      </c>
      <c r="D87" s="748"/>
      <c r="E87" s="748"/>
      <c r="F87" s="748"/>
      <c r="G87" s="748"/>
      <c r="H87" s="749"/>
      <c r="I87" s="403">
        <f>('Emergency '!H585+OPD!H620+'Labour Room'!H588+'Maternity Ward'!H556+'Ped Ward'!H547+'SNCU '!H598+'NRC '!H566+OT!H591+'PP Unit'!H594+IPD!H537+'Blood Bank'!H513+Lab!H509+'Radiology '!H488+Pharmacy!H480+'Auxillary services'!H489+'Mortuary '!H462+Admin!H707)/('Emergency '!I585+OPD!I620+'Labour Room'!I588+'Maternity Ward'!I556+'Ped Ward'!I547+'SNCU '!I598+'NRC '!I566+OT!I591+'PP Unit'!I594+IPD!I537+'Blood Bank'!I513+Lab!I509+'Radiology '!I488+Pharmacy!I480+'Auxillary services'!I489+'Mortuary '!I462+Admin!I707)</f>
        <v>0</v>
      </c>
    </row>
    <row r="88" spans="2:9" ht="18.5">
      <c r="B88" s="28" t="s">
        <v>218</v>
      </c>
      <c r="C88" s="747" t="s">
        <v>217</v>
      </c>
      <c r="D88" s="748"/>
      <c r="E88" s="748"/>
      <c r="F88" s="748"/>
      <c r="G88" s="748"/>
      <c r="H88" s="749"/>
      <c r="I88" s="403">
        <f>(OPD!H623+'Maternity Ward'!H559+'Ped Ward'!H550+'SNCU '!H601+'NRC '!H569+'PP Unit'!H597+IPD!H540+'Blood Bank'!H516+Lab!H512+'Radiology '!H491+Pharmacy!H483+'Auxillary services'!H492+Admin!H724)/(OPD!I623+'Maternity Ward'!I559+'Ped Ward'!I550+'SNCU '!I601+'NRC '!I569+'PP Unit'!I597+IPD!I540+'Blood Bank'!I516+Lab!I512+'Radiology '!I491+Pharmacy!I483+'Auxillary services'!I492+Admin!I724)</f>
        <v>0</v>
      </c>
    </row>
    <row r="89" spans="2:9" ht="18.5">
      <c r="B89" s="28" t="s">
        <v>3768</v>
      </c>
      <c r="C89" s="747" t="s">
        <v>208</v>
      </c>
      <c r="D89" s="748"/>
      <c r="E89" s="748"/>
      <c r="F89" s="748"/>
      <c r="G89" s="748"/>
      <c r="H89" s="749"/>
      <c r="I89" s="403">
        <f>('Emergency '!H592+OPD!H627+'Labour Room'!H595+'Maternity Ward'!H563+'Ped Ward'!H554+'SNCU '!H605+'NRC '!H573+OT!H598+'PP Unit'!H601+ICU!H580+IPD!H544+'Blood Bank'!H521+Lab!H517+'Radiology '!H496+Pharmacy!H487+'Auxillary services'!H497+'Mortuary '!H469+Admin!H738)/('Emergency '!I592+OPD!I627+'Labour Room'!I595+'Maternity Ward'!I563+'Ped Ward'!I554+'SNCU '!I605+'NRC '!I573+OT!I598+'PP Unit'!I601+ICU!I580+IPD!I544+'Blood Bank'!I521+Lab!I517+'Radiology '!I496+Pharmacy!I487+'Auxillary services'!I497+'Mortuary '!I469+Admin!I738)</f>
        <v>0</v>
      </c>
    </row>
    <row r="90" spans="2:9" ht="18.5">
      <c r="B90" s="28" t="s">
        <v>3756</v>
      </c>
      <c r="C90" s="747" t="s">
        <v>195</v>
      </c>
      <c r="D90" s="748"/>
      <c r="E90" s="748"/>
      <c r="F90" s="748"/>
      <c r="G90" s="748"/>
      <c r="H90" s="749"/>
      <c r="I90" s="403">
        <f>('Emergency '!H598+OPD!H633+'Labour Room'!H600+'Maternity Ward'!H568+'Ped Ward'!H559+'SNCU '!H610+'NRC '!H578+OT!H603+'PP Unit'!H606+ICU!H585+IPD!H549+'Blood Bank'!H530+Lab!H530+'Radiology '!H501+Pharmacy!H492+'Mortuary '!H474+Admin!H743)/('Emergency '!I598+OPD!I633+'Labour Room'!I600+'Maternity Ward'!I568+'Ped Ward'!I559+'SNCU '!I610+'NRC '!I578+OT!I603+'PP Unit'!I606+ICU!I585+IPD!I549+'Blood Bank'!I530+Lab!I530+'Radiology '!I501+Pharmacy!I492+'Mortuary '!I474+Admin!I743)</f>
        <v>0</v>
      </c>
    </row>
    <row r="91" spans="2:9" ht="18.5">
      <c r="B91" s="28" t="s">
        <v>6109</v>
      </c>
      <c r="C91" s="747" t="s">
        <v>165</v>
      </c>
      <c r="D91" s="748"/>
      <c r="E91" s="748"/>
      <c r="F91" s="748"/>
      <c r="G91" s="748"/>
      <c r="H91" s="749"/>
      <c r="I91" s="403">
        <f>('Emergency '!H616+OPD!H651+'Labour Room'!H621+'Maternity Ward'!H591+'Ped Ward'!H579+'SNCU '!H635+'NRC '!H596+OT!H618+'PP Unit'!H625+ICU!H608+IPD!H565+'Blood Bank'!H545+Lab!H557+'Radiology '!H518+Pharmacy!H510+'Auxillary services'!H539+'Mortuary '!H491+Admin!H755)/('Emergency '!I616+OPD!I651+'Labour Room'!I621+'Maternity Ward'!I591+'Ped Ward'!I579+'SNCU '!I635+'NRC '!I596+OT!I618+'PP Unit'!I625+ICU!I608+IPD!I565+'Blood Bank'!I545+Lab!I557+'Radiology '!I518+Pharmacy!I510+'Auxillary services'!I539+'Mortuary '!I491+Admin!I755)</f>
        <v>0</v>
      </c>
    </row>
    <row r="92" spans="2:9" ht="18.5">
      <c r="B92" s="28" t="s">
        <v>3736</v>
      </c>
      <c r="C92" s="747" t="s">
        <v>154</v>
      </c>
      <c r="D92" s="748"/>
      <c r="E92" s="748"/>
      <c r="F92" s="748"/>
      <c r="G92" s="748"/>
      <c r="H92" s="749"/>
      <c r="I92" s="403">
        <f>('Emergency '!H620+OPD!H655+'Labour Room'!H625+'Maternity Ward'!H595+'Ped Ward'!H583+'SNCU '!H639+'NRC '!H600+OT!H622+'PP Unit'!H629+ICU!H612+IPD!H569+'Blood Bank'!H549+Lab!H561+'Radiology '!H522+Pharmacy!H514+'Auxillary services'!H543+'Mortuary '!H495+Admin!H759)/('Emergency '!I620+OPD!I655+'Labour Room'!I625+'Maternity Ward'!I595+'Ped Ward'!I583+'SNCU '!I639+'NRC '!I600+OT!I622+'PP Unit'!I629+ICU!I612+IPD!I569+'Blood Bank'!I549+Lab!I561+'Radiology '!I522+Pharmacy!I514+'Auxillary services'!I543+'Mortuary '!I495+Admin!I759)</f>
        <v>0</v>
      </c>
    </row>
    <row r="93" spans="2:9" ht="18.5">
      <c r="B93" s="28" t="s">
        <v>3729</v>
      </c>
      <c r="C93" s="747" t="s">
        <v>136</v>
      </c>
      <c r="D93" s="748"/>
      <c r="E93" s="748"/>
      <c r="F93" s="748"/>
      <c r="G93" s="748"/>
      <c r="H93" s="749"/>
      <c r="I93" s="403">
        <f>('Emergency '!H628+OPD!H662+'Labour Room'!H631+'Maternity Ward'!H604+'Ped Ward'!H591+'SNCU '!H647+'NRC '!H608+OT!H628+'PP Unit'!H636+ICU!H620+IPD!H577+'Blood Bank'!H555+Lab!H567+'Radiology '!H528+Pharmacy!H521+'Auxillary services'!H550+'Mortuary '!H501+Admin!H781)/('Emergency '!I628+OPD!I662+'Labour Room'!I631+'Maternity Ward'!I604+'Ped Ward'!I591+'SNCU '!I647+'NRC '!I608+OT!I628+'PP Unit'!I636+ICU!I620+IPD!I577+'Blood Bank'!I555+Lab!I567+'Radiology '!I528+Pharmacy!I521+'Auxillary services'!I550+'Mortuary '!I501+Admin!I781)</f>
        <v>0</v>
      </c>
    </row>
    <row r="94" spans="2:9" ht="18.5">
      <c r="B94" s="28" t="s">
        <v>3725</v>
      </c>
      <c r="C94" s="747" t="s">
        <v>121</v>
      </c>
      <c r="D94" s="748"/>
      <c r="E94" s="748"/>
      <c r="F94" s="748"/>
      <c r="G94" s="748"/>
      <c r="H94" s="749"/>
      <c r="I94" s="403">
        <f>('Emergency '!H633+OPD!H667+'Labour Room'!H636+'Maternity Ward'!H609+'Ped Ward'!H596+'SNCU '!H652+'NRC '!H613+OT!H633+'PP Unit'!H641+ICU!H625+IPD!H582+'Blood Bank'!H560+Lab!H572+'Radiology '!H533+Pharmacy!H526+'Auxillary services'!H555+'Mortuary '!H506+Admin!H788)/('Emergency '!I633+OPD!I667+'Labour Room'!I636+'Maternity Ward'!I609+'Ped Ward'!I596+'SNCU '!I652+'NRC '!I613+OT!I633+'PP Unit'!I641+ICU!I625+IPD!I582+'Blood Bank'!I560+Lab!I572+'Radiology '!I533+Pharmacy!I526+'Auxillary services'!I555+'Mortuary '!I506+Admin!I788)</f>
        <v>0</v>
      </c>
    </row>
    <row r="95" spans="2:9" ht="18.5">
      <c r="B95" s="18" t="s">
        <v>3721</v>
      </c>
      <c r="C95" s="764" t="s">
        <v>107</v>
      </c>
      <c r="D95" s="765"/>
      <c r="E95" s="765"/>
      <c r="F95" s="765"/>
      <c r="G95" s="765"/>
      <c r="H95" s="766"/>
      <c r="I95" s="403">
        <f>('Emergency '!H640+OPD!H674+'Labour Room'!H644+'Maternity Ward'!H617+'Ped Ward'!H604+'SNCU '!H658+'NRC '!H619+OT!H641+'PP Unit'!H648+ICU!H632+IPD!H590+'Blood Bank'!H569+Lab!H581+'Radiology '!H541+Pharmacy!H532+'Auxillary services'!H560+'Mortuary '!H510+Admin!H797)/('Emergency '!I640+OPD!I674+'Labour Room'!I644+'Maternity Ward'!I617+'Ped Ward'!I604+'SNCU '!I658+'NRC '!I619+OT!I641+'PP Unit'!I648+ICU!I632+IPD!I590+'Blood Bank'!I569+Lab!I581+'Radiology '!I541+Pharmacy!I532+'Auxillary services'!I560+'Mortuary '!I510+Admin!I797)</f>
        <v>0</v>
      </c>
    </row>
    <row r="96" spans="2:9" ht="18.5">
      <c r="B96" s="19" t="s">
        <v>3706</v>
      </c>
      <c r="C96" s="747" t="s">
        <v>92</v>
      </c>
      <c r="D96" s="748"/>
      <c r="E96" s="748"/>
      <c r="F96" s="748"/>
      <c r="G96" s="748"/>
      <c r="H96" s="749"/>
      <c r="I96" s="403">
        <f>('Emergency '!H651+OPD!H683+'Labour Room'!H652+'Maternity Ward'!H624+'Ped Ward'!H612+'SNCU '!H666+'NRC '!H625+OT!H649+'PP Unit'!H661+ICU!H636+IPD!H595+'Blood Bank'!H578+Lab!H592+'Radiology '!H549+Pharmacy!H537+'Auxillary services'!H567+'Mortuary '!H515+Admin!H809)/('Emergency '!I651+OPD!I683+'Labour Room'!I652+'Maternity Ward'!I624+'Ped Ward'!I612+'SNCU '!I666+'NRC '!I625+OT!I649+'PP Unit'!I661+ICU!I636+IPD!I595+'Blood Bank'!I578+Lab!I592+'Radiology '!I549+Pharmacy!I537+'Auxillary services'!I567+'Mortuary '!I515+Admin!I809)</f>
        <v>0</v>
      </c>
    </row>
    <row r="97" spans="2:9" ht="18.5">
      <c r="B97" s="19" t="s">
        <v>3697</v>
      </c>
      <c r="C97" s="747" t="s">
        <v>75</v>
      </c>
      <c r="D97" s="748"/>
      <c r="E97" s="748"/>
      <c r="F97" s="748"/>
      <c r="G97" s="748"/>
      <c r="H97" s="749"/>
      <c r="I97" s="403">
        <f>('Emergency '!H658+OPD!H696+'Labour Room'!H658+'Maternity Ward'!H630+'Ped Ward'!H618+'SNCU '!H674+'NRC '!H635+OT!H657+'PP Unit'!H665+ICU!H641+IPD!H601+'Blood Bank'!H584+Lab!H600+'Radiology '!H556+Pharmacy!H542+'Auxillary services'!H573+Admin!H815)/('Emergency '!I658+OPD!I696+'Labour Room'!I658+'Maternity Ward'!I630+'Ped Ward'!I618+'SNCU '!I674+'NRC '!I635+OT!I657+'PP Unit'!I665+ICU!I641+IPD!I601+'Blood Bank'!I584+Lab!I600+'Radiology '!I556+Pharmacy!I542+'Auxillary services'!I573+Admin!I815)</f>
        <v>0</v>
      </c>
    </row>
    <row r="98" spans="2:9" ht="18.5">
      <c r="B98" s="19" t="s">
        <v>3685</v>
      </c>
      <c r="C98" s="747" t="s">
        <v>61</v>
      </c>
      <c r="D98" s="748"/>
      <c r="E98" s="748"/>
      <c r="F98" s="748"/>
      <c r="G98" s="748"/>
      <c r="H98" s="749"/>
      <c r="I98" s="403">
        <f>('Emergency '!H662+OPD!H704+'Labour Room'!H666+'Maternity Ward'!H639+'Ped Ward'!H627+'SNCU '!H686+'NRC '!H641+OT!H667+'PP Unit'!H675+ICU!H652+IPD!H606+'Blood Bank'!H591+Lab!H607+'Radiology '!H564+Pharmacy!H548+'Auxillary services'!H577+'Mortuary '!H522+Admin!H822)/('Emergency '!I662+OPD!I704+'Labour Room'!I666+'Maternity Ward'!I639+'Ped Ward'!I627+'SNCU '!I686+'NRC '!I641+OT!I667+'PP Unit'!I675+ICU!I652+IPD!I606+'Blood Bank'!I591+Lab!I607+'Radiology '!I564+Pharmacy!I548+'Auxillary services'!I577+'Mortuary '!I522+Admin!I822)</f>
        <v>0</v>
      </c>
    </row>
    <row r="99" spans="2:9">
      <c r="I99" s="403"/>
    </row>
  </sheetData>
  <customSheetViews>
    <customSheetView guid="{5A5334BF-4161-4474-AB11-E32AC1D8DA20}" scale="90" hiddenRows="1" topLeftCell="C19">
      <selection activeCell="I98" sqref="I98"/>
      <pageMargins left="0.7" right="0.7" top="0.75" bottom="0.75" header="0.3" footer="0.3"/>
    </customSheetView>
  </customSheetViews>
  <mergeCells count="76">
    <mergeCell ref="C97:H97"/>
    <mergeCell ref="C98:H98"/>
    <mergeCell ref="C92:H92"/>
    <mergeCell ref="C93:H93"/>
    <mergeCell ref="C94:H94"/>
    <mergeCell ref="C95:H95"/>
    <mergeCell ref="C96:H96"/>
    <mergeCell ref="C87:H87"/>
    <mergeCell ref="C88:H88"/>
    <mergeCell ref="C89:H89"/>
    <mergeCell ref="C90:H90"/>
    <mergeCell ref="C91:H91"/>
    <mergeCell ref="C82:H82"/>
    <mergeCell ref="C83:H83"/>
    <mergeCell ref="C84:H84"/>
    <mergeCell ref="C85:H85"/>
    <mergeCell ref="C86:H86"/>
    <mergeCell ref="C77:H77"/>
    <mergeCell ref="C78:H78"/>
    <mergeCell ref="C79:H79"/>
    <mergeCell ref="C80:H80"/>
    <mergeCell ref="C81:H81"/>
    <mergeCell ref="C72:H72"/>
    <mergeCell ref="C73:H73"/>
    <mergeCell ref="C74:H74"/>
    <mergeCell ref="C75:H75"/>
    <mergeCell ref="C76:H76"/>
    <mergeCell ref="C67:H67"/>
    <mergeCell ref="C68:H68"/>
    <mergeCell ref="C69:H69"/>
    <mergeCell ref="C70:H70"/>
    <mergeCell ref="C71:H71"/>
    <mergeCell ref="C62:H62"/>
    <mergeCell ref="C63:H63"/>
    <mergeCell ref="C64:H64"/>
    <mergeCell ref="C65:H65"/>
    <mergeCell ref="C66:H66"/>
    <mergeCell ref="C57:H57"/>
    <mergeCell ref="C58:H58"/>
    <mergeCell ref="C59:H59"/>
    <mergeCell ref="C60:H60"/>
    <mergeCell ref="C61:H61"/>
    <mergeCell ref="C52:H52"/>
    <mergeCell ref="C53:H53"/>
    <mergeCell ref="C54:H54"/>
    <mergeCell ref="C55:H55"/>
    <mergeCell ref="C56:H56"/>
    <mergeCell ref="C47:H47"/>
    <mergeCell ref="C48:H48"/>
    <mergeCell ref="C49:H49"/>
    <mergeCell ref="C50:H50"/>
    <mergeCell ref="C51:H51"/>
    <mergeCell ref="C42:H42"/>
    <mergeCell ref="C43:H43"/>
    <mergeCell ref="C44:H44"/>
    <mergeCell ref="C45:H45"/>
    <mergeCell ref="C46:H46"/>
    <mergeCell ref="C37:H37"/>
    <mergeCell ref="C38:H38"/>
    <mergeCell ref="C39:H39"/>
    <mergeCell ref="C40:H40"/>
    <mergeCell ref="C41:H41"/>
    <mergeCell ref="C33:H33"/>
    <mergeCell ref="C34:H34"/>
    <mergeCell ref="C32:H32"/>
    <mergeCell ref="C35:H35"/>
    <mergeCell ref="C36:H36"/>
    <mergeCell ref="C29:H29"/>
    <mergeCell ref="C30:H30"/>
    <mergeCell ref="C31:H31"/>
    <mergeCell ref="C21:F21"/>
    <mergeCell ref="C3:G3"/>
    <mergeCell ref="E6:E7"/>
    <mergeCell ref="E8:E9"/>
    <mergeCell ref="C17:F17"/>
    <mergeCell ref="C20:F20"/>
  </mergeCells>
  <dataValidations disablePrompts="1" count="1">
    <dataValidation type="list" allowBlank="1" showInputMessage="1" showErrorMessage="1" sqref="E29:E98">
      <formula1>$A$669:$A$671</formula1>
    </dataValidation>
  </dataValidations>
  <pageMargins left="0.7" right="0.7" top="0.75" bottom="0.75" header="0.3" footer="0.3"/>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sheetPr codeName="Sheet10" filterMode="1"/>
  <dimension ref="A1:I701"/>
  <sheetViews>
    <sheetView view="pageBreakPreview" zoomScale="60" zoomScaleNormal="70" zoomScalePageLayoutView="69" workbookViewId="0">
      <selection activeCell="L205" sqref="L205"/>
    </sheetView>
  </sheetViews>
  <sheetFormatPr defaultColWidth="9.1796875" defaultRowHeight="14.5"/>
  <cols>
    <col min="1" max="1" width="14.7265625" style="417" customWidth="1"/>
    <col min="2" max="2" width="30.26953125" style="8" customWidth="1"/>
    <col min="3" max="3" width="27.26953125" style="8" customWidth="1"/>
    <col min="4" max="4" width="8.453125" style="8" customWidth="1"/>
    <col min="5" max="5" width="10.453125" style="9" customWidth="1"/>
    <col min="6" max="6" width="30.54296875" style="8" customWidth="1"/>
    <col min="7" max="7" width="27.54296875" style="8" customWidth="1"/>
    <col min="8" max="8" width="7.7265625" style="11" customWidth="1"/>
    <col min="9" max="9" width="7.1796875" style="11" customWidth="1"/>
    <col min="10" max="16384" width="9.1796875" style="8"/>
  </cols>
  <sheetData>
    <row r="1" spans="1:9" ht="33.5">
      <c r="A1" s="829" t="s">
        <v>6115</v>
      </c>
      <c r="B1" s="830"/>
      <c r="C1" s="830"/>
      <c r="D1" s="830"/>
      <c r="E1" s="830"/>
      <c r="F1" s="830"/>
      <c r="G1" s="830"/>
      <c r="H1" s="830"/>
      <c r="I1" s="971"/>
    </row>
    <row r="2" spans="1:9" ht="33.5">
      <c r="A2" s="829" t="s">
        <v>6138</v>
      </c>
      <c r="B2" s="830"/>
      <c r="C2" s="830"/>
      <c r="D2" s="830"/>
      <c r="E2" s="830"/>
      <c r="F2" s="830"/>
      <c r="G2" s="830"/>
      <c r="H2" s="888">
        <v>9</v>
      </c>
      <c r="I2" s="889"/>
    </row>
    <row r="3" spans="1:9" ht="28.5">
      <c r="A3" s="835" t="s">
        <v>6117</v>
      </c>
      <c r="B3" s="835"/>
      <c r="C3" s="835"/>
      <c r="D3" s="835"/>
      <c r="E3" s="835"/>
      <c r="F3" s="835"/>
      <c r="G3" s="835"/>
      <c r="H3" s="835"/>
      <c r="I3" s="835"/>
    </row>
    <row r="4" spans="1:9" ht="28.5">
      <c r="A4" s="806" t="s">
        <v>6112</v>
      </c>
      <c r="B4" s="806"/>
      <c r="C4" s="807"/>
      <c r="D4" s="807"/>
      <c r="E4" s="807"/>
      <c r="F4" s="655" t="s">
        <v>6121</v>
      </c>
      <c r="G4" s="807"/>
      <c r="H4" s="807"/>
      <c r="I4" s="807"/>
    </row>
    <row r="5" spans="1:9" ht="28.5">
      <c r="A5" s="809" t="s">
        <v>6113</v>
      </c>
      <c r="B5" s="810"/>
      <c r="C5" s="811"/>
      <c r="D5" s="811"/>
      <c r="E5" s="811"/>
      <c r="F5" s="656" t="s">
        <v>6126</v>
      </c>
      <c r="G5" s="807"/>
      <c r="H5" s="807"/>
      <c r="I5" s="807"/>
    </row>
    <row r="6" spans="1:9" ht="42">
      <c r="A6" s="840" t="s">
        <v>6123</v>
      </c>
      <c r="B6" s="840"/>
      <c r="C6" s="841"/>
      <c r="D6" s="841"/>
      <c r="E6" s="841"/>
      <c r="F6" s="656" t="s">
        <v>6122</v>
      </c>
      <c r="G6" s="807"/>
      <c r="H6" s="807"/>
      <c r="I6" s="807"/>
    </row>
    <row r="7" spans="1:9" ht="33.5">
      <c r="A7" s="940" t="s">
        <v>6139</v>
      </c>
      <c r="B7" s="941"/>
      <c r="C7" s="941"/>
      <c r="D7" s="941"/>
      <c r="E7" s="941"/>
      <c r="F7" s="941"/>
      <c r="G7" s="941"/>
      <c r="H7" s="941"/>
      <c r="I7" s="941"/>
    </row>
    <row r="8" spans="1:9" ht="33.65" customHeight="1">
      <c r="A8" s="921" t="s">
        <v>45</v>
      </c>
      <c r="B8" s="921"/>
      <c r="C8" s="921"/>
      <c r="D8" s="989" t="s">
        <v>6140</v>
      </c>
      <c r="E8" s="989"/>
      <c r="F8" s="989"/>
      <c r="G8" s="989"/>
      <c r="H8" s="989"/>
      <c r="I8" s="989"/>
    </row>
    <row r="9" spans="1:9" ht="33.65" customHeight="1">
      <c r="A9" s="681" t="s">
        <v>44</v>
      </c>
      <c r="B9" s="682" t="s">
        <v>43</v>
      </c>
      <c r="C9" s="687">
        <f>'PP Unit'!D681</f>
        <v>0</v>
      </c>
      <c r="D9" s="928">
        <f>D689</f>
        <v>0</v>
      </c>
      <c r="E9" s="991"/>
      <c r="F9" s="991"/>
      <c r="G9" s="991"/>
      <c r="H9" s="991"/>
      <c r="I9" s="1014"/>
    </row>
    <row r="10" spans="1:9" ht="33.65" customHeight="1">
      <c r="A10" s="681" t="s">
        <v>42</v>
      </c>
      <c r="B10" s="682" t="s">
        <v>41</v>
      </c>
      <c r="C10" s="687">
        <f>'PP Unit'!D682</f>
        <v>0</v>
      </c>
      <c r="D10" s="994"/>
      <c r="E10" s="995"/>
      <c r="F10" s="995"/>
      <c r="G10" s="995"/>
      <c r="H10" s="995"/>
      <c r="I10" s="1015"/>
    </row>
    <row r="11" spans="1:9" ht="33.65" customHeight="1">
      <c r="A11" s="681" t="s">
        <v>40</v>
      </c>
      <c r="B11" s="682" t="s">
        <v>39</v>
      </c>
      <c r="C11" s="687">
        <f>'PP Unit'!D683</f>
        <v>0</v>
      </c>
      <c r="D11" s="994"/>
      <c r="E11" s="995"/>
      <c r="F11" s="995"/>
      <c r="G11" s="995"/>
      <c r="H11" s="995"/>
      <c r="I11" s="1015"/>
    </row>
    <row r="12" spans="1:9" ht="33.65" customHeight="1">
      <c r="A12" s="681" t="s">
        <v>38</v>
      </c>
      <c r="B12" s="682" t="s">
        <v>37</v>
      </c>
      <c r="C12" s="687">
        <f>'PP Unit'!D684</f>
        <v>0</v>
      </c>
      <c r="D12" s="994"/>
      <c r="E12" s="995"/>
      <c r="F12" s="995"/>
      <c r="G12" s="995"/>
      <c r="H12" s="995"/>
      <c r="I12" s="1015"/>
    </row>
    <row r="13" spans="1:9" ht="33.65" customHeight="1">
      <c r="A13" s="681" t="s">
        <v>36</v>
      </c>
      <c r="B13" s="682" t="s">
        <v>35</v>
      </c>
      <c r="C13" s="687">
        <f>'PP Unit'!D685</f>
        <v>0</v>
      </c>
      <c r="D13" s="994"/>
      <c r="E13" s="995"/>
      <c r="F13" s="995"/>
      <c r="G13" s="995"/>
      <c r="H13" s="995"/>
      <c r="I13" s="1015"/>
    </row>
    <row r="14" spans="1:9" ht="33.65" customHeight="1">
      <c r="A14" s="681" t="s">
        <v>33</v>
      </c>
      <c r="B14" s="682" t="s">
        <v>26</v>
      </c>
      <c r="C14" s="687">
        <f>'PP Unit'!D686</f>
        <v>0</v>
      </c>
      <c r="D14" s="994"/>
      <c r="E14" s="995"/>
      <c r="F14" s="995"/>
      <c r="G14" s="995"/>
      <c r="H14" s="995"/>
      <c r="I14" s="1015"/>
    </row>
    <row r="15" spans="1:9" ht="33.65" customHeight="1">
      <c r="A15" s="681" t="s">
        <v>32</v>
      </c>
      <c r="B15" s="682" t="s">
        <v>31</v>
      </c>
      <c r="C15" s="687">
        <f>'PP Unit'!D687</f>
        <v>0</v>
      </c>
      <c r="D15" s="994"/>
      <c r="E15" s="995"/>
      <c r="F15" s="995"/>
      <c r="G15" s="995"/>
      <c r="H15" s="995"/>
      <c r="I15" s="1015"/>
    </row>
    <row r="16" spans="1:9" ht="33.65" customHeight="1">
      <c r="A16" s="681" t="s">
        <v>30</v>
      </c>
      <c r="B16" s="682" t="s">
        <v>29</v>
      </c>
      <c r="C16" s="687">
        <f>'PP Unit'!D688</f>
        <v>0</v>
      </c>
      <c r="D16" s="998"/>
      <c r="E16" s="999"/>
      <c r="F16" s="999"/>
      <c r="G16" s="999"/>
      <c r="H16" s="999"/>
      <c r="I16" s="1016"/>
    </row>
    <row r="17" spans="1:9" ht="33.65" customHeight="1">
      <c r="A17" s="873"/>
      <c r="B17" s="874"/>
      <c r="C17" s="874"/>
      <c r="D17" s="874"/>
      <c r="E17" s="874"/>
      <c r="F17" s="874"/>
      <c r="G17" s="874"/>
      <c r="H17" s="874"/>
      <c r="I17" s="968"/>
    </row>
    <row r="18" spans="1:9" ht="33.65" customHeight="1">
      <c r="A18" s="661"/>
      <c r="B18" s="812" t="s">
        <v>6118</v>
      </c>
      <c r="C18" s="812"/>
      <c r="D18" s="812"/>
      <c r="E18" s="812"/>
      <c r="F18" s="812"/>
      <c r="G18" s="812"/>
      <c r="H18" s="812"/>
      <c r="I18" s="812"/>
    </row>
    <row r="19" spans="1:9" ht="33.65" customHeight="1">
      <c r="A19" s="662">
        <v>1</v>
      </c>
      <c r="B19" s="814"/>
      <c r="C19" s="814"/>
      <c r="D19" s="814"/>
      <c r="E19" s="814"/>
      <c r="F19" s="814"/>
      <c r="G19" s="814"/>
      <c r="H19" s="814"/>
      <c r="I19" s="814"/>
    </row>
    <row r="20" spans="1:9" ht="33.65" customHeight="1">
      <c r="A20" s="662">
        <v>2</v>
      </c>
      <c r="B20" s="814"/>
      <c r="C20" s="814"/>
      <c r="D20" s="814"/>
      <c r="E20" s="814"/>
      <c r="F20" s="814"/>
      <c r="G20" s="814"/>
      <c r="H20" s="814"/>
      <c r="I20" s="814"/>
    </row>
    <row r="21" spans="1:9" ht="33.65" customHeight="1">
      <c r="A21" s="662">
        <v>3</v>
      </c>
      <c r="B21" s="814"/>
      <c r="C21" s="814"/>
      <c r="D21" s="814"/>
      <c r="E21" s="814"/>
      <c r="F21" s="814"/>
      <c r="G21" s="814"/>
      <c r="H21" s="814"/>
      <c r="I21" s="814"/>
    </row>
    <row r="22" spans="1:9" ht="33.65" customHeight="1">
      <c r="A22" s="662">
        <v>4</v>
      </c>
      <c r="B22" s="814"/>
      <c r="C22" s="814"/>
      <c r="D22" s="814"/>
      <c r="E22" s="814"/>
      <c r="F22" s="814"/>
      <c r="G22" s="814"/>
      <c r="H22" s="814"/>
      <c r="I22" s="814"/>
    </row>
    <row r="23" spans="1:9" ht="33.65" customHeight="1">
      <c r="A23" s="662">
        <v>5</v>
      </c>
      <c r="B23" s="814"/>
      <c r="C23" s="814"/>
      <c r="D23" s="814"/>
      <c r="E23" s="814"/>
      <c r="F23" s="814"/>
      <c r="G23" s="814"/>
      <c r="H23" s="814"/>
      <c r="I23" s="814"/>
    </row>
    <row r="24" spans="1:9" ht="33.65" customHeight="1">
      <c r="A24" s="661"/>
      <c r="B24" s="816" t="s">
        <v>6120</v>
      </c>
      <c r="C24" s="817"/>
      <c r="D24" s="817"/>
      <c r="E24" s="817"/>
      <c r="F24" s="817"/>
      <c r="G24" s="817"/>
      <c r="H24" s="817"/>
      <c r="I24" s="967"/>
    </row>
    <row r="25" spans="1:9" ht="33.65" customHeight="1">
      <c r="A25" s="662">
        <v>1</v>
      </c>
      <c r="B25" s="814"/>
      <c r="C25" s="814"/>
      <c r="D25" s="814"/>
      <c r="E25" s="814"/>
      <c r="F25" s="814"/>
      <c r="G25" s="814"/>
      <c r="H25" s="814"/>
      <c r="I25" s="814"/>
    </row>
    <row r="26" spans="1:9" ht="33.65" customHeight="1">
      <c r="A26" s="662">
        <v>2</v>
      </c>
      <c r="B26" s="814"/>
      <c r="C26" s="814"/>
      <c r="D26" s="814"/>
      <c r="E26" s="814"/>
      <c r="F26" s="814"/>
      <c r="G26" s="814"/>
      <c r="H26" s="814"/>
      <c r="I26" s="814"/>
    </row>
    <row r="27" spans="1:9" ht="33.65" customHeight="1">
      <c r="A27" s="662">
        <v>3</v>
      </c>
      <c r="B27" s="814"/>
      <c r="C27" s="814"/>
      <c r="D27" s="814"/>
      <c r="E27" s="814"/>
      <c r="F27" s="814"/>
      <c r="G27" s="814"/>
      <c r="H27" s="814"/>
      <c r="I27" s="814"/>
    </row>
    <row r="28" spans="1:9" ht="33.65" customHeight="1">
      <c r="A28" s="662">
        <v>4</v>
      </c>
      <c r="B28" s="789"/>
      <c r="C28" s="790"/>
      <c r="D28" s="790"/>
      <c r="E28" s="790"/>
      <c r="F28" s="790"/>
      <c r="G28" s="790"/>
      <c r="H28" s="790"/>
      <c r="I28" s="947"/>
    </row>
    <row r="29" spans="1:9" ht="33.65" customHeight="1">
      <c r="A29" s="662">
        <v>5</v>
      </c>
      <c r="B29" s="789"/>
      <c r="C29" s="790"/>
      <c r="D29" s="790"/>
      <c r="E29" s="790"/>
      <c r="F29" s="790"/>
      <c r="G29" s="790"/>
      <c r="H29" s="790"/>
      <c r="I29" s="947"/>
    </row>
    <row r="30" spans="1:9" ht="33.65" customHeight="1">
      <c r="A30" s="661"/>
      <c r="B30" s="812" t="s">
        <v>6119</v>
      </c>
      <c r="C30" s="812"/>
      <c r="D30" s="812"/>
      <c r="E30" s="812"/>
      <c r="F30" s="812"/>
      <c r="G30" s="812"/>
      <c r="H30" s="812"/>
      <c r="I30" s="812"/>
    </row>
    <row r="31" spans="1:9" ht="33.65" customHeight="1">
      <c r="A31" s="662">
        <v>1</v>
      </c>
      <c r="B31" s="814"/>
      <c r="C31" s="814"/>
      <c r="D31" s="814"/>
      <c r="E31" s="814"/>
      <c r="F31" s="814"/>
      <c r="G31" s="814"/>
      <c r="H31" s="814"/>
      <c r="I31" s="814"/>
    </row>
    <row r="32" spans="1:9" ht="33.65" customHeight="1">
      <c r="A32" s="662">
        <v>2</v>
      </c>
      <c r="B32" s="814"/>
      <c r="C32" s="814"/>
      <c r="D32" s="814"/>
      <c r="E32" s="814"/>
      <c r="F32" s="814"/>
      <c r="G32" s="814"/>
      <c r="H32" s="814"/>
      <c r="I32" s="814"/>
    </row>
    <row r="33" spans="1:9" ht="33.65" customHeight="1">
      <c r="A33" s="662">
        <v>3</v>
      </c>
      <c r="B33" s="814"/>
      <c r="C33" s="814"/>
      <c r="D33" s="814"/>
      <c r="E33" s="814"/>
      <c r="F33" s="814"/>
      <c r="G33" s="814"/>
      <c r="H33" s="814"/>
      <c r="I33" s="814"/>
    </row>
    <row r="34" spans="1:9" ht="33.65" customHeight="1">
      <c r="A34" s="662">
        <v>4</v>
      </c>
      <c r="B34" s="814"/>
      <c r="C34" s="814"/>
      <c r="D34" s="814"/>
      <c r="E34" s="814"/>
      <c r="F34" s="814"/>
      <c r="G34" s="814"/>
      <c r="H34" s="814"/>
      <c r="I34" s="814"/>
    </row>
    <row r="35" spans="1:9" ht="33.65" customHeight="1">
      <c r="A35" s="662">
        <v>5</v>
      </c>
      <c r="B35" s="789"/>
      <c r="C35" s="790"/>
      <c r="D35" s="790"/>
      <c r="E35" s="790"/>
      <c r="F35" s="790"/>
      <c r="G35" s="790"/>
      <c r="H35" s="790"/>
      <c r="I35" s="947"/>
    </row>
    <row r="36" spans="1:9" ht="33.65" customHeight="1">
      <c r="A36" s="661"/>
      <c r="B36" s="863" t="s">
        <v>6124</v>
      </c>
      <c r="C36" s="864"/>
      <c r="D36" s="864"/>
      <c r="E36" s="864"/>
      <c r="F36" s="864"/>
      <c r="G36" s="864"/>
      <c r="H36" s="864"/>
      <c r="I36" s="948"/>
    </row>
    <row r="37" spans="1:9" ht="33.65" customHeight="1">
      <c r="A37" s="661"/>
      <c r="B37" s="842" t="s">
        <v>6125</v>
      </c>
      <c r="C37" s="842"/>
      <c r="D37" s="842"/>
      <c r="E37" s="842"/>
      <c r="F37" s="842"/>
      <c r="G37" s="842"/>
      <c r="H37" s="842"/>
      <c r="I37" s="842"/>
    </row>
    <row r="38" spans="1:9" ht="33.65" customHeight="1">
      <c r="A38" s="767"/>
      <c r="B38" s="767"/>
      <c r="C38" s="767"/>
      <c r="D38" s="767"/>
      <c r="E38" s="767"/>
      <c r="F38" s="767"/>
      <c r="G38" s="767"/>
      <c r="H38" s="767"/>
      <c r="I38" s="767"/>
    </row>
    <row r="39" spans="1:9" ht="33.65" customHeight="1">
      <c r="A39" s="767"/>
      <c r="B39" s="767"/>
      <c r="C39" s="767"/>
      <c r="D39" s="767"/>
      <c r="E39" s="767"/>
      <c r="F39" s="767"/>
      <c r="G39" s="767"/>
      <c r="H39" s="767"/>
      <c r="I39" s="767"/>
    </row>
    <row r="40" spans="1:9" ht="33.65" customHeight="1">
      <c r="A40" s="767"/>
      <c r="B40" s="767"/>
      <c r="C40" s="767"/>
      <c r="D40" s="767"/>
      <c r="E40" s="767"/>
      <c r="F40" s="767"/>
      <c r="G40" s="767"/>
      <c r="H40" s="767"/>
      <c r="I40" s="767"/>
    </row>
    <row r="41" spans="1:9" ht="26">
      <c r="A41" s="909" t="s">
        <v>3396</v>
      </c>
      <c r="B41" s="1039"/>
      <c r="C41" s="1039"/>
      <c r="D41" s="1039"/>
      <c r="E41" s="1039"/>
      <c r="F41" s="1039"/>
      <c r="G41" s="1040"/>
    </row>
    <row r="42" spans="1:9" ht="43.5">
      <c r="A42" s="462" t="s">
        <v>1958</v>
      </c>
      <c r="B42" s="467" t="s">
        <v>2692</v>
      </c>
      <c r="C42" s="461" t="s">
        <v>3395</v>
      </c>
      <c r="D42" s="457" t="s">
        <v>1460</v>
      </c>
      <c r="E42" s="458" t="s">
        <v>1459</v>
      </c>
      <c r="F42" s="457" t="s">
        <v>1458</v>
      </c>
      <c r="G42" s="462" t="s">
        <v>1457</v>
      </c>
    </row>
    <row r="43" spans="1:9" ht="21">
      <c r="A43" s="116"/>
      <c r="B43" s="912" t="s">
        <v>1455</v>
      </c>
      <c r="C43" s="913"/>
      <c r="D43" s="913"/>
      <c r="E43" s="913"/>
      <c r="F43" s="913"/>
      <c r="G43" s="914"/>
      <c r="H43" s="11">
        <f>H44+H64+H77</f>
        <v>0</v>
      </c>
      <c r="I43" s="11">
        <f>I44+I64+I77</f>
        <v>28</v>
      </c>
    </row>
    <row r="44" spans="1:9" ht="40.15" customHeight="1">
      <c r="A44" s="406" t="s">
        <v>1454</v>
      </c>
      <c r="B44" s="918" t="s">
        <v>1453</v>
      </c>
      <c r="C44" s="919"/>
      <c r="D44" s="919"/>
      <c r="E44" s="919"/>
      <c r="F44" s="919"/>
      <c r="G44" s="920"/>
      <c r="H44" s="11">
        <f>SUM(D58:D59)</f>
        <v>0</v>
      </c>
      <c r="I44" s="11">
        <f>COUNT(D58:D59)*2</f>
        <v>4</v>
      </c>
    </row>
    <row r="45" spans="1:9" ht="31" hidden="1">
      <c r="A45" s="21" t="s">
        <v>1452</v>
      </c>
      <c r="B45" s="29" t="s">
        <v>1451</v>
      </c>
      <c r="C45" s="25"/>
      <c r="D45" s="25"/>
      <c r="E45" s="26"/>
      <c r="F45" s="25"/>
      <c r="G45" s="25"/>
    </row>
    <row r="46" spans="1:9" ht="31" hidden="1">
      <c r="A46" s="21" t="s">
        <v>1448</v>
      </c>
      <c r="B46" s="29" t="s">
        <v>1447</v>
      </c>
      <c r="C46" s="25"/>
      <c r="D46" s="25"/>
      <c r="E46" s="26"/>
      <c r="F46" s="25"/>
      <c r="G46" s="25"/>
    </row>
    <row r="47" spans="1:9" ht="31" hidden="1">
      <c r="A47" s="21" t="s">
        <v>1444</v>
      </c>
      <c r="B47" s="29" t="s">
        <v>1443</v>
      </c>
      <c r="C47" s="25"/>
      <c r="D47" s="25"/>
      <c r="E47" s="26"/>
      <c r="F47" s="25"/>
      <c r="G47" s="25"/>
    </row>
    <row r="48" spans="1:9" ht="31" hidden="1">
      <c r="A48" s="21" t="s">
        <v>1440</v>
      </c>
      <c r="B48" s="29" t="s">
        <v>1439</v>
      </c>
      <c r="C48" s="25"/>
      <c r="D48" s="25"/>
      <c r="E48" s="26"/>
      <c r="F48" s="25"/>
      <c r="G48" s="25"/>
    </row>
    <row r="49" spans="1:9" ht="31" hidden="1">
      <c r="A49" s="21" t="s">
        <v>1436</v>
      </c>
      <c r="B49" s="29" t="s">
        <v>1435</v>
      </c>
      <c r="C49" s="25"/>
      <c r="D49" s="25"/>
      <c r="E49" s="26"/>
      <c r="F49" s="25"/>
      <c r="G49" s="25"/>
    </row>
    <row r="50" spans="1:9" ht="31" hidden="1">
      <c r="A50" s="21" t="s">
        <v>1432</v>
      </c>
      <c r="B50" s="29" t="s">
        <v>1431</v>
      </c>
      <c r="C50" s="25"/>
      <c r="D50" s="25"/>
      <c r="E50" s="26"/>
      <c r="F50" s="25"/>
      <c r="G50" s="25"/>
    </row>
    <row r="51" spans="1:9" ht="31" hidden="1">
      <c r="A51" s="21" t="s">
        <v>1426</v>
      </c>
      <c r="B51" s="29" t="s">
        <v>1425</v>
      </c>
      <c r="C51" s="25"/>
      <c r="D51" s="25"/>
      <c r="E51" s="26"/>
      <c r="F51" s="25"/>
      <c r="G51" s="25"/>
    </row>
    <row r="52" spans="1:9" ht="31" hidden="1">
      <c r="A52" s="21" t="s">
        <v>1420</v>
      </c>
      <c r="B52" s="29" t="s">
        <v>1419</v>
      </c>
      <c r="C52" s="25"/>
      <c r="D52" s="25"/>
      <c r="E52" s="26"/>
      <c r="F52" s="25"/>
      <c r="G52" s="25"/>
    </row>
    <row r="53" spans="1:9" ht="31" hidden="1">
      <c r="A53" s="21" t="s">
        <v>1417</v>
      </c>
      <c r="B53" s="29" t="s">
        <v>1416</v>
      </c>
      <c r="C53" s="25"/>
      <c r="D53" s="25"/>
      <c r="E53" s="26"/>
      <c r="F53" s="25"/>
      <c r="G53" s="25"/>
    </row>
    <row r="54" spans="1:9" ht="31" hidden="1">
      <c r="A54" s="21" t="s">
        <v>1414</v>
      </c>
      <c r="B54" s="29" t="s">
        <v>1413</v>
      </c>
      <c r="C54" s="25"/>
      <c r="D54" s="25"/>
      <c r="E54" s="26"/>
      <c r="F54" s="25"/>
      <c r="G54" s="25"/>
    </row>
    <row r="55" spans="1:9" ht="31" hidden="1">
      <c r="A55" s="21" t="s">
        <v>1408</v>
      </c>
      <c r="B55" s="29" t="s">
        <v>1407</v>
      </c>
      <c r="C55" s="25"/>
      <c r="D55" s="25"/>
      <c r="E55" s="26"/>
      <c r="F55" s="25"/>
      <c r="G55" s="25"/>
    </row>
    <row r="56" spans="1:9" ht="31" hidden="1">
      <c r="A56" s="21" t="s">
        <v>1404</v>
      </c>
      <c r="B56" s="29" t="s">
        <v>1403</v>
      </c>
      <c r="C56" s="25"/>
      <c r="D56" s="25"/>
      <c r="E56" s="26"/>
      <c r="F56" s="25"/>
      <c r="G56" s="25"/>
    </row>
    <row r="57" spans="1:9" ht="31" hidden="1">
      <c r="A57" s="21" t="s">
        <v>1400</v>
      </c>
      <c r="B57" s="29" t="s">
        <v>1399</v>
      </c>
      <c r="C57" s="25"/>
      <c r="D57" s="25"/>
      <c r="E57" s="26"/>
      <c r="F57" s="25"/>
      <c r="G57" s="25"/>
    </row>
    <row r="58" spans="1:9" ht="43.5">
      <c r="A58" s="19" t="s">
        <v>1395</v>
      </c>
      <c r="B58" s="29" t="s">
        <v>1394</v>
      </c>
      <c r="C58" s="17" t="s">
        <v>3394</v>
      </c>
      <c r="D58" s="24">
        <v>0</v>
      </c>
      <c r="E58" s="26" t="s">
        <v>110</v>
      </c>
      <c r="F58" s="25"/>
      <c r="G58" s="24"/>
    </row>
    <row r="59" spans="1:9" ht="43.5">
      <c r="A59" s="19"/>
      <c r="B59" s="29"/>
      <c r="C59" s="17" t="s">
        <v>3393</v>
      </c>
      <c r="D59" s="24">
        <v>0</v>
      </c>
      <c r="E59" s="26" t="s">
        <v>110</v>
      </c>
      <c r="F59" s="17" t="s">
        <v>3392</v>
      </c>
      <c r="G59" s="24"/>
    </row>
    <row r="60" spans="1:9" ht="30" hidden="1" customHeight="1">
      <c r="A60" s="21" t="s">
        <v>1392</v>
      </c>
      <c r="B60" s="29" t="s">
        <v>1391</v>
      </c>
      <c r="C60" s="25"/>
      <c r="D60" s="25"/>
      <c r="E60" s="26"/>
      <c r="F60" s="25"/>
      <c r="G60" s="25"/>
    </row>
    <row r="61" spans="1:9" ht="31" hidden="1">
      <c r="A61" s="21" t="s">
        <v>1383</v>
      </c>
      <c r="B61" s="29" t="s">
        <v>1382</v>
      </c>
      <c r="C61" s="25"/>
      <c r="D61" s="25"/>
      <c r="E61" s="26"/>
      <c r="F61" s="25"/>
      <c r="G61" s="25"/>
    </row>
    <row r="62" spans="1:9" ht="31" hidden="1">
      <c r="A62" s="21" t="s">
        <v>1381</v>
      </c>
      <c r="B62" s="29" t="s">
        <v>1380</v>
      </c>
      <c r="C62" s="25"/>
      <c r="D62" s="25"/>
      <c r="E62" s="26"/>
      <c r="F62" s="25"/>
      <c r="G62" s="25"/>
    </row>
    <row r="63" spans="1:9" ht="31" hidden="1">
      <c r="A63" s="21" t="s">
        <v>1379</v>
      </c>
      <c r="B63" s="29" t="s">
        <v>1378</v>
      </c>
      <c r="C63" s="25"/>
      <c r="D63" s="25"/>
      <c r="E63" s="26"/>
      <c r="F63" s="25"/>
      <c r="G63" s="25"/>
    </row>
    <row r="64" spans="1:9" ht="18.5">
      <c r="A64" s="406" t="s">
        <v>1377</v>
      </c>
      <c r="B64" s="918" t="s">
        <v>1376</v>
      </c>
      <c r="C64" s="919"/>
      <c r="D64" s="919"/>
      <c r="E64" s="919"/>
      <c r="F64" s="919"/>
      <c r="G64" s="920"/>
      <c r="H64" s="11">
        <f>SUM(D65:D76)</f>
        <v>0</v>
      </c>
      <c r="I64" s="11">
        <f>COUNT(D65:D76)*2</f>
        <v>22</v>
      </c>
    </row>
    <row r="65" spans="1:9" ht="31">
      <c r="A65" s="19" t="s">
        <v>1375</v>
      </c>
      <c r="B65" s="38" t="s">
        <v>1374</v>
      </c>
      <c r="C65" s="22" t="s">
        <v>3391</v>
      </c>
      <c r="D65" s="24">
        <v>0</v>
      </c>
      <c r="E65" s="26" t="s">
        <v>116</v>
      </c>
      <c r="F65" s="22" t="s">
        <v>3390</v>
      </c>
      <c r="G65" s="24"/>
    </row>
    <row r="66" spans="1:9" ht="29">
      <c r="A66" s="19"/>
      <c r="B66" s="38"/>
      <c r="C66" s="22" t="s">
        <v>3389</v>
      </c>
      <c r="D66" s="24">
        <v>0</v>
      </c>
      <c r="E66" s="26" t="s">
        <v>116</v>
      </c>
      <c r="F66" s="22" t="s">
        <v>3388</v>
      </c>
      <c r="G66" s="24"/>
    </row>
    <row r="67" spans="1:9" ht="29">
      <c r="A67" s="19"/>
      <c r="B67" s="38"/>
      <c r="C67" s="22" t="s">
        <v>3387</v>
      </c>
      <c r="D67" s="24">
        <v>0</v>
      </c>
      <c r="E67" s="26" t="s">
        <v>116</v>
      </c>
      <c r="F67" s="22" t="s">
        <v>3386</v>
      </c>
      <c r="G67" s="24"/>
    </row>
    <row r="68" spans="1:9" ht="29">
      <c r="A68" s="19"/>
      <c r="B68" s="38"/>
      <c r="C68" s="22" t="s">
        <v>1952</v>
      </c>
      <c r="D68" s="24">
        <v>0</v>
      </c>
      <c r="E68" s="26" t="s">
        <v>116</v>
      </c>
      <c r="F68" s="17" t="s">
        <v>3385</v>
      </c>
      <c r="G68" s="24"/>
    </row>
    <row r="69" spans="1:9" ht="43.5">
      <c r="A69" s="19"/>
      <c r="B69" s="38"/>
      <c r="C69" s="22" t="s">
        <v>3384</v>
      </c>
      <c r="D69" s="24">
        <v>0</v>
      </c>
      <c r="E69" s="26" t="s">
        <v>116</v>
      </c>
      <c r="F69" s="22" t="s">
        <v>3383</v>
      </c>
      <c r="G69" s="24"/>
    </row>
    <row r="70" spans="1:9" ht="43.5">
      <c r="A70" s="19"/>
      <c r="B70" s="38"/>
      <c r="C70" s="22" t="s">
        <v>3382</v>
      </c>
      <c r="D70" s="24">
        <v>0</v>
      </c>
      <c r="E70" s="26" t="s">
        <v>116</v>
      </c>
      <c r="F70" s="25"/>
      <c r="G70" s="24"/>
    </row>
    <row r="71" spans="1:9" ht="29">
      <c r="A71" s="19"/>
      <c r="B71" s="38"/>
      <c r="C71" s="22" t="s">
        <v>3381</v>
      </c>
      <c r="D71" s="24">
        <v>0</v>
      </c>
      <c r="E71" s="26" t="s">
        <v>116</v>
      </c>
      <c r="F71" s="17" t="s">
        <v>3380</v>
      </c>
      <c r="G71" s="24"/>
    </row>
    <row r="72" spans="1:9" ht="43.5">
      <c r="A72" s="19" t="s">
        <v>1373</v>
      </c>
      <c r="B72" s="38" t="s">
        <v>1372</v>
      </c>
      <c r="C72" s="17" t="s">
        <v>3379</v>
      </c>
      <c r="D72" s="24">
        <v>0</v>
      </c>
      <c r="E72" s="26" t="s">
        <v>116</v>
      </c>
      <c r="F72" s="25"/>
      <c r="G72" s="24"/>
    </row>
    <row r="73" spans="1:9" ht="31">
      <c r="A73" s="19" t="s">
        <v>1370</v>
      </c>
      <c r="B73" s="38" t="s">
        <v>1369</v>
      </c>
      <c r="C73" s="17" t="s">
        <v>3378</v>
      </c>
      <c r="D73" s="24">
        <v>0</v>
      </c>
      <c r="E73" s="26" t="s">
        <v>116</v>
      </c>
      <c r="F73" s="25"/>
      <c r="G73" s="24"/>
    </row>
    <row r="74" spans="1:9" ht="31" hidden="1">
      <c r="A74" s="21" t="s">
        <v>1367</v>
      </c>
      <c r="B74" s="38" t="s">
        <v>1366</v>
      </c>
      <c r="C74" s="25"/>
      <c r="D74" s="25"/>
      <c r="E74" s="26"/>
      <c r="F74" s="25"/>
      <c r="G74" s="25"/>
    </row>
    <row r="75" spans="1:9" ht="31">
      <c r="A75" s="19" t="s">
        <v>1363</v>
      </c>
      <c r="B75" s="38" t="s">
        <v>1362</v>
      </c>
      <c r="C75" s="22" t="s">
        <v>3377</v>
      </c>
      <c r="D75" s="24">
        <v>0</v>
      </c>
      <c r="E75" s="26" t="s">
        <v>116</v>
      </c>
      <c r="F75" s="25"/>
      <c r="G75" s="24"/>
    </row>
    <row r="76" spans="1:9" ht="29">
      <c r="A76" s="19"/>
      <c r="B76" s="38"/>
      <c r="C76" s="22" t="s">
        <v>3376</v>
      </c>
      <c r="D76" s="24">
        <v>0</v>
      </c>
      <c r="E76" s="26" t="s">
        <v>116</v>
      </c>
      <c r="F76" s="25"/>
      <c r="G76" s="24"/>
    </row>
    <row r="77" spans="1:9" ht="18.5">
      <c r="A77" s="406" t="s">
        <v>1360</v>
      </c>
      <c r="B77" s="918" t="s">
        <v>1359</v>
      </c>
      <c r="C77" s="919"/>
      <c r="D77" s="919"/>
      <c r="E77" s="919"/>
      <c r="F77" s="919"/>
      <c r="G77" s="920"/>
      <c r="H77" s="11">
        <f>SUM(D79)</f>
        <v>0</v>
      </c>
      <c r="I77" s="11">
        <f>COUNT(D79)*2</f>
        <v>2</v>
      </c>
    </row>
    <row r="78" spans="1:9" ht="31" hidden="1">
      <c r="A78" s="21" t="s">
        <v>1358</v>
      </c>
      <c r="B78" s="38" t="s">
        <v>1357</v>
      </c>
      <c r="C78" s="25"/>
      <c r="D78" s="25"/>
      <c r="E78" s="26"/>
      <c r="F78" s="25"/>
      <c r="G78" s="25"/>
    </row>
    <row r="79" spans="1:9" ht="58">
      <c r="A79" s="19" t="s">
        <v>1356</v>
      </c>
      <c r="B79" s="38" t="s">
        <v>1355</v>
      </c>
      <c r="C79" s="22" t="s">
        <v>1937</v>
      </c>
      <c r="D79" s="24">
        <v>0</v>
      </c>
      <c r="E79" s="26" t="s">
        <v>116</v>
      </c>
      <c r="F79" s="17" t="s">
        <v>3375</v>
      </c>
      <c r="G79" s="24"/>
    </row>
    <row r="80" spans="1:9" ht="46.5" hidden="1">
      <c r="A80" s="21" t="s">
        <v>1353</v>
      </c>
      <c r="B80" s="38" t="s">
        <v>1352</v>
      </c>
      <c r="C80" s="25"/>
      <c r="D80" s="25"/>
      <c r="E80" s="26"/>
      <c r="F80" s="25"/>
      <c r="G80" s="25"/>
    </row>
    <row r="81" spans="1:7" ht="40.15" hidden="1" customHeight="1">
      <c r="A81" s="407" t="s">
        <v>1349</v>
      </c>
      <c r="B81" s="918" t="s">
        <v>1348</v>
      </c>
      <c r="C81" s="919"/>
      <c r="D81" s="919"/>
      <c r="E81" s="919"/>
      <c r="F81" s="919"/>
      <c r="G81" s="920"/>
    </row>
    <row r="82" spans="1:7" ht="62" hidden="1">
      <c r="A82" s="21" t="s">
        <v>1347</v>
      </c>
      <c r="B82" s="29" t="s">
        <v>1346</v>
      </c>
      <c r="C82" s="25"/>
      <c r="D82" s="25"/>
      <c r="E82" s="26"/>
      <c r="F82" s="25"/>
      <c r="G82" s="25"/>
    </row>
    <row r="83" spans="1:7" ht="62" hidden="1">
      <c r="A83" s="21" t="s">
        <v>1343</v>
      </c>
      <c r="B83" s="29" t="s">
        <v>1342</v>
      </c>
      <c r="C83" s="25"/>
      <c r="D83" s="25"/>
      <c r="E83" s="26"/>
      <c r="F83" s="25"/>
      <c r="G83" s="25"/>
    </row>
    <row r="84" spans="1:7" ht="62" hidden="1">
      <c r="A84" s="21" t="s">
        <v>1340</v>
      </c>
      <c r="B84" s="29" t="s">
        <v>1339</v>
      </c>
      <c r="C84" s="25"/>
      <c r="D84" s="25"/>
      <c r="E84" s="26"/>
      <c r="F84" s="25"/>
      <c r="G84" s="25"/>
    </row>
    <row r="85" spans="1:7" ht="46.5" hidden="1">
      <c r="A85" s="21" t="s">
        <v>1337</v>
      </c>
      <c r="B85" s="29" t="s">
        <v>1336</v>
      </c>
      <c r="C85" s="25"/>
      <c r="D85" s="25"/>
      <c r="E85" s="26"/>
      <c r="F85" s="25"/>
      <c r="G85" s="25"/>
    </row>
    <row r="86" spans="1:7" ht="62" hidden="1">
      <c r="A86" s="21" t="s">
        <v>1330</v>
      </c>
      <c r="B86" s="29" t="s">
        <v>1329</v>
      </c>
      <c r="C86" s="178"/>
      <c r="D86" s="25"/>
      <c r="E86" s="26"/>
      <c r="F86" s="178"/>
      <c r="G86" s="25"/>
    </row>
    <row r="87" spans="1:7" ht="46.5" hidden="1">
      <c r="A87" s="21" t="s">
        <v>1324</v>
      </c>
      <c r="B87" s="29" t="s">
        <v>1323</v>
      </c>
      <c r="C87" s="178"/>
      <c r="D87" s="25"/>
      <c r="E87" s="26"/>
      <c r="F87" s="178"/>
      <c r="G87" s="25"/>
    </row>
    <row r="88" spans="1:7" ht="62" hidden="1">
      <c r="A88" s="21" t="s">
        <v>1321</v>
      </c>
      <c r="B88" s="29" t="s">
        <v>1320</v>
      </c>
      <c r="C88" s="178"/>
      <c r="D88" s="25"/>
      <c r="E88" s="26"/>
      <c r="F88" s="178"/>
      <c r="G88" s="25"/>
    </row>
    <row r="89" spans="1:7" ht="108.5" hidden="1">
      <c r="A89" s="21" t="s">
        <v>1318</v>
      </c>
      <c r="B89" s="29" t="s">
        <v>1317</v>
      </c>
      <c r="C89" s="178"/>
      <c r="D89" s="25"/>
      <c r="E89" s="26"/>
      <c r="F89" s="178"/>
      <c r="G89" s="25"/>
    </row>
    <row r="90" spans="1:7" ht="62" hidden="1">
      <c r="A90" s="21" t="s">
        <v>1315</v>
      </c>
      <c r="B90" s="29" t="s">
        <v>1314</v>
      </c>
      <c r="C90" s="178"/>
      <c r="D90" s="25"/>
      <c r="E90" s="26"/>
      <c r="F90" s="178"/>
      <c r="G90" s="25"/>
    </row>
    <row r="91" spans="1:7" ht="46.5" hidden="1">
      <c r="A91" s="21" t="s">
        <v>1313</v>
      </c>
      <c r="B91" s="29" t="s">
        <v>1312</v>
      </c>
      <c r="C91" s="178"/>
      <c r="D91" s="25"/>
      <c r="E91" s="26"/>
      <c r="F91" s="178"/>
      <c r="G91" s="25"/>
    </row>
    <row r="92" spans="1:7" ht="43.5" hidden="1">
      <c r="A92" s="21" t="s">
        <v>1310</v>
      </c>
      <c r="B92" s="23" t="s">
        <v>1309</v>
      </c>
      <c r="C92" s="178"/>
      <c r="D92" s="25"/>
      <c r="E92" s="26"/>
      <c r="F92" s="178"/>
      <c r="G92" s="25"/>
    </row>
    <row r="93" spans="1:7" ht="40.15" hidden="1" customHeight="1">
      <c r="A93" s="407" t="s">
        <v>1307</v>
      </c>
      <c r="B93" s="918" t="s">
        <v>1306</v>
      </c>
      <c r="C93" s="919"/>
      <c r="D93" s="919"/>
      <c r="E93" s="919"/>
      <c r="F93" s="919"/>
      <c r="G93" s="920"/>
    </row>
    <row r="94" spans="1:7" ht="31" hidden="1">
      <c r="A94" s="21" t="s">
        <v>1305</v>
      </c>
      <c r="B94" s="31" t="s">
        <v>1304</v>
      </c>
      <c r="C94" s="25"/>
      <c r="D94" s="25"/>
      <c r="E94" s="26"/>
      <c r="F94" s="25"/>
      <c r="G94" s="25"/>
    </row>
    <row r="95" spans="1:7" ht="31" hidden="1">
      <c r="A95" s="21" t="s">
        <v>1303</v>
      </c>
      <c r="B95" s="31" t="s">
        <v>1302</v>
      </c>
      <c r="C95" s="25"/>
      <c r="D95" s="25"/>
      <c r="E95" s="26"/>
      <c r="F95" s="25"/>
      <c r="G95" s="25"/>
    </row>
    <row r="96" spans="1:7" ht="31" hidden="1">
      <c r="A96" s="21" t="s">
        <v>1301</v>
      </c>
      <c r="B96" s="31" t="s">
        <v>1300</v>
      </c>
      <c r="C96" s="25"/>
      <c r="D96" s="25"/>
      <c r="E96" s="26"/>
      <c r="F96" s="25"/>
      <c r="G96" s="25"/>
    </row>
    <row r="97" spans="1:9" ht="31" hidden="1">
      <c r="A97" s="21" t="s">
        <v>1299</v>
      </c>
      <c r="B97" s="31" t="s">
        <v>1298</v>
      </c>
      <c r="C97" s="25"/>
      <c r="D97" s="25"/>
      <c r="E97" s="26"/>
      <c r="F97" s="25"/>
      <c r="G97" s="25"/>
    </row>
    <row r="98" spans="1:9" ht="31" hidden="1">
      <c r="A98" s="21" t="s">
        <v>1297</v>
      </c>
      <c r="B98" s="31" t="s">
        <v>1296</v>
      </c>
      <c r="C98" s="25"/>
      <c r="D98" s="25"/>
      <c r="E98" s="26"/>
      <c r="F98" s="25"/>
      <c r="G98" s="25"/>
    </row>
    <row r="99" spans="1:9" ht="31" hidden="1">
      <c r="A99" s="21" t="s">
        <v>1295</v>
      </c>
      <c r="B99" s="31" t="s">
        <v>1294</v>
      </c>
      <c r="C99" s="25"/>
      <c r="D99" s="25"/>
      <c r="E99" s="26"/>
      <c r="F99" s="25"/>
      <c r="G99" s="25"/>
    </row>
    <row r="100" spans="1:9" ht="31" hidden="1">
      <c r="A100" s="21" t="s">
        <v>1293</v>
      </c>
      <c r="B100" s="31" t="s">
        <v>1292</v>
      </c>
      <c r="C100" s="25"/>
      <c r="D100" s="25"/>
      <c r="E100" s="26"/>
      <c r="F100" s="25"/>
      <c r="G100" s="25"/>
    </row>
    <row r="101" spans="1:9" ht="40.15" hidden="1" customHeight="1">
      <c r="A101" s="407" t="s">
        <v>1291</v>
      </c>
      <c r="B101" s="825" t="s">
        <v>1290</v>
      </c>
      <c r="C101" s="826"/>
      <c r="D101" s="826"/>
      <c r="E101" s="826"/>
      <c r="F101" s="826"/>
      <c r="G101" s="827"/>
    </row>
    <row r="102" spans="1:9" ht="62" hidden="1">
      <c r="A102" s="21" t="s">
        <v>1289</v>
      </c>
      <c r="B102" s="31" t="s">
        <v>1288</v>
      </c>
      <c r="C102" s="25"/>
      <c r="D102" s="25"/>
      <c r="E102" s="26"/>
      <c r="F102" s="25"/>
      <c r="G102" s="25"/>
    </row>
    <row r="103" spans="1:9" ht="77.5" hidden="1">
      <c r="A103" s="21" t="s">
        <v>1285</v>
      </c>
      <c r="B103" s="31" t="s">
        <v>1284</v>
      </c>
      <c r="C103" s="25"/>
      <c r="D103" s="25"/>
      <c r="E103" s="26"/>
      <c r="F103" s="25"/>
      <c r="G103" s="25"/>
    </row>
    <row r="104" spans="1:9" ht="21">
      <c r="A104" s="118"/>
      <c r="B104" s="912" t="s">
        <v>1283</v>
      </c>
      <c r="C104" s="913"/>
      <c r="D104" s="913"/>
      <c r="E104" s="913"/>
      <c r="F104" s="913"/>
      <c r="G104" s="914"/>
      <c r="H104" s="11">
        <f>H105+H119+H128+H137+H145</f>
        <v>0</v>
      </c>
      <c r="I104" s="11">
        <f>I105+I119+I128+I137+I145</f>
        <v>70</v>
      </c>
    </row>
    <row r="105" spans="1:9" ht="18.5">
      <c r="A105" s="408" t="s">
        <v>1282</v>
      </c>
      <c r="B105" s="918" t="s">
        <v>1281</v>
      </c>
      <c r="C105" s="919"/>
      <c r="D105" s="919"/>
      <c r="E105" s="919"/>
      <c r="F105" s="919"/>
      <c r="G105" s="920"/>
      <c r="H105" s="11">
        <f>SUM(D106:D118)</f>
        <v>0</v>
      </c>
      <c r="I105" s="11">
        <f>COUNT(D106:D118)*2</f>
        <v>18</v>
      </c>
    </row>
    <row r="106" spans="1:9" ht="31">
      <c r="A106" s="19" t="s">
        <v>1280</v>
      </c>
      <c r="B106" s="101" t="s">
        <v>1279</v>
      </c>
      <c r="C106" s="88" t="s">
        <v>1278</v>
      </c>
      <c r="D106" s="24">
        <v>0</v>
      </c>
      <c r="E106" s="26" t="s">
        <v>168</v>
      </c>
      <c r="F106" s="22" t="s">
        <v>1277</v>
      </c>
      <c r="G106" s="24"/>
    </row>
    <row r="107" spans="1:9" ht="31">
      <c r="A107" s="19"/>
      <c r="B107" s="101"/>
      <c r="C107" s="66" t="s">
        <v>3374</v>
      </c>
      <c r="D107" s="24">
        <v>0</v>
      </c>
      <c r="E107" s="26" t="s">
        <v>168</v>
      </c>
      <c r="F107" s="25"/>
      <c r="G107" s="24"/>
    </row>
    <row r="108" spans="1:9" ht="46.5">
      <c r="A108" s="19" t="s">
        <v>1275</v>
      </c>
      <c r="B108" s="101" t="s">
        <v>1274</v>
      </c>
      <c r="C108" s="88" t="s">
        <v>3373</v>
      </c>
      <c r="D108" s="24">
        <v>0</v>
      </c>
      <c r="E108" s="26" t="s">
        <v>168</v>
      </c>
      <c r="F108" s="25"/>
      <c r="G108" s="24"/>
    </row>
    <row r="109" spans="1:9" ht="29">
      <c r="A109" s="19"/>
      <c r="B109" s="101"/>
      <c r="C109" s="88" t="s">
        <v>3372</v>
      </c>
      <c r="D109" s="24">
        <v>0</v>
      </c>
      <c r="E109" s="26" t="s">
        <v>168</v>
      </c>
      <c r="F109" s="25"/>
      <c r="G109" s="24"/>
    </row>
    <row r="110" spans="1:9" ht="29">
      <c r="A110" s="19"/>
      <c r="B110" s="101"/>
      <c r="C110" s="88" t="s">
        <v>3371</v>
      </c>
      <c r="D110" s="24">
        <v>0</v>
      </c>
      <c r="E110" s="26" t="s">
        <v>168</v>
      </c>
      <c r="F110" s="25"/>
      <c r="G110" s="24"/>
    </row>
    <row r="111" spans="1:9" ht="29">
      <c r="A111" s="19"/>
      <c r="B111" s="101"/>
      <c r="C111" s="88" t="s">
        <v>3370</v>
      </c>
      <c r="D111" s="24">
        <v>0</v>
      </c>
      <c r="E111" s="26" t="s">
        <v>168</v>
      </c>
      <c r="F111" s="25"/>
      <c r="G111" s="24"/>
    </row>
    <row r="112" spans="1:9" ht="46.5" hidden="1">
      <c r="A112" s="21" t="s">
        <v>1268</v>
      </c>
      <c r="B112" s="101" t="s">
        <v>1267</v>
      </c>
      <c r="C112" s="25"/>
      <c r="D112" s="25"/>
      <c r="E112" s="26"/>
      <c r="F112" s="25"/>
      <c r="G112" s="25"/>
    </row>
    <row r="113" spans="1:9" ht="46.5" hidden="1">
      <c r="A113" s="21" t="s">
        <v>1265</v>
      </c>
      <c r="B113" s="101" t="s">
        <v>1264</v>
      </c>
      <c r="C113" s="25"/>
      <c r="D113" s="25"/>
      <c r="E113" s="26"/>
      <c r="F113" s="25"/>
      <c r="G113" s="25"/>
    </row>
    <row r="114" spans="1:9" ht="62">
      <c r="A114" s="19" t="s">
        <v>1262</v>
      </c>
      <c r="B114" s="101" t="s">
        <v>1261</v>
      </c>
      <c r="C114" s="22" t="s">
        <v>3369</v>
      </c>
      <c r="D114" s="24">
        <v>0</v>
      </c>
      <c r="E114" s="26" t="s">
        <v>168</v>
      </c>
      <c r="F114" s="22" t="s">
        <v>3368</v>
      </c>
      <c r="G114" s="24"/>
    </row>
    <row r="115" spans="1:9" ht="43.5">
      <c r="A115" s="19"/>
      <c r="B115" s="101"/>
      <c r="C115" s="32" t="s">
        <v>1259</v>
      </c>
      <c r="D115" s="24">
        <v>0</v>
      </c>
      <c r="E115" s="26" t="s">
        <v>168</v>
      </c>
      <c r="F115" s="22" t="s">
        <v>3367</v>
      </c>
      <c r="G115" s="24"/>
    </row>
    <row r="116" spans="1:9" ht="46.5">
      <c r="A116" s="19" t="s">
        <v>1258</v>
      </c>
      <c r="B116" s="101" t="s">
        <v>1257</v>
      </c>
      <c r="C116" s="102" t="s">
        <v>1256</v>
      </c>
      <c r="D116" s="24">
        <v>0</v>
      </c>
      <c r="E116" s="26" t="s">
        <v>168</v>
      </c>
      <c r="F116" s="25"/>
      <c r="G116" s="24"/>
    </row>
    <row r="117" spans="1:9" ht="62" hidden="1">
      <c r="A117" s="21" t="s">
        <v>1255</v>
      </c>
      <c r="B117" s="101" t="s">
        <v>1254</v>
      </c>
      <c r="C117" s="25"/>
      <c r="D117" s="25"/>
      <c r="E117" s="26"/>
      <c r="F117" s="25"/>
      <c r="G117" s="25"/>
    </row>
    <row r="118" spans="1:9" ht="46.5" hidden="1">
      <c r="A118" s="21" t="s">
        <v>1252</v>
      </c>
      <c r="B118" s="101" t="s">
        <v>1251</v>
      </c>
      <c r="C118" s="17"/>
      <c r="D118" s="25"/>
      <c r="E118" s="26"/>
      <c r="F118" s="25"/>
      <c r="G118" s="25"/>
    </row>
    <row r="119" spans="1:9" ht="55.5" customHeight="1">
      <c r="A119" s="408" t="s">
        <v>1248</v>
      </c>
      <c r="B119" s="825" t="s">
        <v>2203</v>
      </c>
      <c r="C119" s="826"/>
      <c r="D119" s="826"/>
      <c r="E119" s="826"/>
      <c r="F119" s="826"/>
      <c r="G119" s="827"/>
      <c r="H119" s="11">
        <f>SUM(D120:D125)</f>
        <v>0</v>
      </c>
      <c r="I119" s="11">
        <f>COUNT(D120:D125)*2</f>
        <v>10</v>
      </c>
    </row>
    <row r="120" spans="1:9" ht="43.5">
      <c r="A120" s="19" t="s">
        <v>1246</v>
      </c>
      <c r="B120" s="97" t="s">
        <v>1245</v>
      </c>
      <c r="C120" s="88" t="s">
        <v>1920</v>
      </c>
      <c r="D120" s="24">
        <v>0</v>
      </c>
      <c r="E120" s="26" t="s">
        <v>797</v>
      </c>
      <c r="F120" s="25"/>
      <c r="G120" s="24"/>
    </row>
    <row r="121" spans="1:9" ht="43.5">
      <c r="A121" s="19"/>
      <c r="B121" s="97"/>
      <c r="C121" s="88" t="s">
        <v>3366</v>
      </c>
      <c r="D121" s="24">
        <v>0</v>
      </c>
      <c r="E121" s="26" t="s">
        <v>709</v>
      </c>
      <c r="F121" s="17" t="s">
        <v>3365</v>
      </c>
      <c r="G121" s="24"/>
    </row>
    <row r="122" spans="1:9" ht="77.5" hidden="1">
      <c r="A122" s="21" t="s">
        <v>1239</v>
      </c>
      <c r="B122" s="97" t="s">
        <v>1238</v>
      </c>
      <c r="C122" s="25"/>
      <c r="D122" s="25"/>
      <c r="E122" s="26"/>
      <c r="F122" s="25"/>
      <c r="G122" s="25"/>
    </row>
    <row r="123" spans="1:9" ht="62">
      <c r="A123" s="19" t="s">
        <v>1237</v>
      </c>
      <c r="B123" s="100" t="s">
        <v>1236</v>
      </c>
      <c r="C123" s="76" t="s">
        <v>3146</v>
      </c>
      <c r="D123" s="24">
        <v>0</v>
      </c>
      <c r="E123" s="26" t="s">
        <v>168</v>
      </c>
      <c r="F123" s="25"/>
      <c r="G123" s="24"/>
    </row>
    <row r="124" spans="1:9" ht="29">
      <c r="A124" s="19"/>
      <c r="B124" s="97"/>
      <c r="C124" s="88" t="s">
        <v>1234</v>
      </c>
      <c r="D124" s="24">
        <v>0</v>
      </c>
      <c r="E124" s="26" t="s">
        <v>168</v>
      </c>
      <c r="F124" s="25"/>
      <c r="G124" s="24"/>
    </row>
    <row r="125" spans="1:9" ht="29">
      <c r="A125" s="19"/>
      <c r="B125" s="97"/>
      <c r="C125" s="99" t="s">
        <v>1232</v>
      </c>
      <c r="D125" s="24">
        <v>0</v>
      </c>
      <c r="E125" s="26" t="s">
        <v>168</v>
      </c>
      <c r="F125" s="25"/>
      <c r="G125" s="24"/>
    </row>
    <row r="126" spans="1:9" ht="46.5" hidden="1">
      <c r="A126" s="21" t="s">
        <v>1231</v>
      </c>
      <c r="B126" s="97" t="s">
        <v>1230</v>
      </c>
      <c r="D126" s="25"/>
      <c r="E126" s="26"/>
      <c r="F126" s="25"/>
      <c r="G126" s="25"/>
    </row>
    <row r="127" spans="1:9" ht="46.5" hidden="1">
      <c r="A127" s="21" t="s">
        <v>1229</v>
      </c>
      <c r="B127" s="98" t="s">
        <v>1228</v>
      </c>
      <c r="C127" s="25"/>
      <c r="D127" s="25"/>
      <c r="E127" s="26"/>
      <c r="F127" s="25"/>
      <c r="G127" s="25"/>
    </row>
    <row r="128" spans="1:9" ht="18.5">
      <c r="A128" s="408" t="s">
        <v>1227</v>
      </c>
      <c r="B128" s="918" t="s">
        <v>1226</v>
      </c>
      <c r="C128" s="919"/>
      <c r="D128" s="919"/>
      <c r="E128" s="919"/>
      <c r="F128" s="919"/>
      <c r="G128" s="920"/>
      <c r="H128" s="11">
        <f>SUM(D129:D136)</f>
        <v>0</v>
      </c>
      <c r="I128" s="11">
        <f>COUNT(D129:D136)*2</f>
        <v>16</v>
      </c>
    </row>
    <row r="129" spans="1:9" ht="31">
      <c r="A129" s="19" t="s">
        <v>1225</v>
      </c>
      <c r="B129" s="97" t="s">
        <v>1224</v>
      </c>
      <c r="C129" s="88" t="s">
        <v>3364</v>
      </c>
      <c r="D129" s="24">
        <v>0</v>
      </c>
      <c r="E129" s="26" t="s">
        <v>168</v>
      </c>
      <c r="F129" s="25"/>
      <c r="G129" s="24"/>
    </row>
    <row r="130" spans="1:9" ht="29">
      <c r="A130" s="19"/>
      <c r="B130" s="97"/>
      <c r="C130" s="88" t="s">
        <v>3363</v>
      </c>
      <c r="D130" s="24">
        <v>0</v>
      </c>
      <c r="E130" s="26" t="s">
        <v>168</v>
      </c>
      <c r="F130" s="25"/>
      <c r="G130" s="24"/>
    </row>
    <row r="131" spans="1:9" ht="43.5">
      <c r="A131" s="19"/>
      <c r="B131" s="97"/>
      <c r="C131" s="22" t="s">
        <v>3144</v>
      </c>
      <c r="D131" s="24">
        <v>0</v>
      </c>
      <c r="E131" s="26" t="s">
        <v>168</v>
      </c>
      <c r="F131" s="25"/>
      <c r="G131" s="24"/>
    </row>
    <row r="132" spans="1:9" ht="29">
      <c r="A132" s="19"/>
      <c r="B132" s="97"/>
      <c r="C132" s="88" t="s">
        <v>1221</v>
      </c>
      <c r="D132" s="24">
        <v>0</v>
      </c>
      <c r="E132" s="26" t="s">
        <v>168</v>
      </c>
      <c r="F132" s="25"/>
      <c r="G132" s="24"/>
    </row>
    <row r="133" spans="1:9" ht="46.5">
      <c r="A133" s="19" t="s">
        <v>1220</v>
      </c>
      <c r="B133" s="97" t="s">
        <v>1219</v>
      </c>
      <c r="C133" s="22" t="s">
        <v>1912</v>
      </c>
      <c r="D133" s="24">
        <v>0</v>
      </c>
      <c r="E133" s="26" t="s">
        <v>1210</v>
      </c>
      <c r="F133" s="25"/>
      <c r="G133" s="24"/>
    </row>
    <row r="134" spans="1:9" ht="43.5">
      <c r="A134" s="19"/>
      <c r="B134" s="97"/>
      <c r="C134" s="36" t="s">
        <v>2196</v>
      </c>
      <c r="D134" s="24">
        <v>0</v>
      </c>
      <c r="E134" s="26" t="s">
        <v>1210</v>
      </c>
      <c r="F134" s="25"/>
      <c r="G134" s="24"/>
    </row>
    <row r="135" spans="1:9" ht="62">
      <c r="A135" s="19" t="s">
        <v>1217</v>
      </c>
      <c r="B135" s="97" t="s">
        <v>1216</v>
      </c>
      <c r="C135" s="23" t="s">
        <v>1215</v>
      </c>
      <c r="D135" s="24">
        <v>0</v>
      </c>
      <c r="E135" s="26" t="s">
        <v>921</v>
      </c>
      <c r="F135" s="25"/>
      <c r="G135" s="24"/>
    </row>
    <row r="136" spans="1:9" ht="101.5">
      <c r="A136" s="19" t="s">
        <v>1213</v>
      </c>
      <c r="B136" s="97" t="s">
        <v>1212</v>
      </c>
      <c r="C136" s="88" t="s">
        <v>3362</v>
      </c>
      <c r="D136" s="24">
        <v>0</v>
      </c>
      <c r="E136" s="26" t="s">
        <v>1210</v>
      </c>
      <c r="F136" s="17" t="s">
        <v>3361</v>
      </c>
      <c r="G136" s="24"/>
    </row>
    <row r="137" spans="1:9" ht="18.5">
      <c r="A137" s="408" t="s">
        <v>1208</v>
      </c>
      <c r="B137" s="918" t="s">
        <v>1207</v>
      </c>
      <c r="C137" s="919"/>
      <c r="D137" s="919"/>
      <c r="E137" s="919"/>
      <c r="F137" s="919"/>
      <c r="G137" s="920"/>
      <c r="H137" s="11">
        <f>SUM(D138:D144)</f>
        <v>0</v>
      </c>
      <c r="I137" s="11">
        <f>COUNT(D138:D144)*2</f>
        <v>14</v>
      </c>
    </row>
    <row r="138" spans="1:9" ht="62">
      <c r="A138" s="19" t="s">
        <v>1206</v>
      </c>
      <c r="B138" s="66" t="s">
        <v>1205</v>
      </c>
      <c r="C138" s="146" t="s">
        <v>3360</v>
      </c>
      <c r="D138" s="24">
        <v>0</v>
      </c>
      <c r="E138" s="26" t="s">
        <v>422</v>
      </c>
      <c r="F138" s="25"/>
      <c r="G138" s="24"/>
    </row>
    <row r="139" spans="1:9" ht="29">
      <c r="A139" s="19"/>
      <c r="B139" s="66"/>
      <c r="C139" s="88" t="s">
        <v>3359</v>
      </c>
      <c r="D139" s="24">
        <v>0</v>
      </c>
      <c r="E139" s="26" t="s">
        <v>422</v>
      </c>
      <c r="F139" s="25"/>
      <c r="G139" s="24"/>
    </row>
    <row r="140" spans="1:9" ht="29">
      <c r="A140" s="19"/>
      <c r="B140" s="66"/>
      <c r="C140" s="88" t="s">
        <v>3358</v>
      </c>
      <c r="D140" s="24">
        <v>0</v>
      </c>
      <c r="E140" s="26" t="s">
        <v>422</v>
      </c>
      <c r="F140" s="25"/>
      <c r="G140" s="24"/>
    </row>
    <row r="141" spans="1:9" ht="46.5">
      <c r="A141" s="19" t="s">
        <v>1203</v>
      </c>
      <c r="B141" s="66" t="s">
        <v>1202</v>
      </c>
      <c r="C141" s="88" t="s">
        <v>3357</v>
      </c>
      <c r="D141" s="24">
        <v>0</v>
      </c>
      <c r="E141" s="26" t="s">
        <v>168</v>
      </c>
      <c r="F141" s="25"/>
      <c r="G141" s="24"/>
    </row>
    <row r="142" spans="1:9" ht="31">
      <c r="A142" s="19" t="s">
        <v>1200</v>
      </c>
      <c r="B142" s="66" t="s">
        <v>1199</v>
      </c>
      <c r="C142" s="88" t="s">
        <v>3356</v>
      </c>
      <c r="D142" s="24">
        <v>0</v>
      </c>
      <c r="E142" s="26" t="s">
        <v>126</v>
      </c>
      <c r="F142" s="25"/>
      <c r="G142" s="24"/>
    </row>
    <row r="143" spans="1:9" ht="58">
      <c r="A143" s="19" t="s">
        <v>1198</v>
      </c>
      <c r="B143" s="66" t="s">
        <v>1197</v>
      </c>
      <c r="C143" s="17" t="s">
        <v>3355</v>
      </c>
      <c r="D143" s="24">
        <v>0</v>
      </c>
      <c r="E143" s="26" t="s">
        <v>808</v>
      </c>
      <c r="F143" s="25"/>
      <c r="G143" s="24"/>
    </row>
    <row r="144" spans="1:9" ht="58">
      <c r="A144" s="19" t="s">
        <v>1191</v>
      </c>
      <c r="B144" s="42" t="s">
        <v>1190</v>
      </c>
      <c r="C144" s="30" t="s">
        <v>2376</v>
      </c>
      <c r="D144" s="24">
        <v>0</v>
      </c>
      <c r="E144" s="26" t="s">
        <v>168</v>
      </c>
      <c r="F144" s="25"/>
      <c r="G144" s="24"/>
    </row>
    <row r="145" spans="1:9" ht="18.5">
      <c r="A145" s="408" t="s">
        <v>1188</v>
      </c>
      <c r="B145" s="918" t="s">
        <v>1187</v>
      </c>
      <c r="C145" s="919"/>
      <c r="D145" s="919"/>
      <c r="E145" s="919"/>
      <c r="F145" s="919"/>
      <c r="G145" s="920"/>
      <c r="H145" s="11">
        <f>SUM(D146:D152)</f>
        <v>0</v>
      </c>
      <c r="I145" s="11">
        <f>COUNT(D146:D152)*2</f>
        <v>12</v>
      </c>
    </row>
    <row r="146" spans="1:9" ht="62">
      <c r="A146" s="19" t="s">
        <v>1186</v>
      </c>
      <c r="B146" s="97" t="s">
        <v>1185</v>
      </c>
      <c r="C146" s="76" t="s">
        <v>3354</v>
      </c>
      <c r="D146" s="24">
        <v>0</v>
      </c>
      <c r="E146" s="26" t="s">
        <v>808</v>
      </c>
      <c r="F146" s="25"/>
      <c r="G146" s="24"/>
    </row>
    <row r="147" spans="1:9" ht="48" customHeight="1">
      <c r="A147" s="19"/>
      <c r="B147" s="97"/>
      <c r="C147" s="76" t="s">
        <v>3353</v>
      </c>
      <c r="D147" s="24">
        <v>0</v>
      </c>
      <c r="E147" s="26" t="s">
        <v>808</v>
      </c>
      <c r="F147" s="25"/>
      <c r="G147" s="24"/>
    </row>
    <row r="148" spans="1:9" ht="46.5">
      <c r="A148" s="19" t="s">
        <v>1182</v>
      </c>
      <c r="B148" s="97" t="s">
        <v>1181</v>
      </c>
      <c r="C148" s="23" t="s">
        <v>1180</v>
      </c>
      <c r="D148" s="24">
        <v>0</v>
      </c>
      <c r="E148" s="26" t="s">
        <v>808</v>
      </c>
      <c r="F148" s="25"/>
      <c r="G148" s="24"/>
    </row>
    <row r="149" spans="1:9" ht="46.5">
      <c r="A149" s="19" t="s">
        <v>1179</v>
      </c>
      <c r="B149" s="97" t="s">
        <v>1178</v>
      </c>
      <c r="C149" s="23" t="s">
        <v>1177</v>
      </c>
      <c r="D149" s="24">
        <v>0</v>
      </c>
      <c r="E149" s="26" t="s">
        <v>808</v>
      </c>
      <c r="F149" s="25"/>
      <c r="G149" s="24"/>
    </row>
    <row r="150" spans="1:9" ht="62" hidden="1">
      <c r="A150" s="21" t="s">
        <v>1176</v>
      </c>
      <c r="B150" s="97" t="s">
        <v>1175</v>
      </c>
      <c r="C150" s="17"/>
      <c r="D150" s="25"/>
      <c r="F150" s="25"/>
      <c r="G150" s="25"/>
    </row>
    <row r="151" spans="1:9" ht="62">
      <c r="A151" s="19" t="s">
        <v>1173</v>
      </c>
      <c r="B151" s="97" t="s">
        <v>1172</v>
      </c>
      <c r="C151" s="22" t="s">
        <v>1171</v>
      </c>
      <c r="D151" s="24">
        <v>0</v>
      </c>
      <c r="E151" s="26" t="s">
        <v>1170</v>
      </c>
      <c r="F151" s="25"/>
      <c r="G151" s="24"/>
    </row>
    <row r="152" spans="1:9" ht="44.25" customHeight="1">
      <c r="A152" s="19"/>
      <c r="B152" s="97"/>
      <c r="C152" s="17" t="s">
        <v>3352</v>
      </c>
      <c r="D152" s="24">
        <v>0</v>
      </c>
      <c r="E152" s="26" t="s">
        <v>1170</v>
      </c>
      <c r="F152" s="25"/>
      <c r="G152" s="24"/>
    </row>
    <row r="153" spans="1:9" ht="62" hidden="1">
      <c r="A153" s="21" t="s">
        <v>1169</v>
      </c>
      <c r="B153" s="69" t="s">
        <v>1168</v>
      </c>
      <c r="D153" s="25"/>
      <c r="E153" s="26"/>
      <c r="F153" s="25"/>
      <c r="G153" s="25"/>
    </row>
    <row r="154" spans="1:9" ht="21">
      <c r="A154" s="118"/>
      <c r="B154" s="912" t="s">
        <v>1167</v>
      </c>
      <c r="C154" s="913"/>
      <c r="D154" s="913"/>
      <c r="E154" s="913"/>
      <c r="F154" s="913"/>
      <c r="G154" s="914"/>
      <c r="H154" s="11">
        <f>H155+H179+H186+H192+H212+H221</f>
        <v>0</v>
      </c>
      <c r="I154" s="11">
        <f>I155+I179+I186+I192+I212+I221</f>
        <v>152</v>
      </c>
    </row>
    <row r="155" spans="1:9" ht="18.5">
      <c r="A155" s="406" t="s">
        <v>1166</v>
      </c>
      <c r="B155" s="825" t="s">
        <v>1165</v>
      </c>
      <c r="C155" s="826"/>
      <c r="D155" s="826"/>
      <c r="E155" s="826"/>
      <c r="F155" s="826"/>
      <c r="G155" s="827"/>
      <c r="H155" s="11">
        <f>SUM(D156:D178)</f>
        <v>0</v>
      </c>
      <c r="I155" s="11">
        <f>COUNT(D156:D178)*2</f>
        <v>46</v>
      </c>
    </row>
    <row r="156" spans="1:9" ht="46.5">
      <c r="A156" s="19" t="s">
        <v>1164</v>
      </c>
      <c r="B156" s="94" t="s">
        <v>1163</v>
      </c>
      <c r="C156" s="22" t="s">
        <v>3351</v>
      </c>
      <c r="D156" s="24">
        <v>0</v>
      </c>
      <c r="E156" s="26" t="s">
        <v>168</v>
      </c>
      <c r="F156" s="25"/>
      <c r="G156" s="24"/>
    </row>
    <row r="157" spans="1:9" ht="43.5">
      <c r="A157" s="19"/>
      <c r="B157" s="94"/>
      <c r="C157" s="22" t="s">
        <v>3350</v>
      </c>
      <c r="D157" s="24">
        <v>0</v>
      </c>
      <c r="E157" s="26" t="s">
        <v>168</v>
      </c>
      <c r="F157" s="25"/>
      <c r="G157" s="24"/>
    </row>
    <row r="158" spans="1:9" ht="58">
      <c r="A158" s="19" t="s">
        <v>1158</v>
      </c>
      <c r="B158" s="81" t="s">
        <v>1157</v>
      </c>
      <c r="C158" s="22" t="s">
        <v>3349</v>
      </c>
      <c r="D158" s="24">
        <v>0</v>
      </c>
      <c r="E158" s="26" t="s">
        <v>168</v>
      </c>
      <c r="F158" s="17" t="s">
        <v>2179</v>
      </c>
      <c r="G158" s="24"/>
    </row>
    <row r="159" spans="1:9" ht="15.5">
      <c r="A159" s="19"/>
      <c r="B159" s="81"/>
      <c r="C159" s="17" t="s">
        <v>2179</v>
      </c>
      <c r="D159" s="24">
        <v>0</v>
      </c>
      <c r="E159" s="26" t="s">
        <v>168</v>
      </c>
      <c r="F159" s="25"/>
      <c r="G159" s="24"/>
    </row>
    <row r="160" spans="1:9" ht="29">
      <c r="A160" s="19"/>
      <c r="B160" s="81"/>
      <c r="C160" s="17" t="s">
        <v>3348</v>
      </c>
      <c r="D160" s="24">
        <v>0</v>
      </c>
      <c r="E160" s="26" t="s">
        <v>168</v>
      </c>
      <c r="F160" s="25"/>
      <c r="G160" s="24"/>
    </row>
    <row r="161" spans="1:7" ht="46.5">
      <c r="A161" s="19" t="s">
        <v>1146</v>
      </c>
      <c r="B161" s="94" t="s">
        <v>1145</v>
      </c>
      <c r="C161" s="22" t="s">
        <v>3123</v>
      </c>
      <c r="D161" s="24">
        <v>0</v>
      </c>
      <c r="E161" s="26" t="s">
        <v>168</v>
      </c>
      <c r="F161" s="25"/>
      <c r="G161" s="24"/>
    </row>
    <row r="162" spans="1:7" ht="15.5">
      <c r="A162" s="19"/>
      <c r="B162" s="94"/>
      <c r="C162" s="22" t="s">
        <v>3122</v>
      </c>
      <c r="D162" s="24">
        <v>0</v>
      </c>
      <c r="E162" s="26" t="s">
        <v>168</v>
      </c>
      <c r="F162" s="25"/>
      <c r="G162" s="24"/>
    </row>
    <row r="163" spans="1:7" ht="15.5">
      <c r="A163" s="19"/>
      <c r="B163" s="94"/>
      <c r="C163" s="22" t="s">
        <v>3121</v>
      </c>
      <c r="D163" s="24">
        <v>0</v>
      </c>
      <c r="E163" s="26" t="s">
        <v>168</v>
      </c>
      <c r="F163" s="25"/>
      <c r="G163" s="24"/>
    </row>
    <row r="164" spans="1:7" ht="15.5">
      <c r="A164" s="19"/>
      <c r="B164" s="94"/>
      <c r="C164" s="22" t="s">
        <v>3120</v>
      </c>
      <c r="D164" s="24">
        <v>0</v>
      </c>
      <c r="E164" s="26" t="s">
        <v>168</v>
      </c>
      <c r="F164" s="25"/>
      <c r="G164" s="24"/>
    </row>
    <row r="165" spans="1:7" ht="15.5">
      <c r="A165" s="19"/>
      <c r="B165" s="94"/>
      <c r="C165" s="22" t="s">
        <v>3119</v>
      </c>
      <c r="D165" s="24">
        <v>0</v>
      </c>
      <c r="E165" s="26" t="s">
        <v>168</v>
      </c>
      <c r="F165" s="25"/>
      <c r="G165" s="24"/>
    </row>
    <row r="166" spans="1:7" ht="29">
      <c r="A166" s="19"/>
      <c r="B166" s="94"/>
      <c r="C166" s="22" t="s">
        <v>3118</v>
      </c>
      <c r="D166" s="24">
        <v>0</v>
      </c>
      <c r="E166" s="26" t="s">
        <v>168</v>
      </c>
      <c r="F166" s="25"/>
      <c r="G166" s="24"/>
    </row>
    <row r="167" spans="1:7" ht="29">
      <c r="A167" s="19"/>
      <c r="B167" s="94"/>
      <c r="C167" s="279" t="s">
        <v>3117</v>
      </c>
      <c r="D167" s="24">
        <v>0</v>
      </c>
      <c r="E167" s="26" t="s">
        <v>168</v>
      </c>
      <c r="F167" s="25"/>
      <c r="G167" s="24"/>
    </row>
    <row r="168" spans="1:7" ht="29">
      <c r="A168" s="19"/>
      <c r="B168" s="94"/>
      <c r="C168" s="22" t="s">
        <v>3116</v>
      </c>
      <c r="D168" s="24">
        <v>0</v>
      </c>
      <c r="E168" s="26" t="s">
        <v>168</v>
      </c>
      <c r="F168" s="25"/>
      <c r="G168" s="24"/>
    </row>
    <row r="169" spans="1:7" ht="15.5">
      <c r="A169" s="19"/>
      <c r="B169" s="94"/>
      <c r="C169" s="22" t="s">
        <v>3347</v>
      </c>
      <c r="D169" s="24">
        <v>0</v>
      </c>
      <c r="E169" s="26" t="s">
        <v>168</v>
      </c>
      <c r="F169" s="25"/>
      <c r="G169" s="24"/>
    </row>
    <row r="170" spans="1:7" ht="29">
      <c r="A170" s="19"/>
      <c r="B170" s="94"/>
      <c r="C170" s="22" t="s">
        <v>3114</v>
      </c>
      <c r="D170" s="24">
        <v>0</v>
      </c>
      <c r="E170" s="26" t="s">
        <v>168</v>
      </c>
      <c r="F170" s="25"/>
      <c r="G170" s="24"/>
    </row>
    <row r="171" spans="1:7" ht="15.5">
      <c r="A171" s="19"/>
      <c r="B171" s="94"/>
      <c r="C171" s="22" t="s">
        <v>3113</v>
      </c>
      <c r="D171" s="24">
        <v>0</v>
      </c>
      <c r="E171" s="26" t="s">
        <v>168</v>
      </c>
      <c r="F171" s="25"/>
      <c r="G171" s="24"/>
    </row>
    <row r="172" spans="1:7" ht="15.5">
      <c r="A172" s="19"/>
      <c r="B172" s="94"/>
      <c r="C172" s="22" t="s">
        <v>1885</v>
      </c>
      <c r="D172" s="24">
        <v>0</v>
      </c>
      <c r="E172" s="26" t="s">
        <v>168</v>
      </c>
      <c r="F172" s="25"/>
      <c r="G172" s="24"/>
    </row>
    <row r="173" spans="1:7" ht="29">
      <c r="A173" s="19"/>
      <c r="B173" s="94"/>
      <c r="C173" s="22" t="s">
        <v>3346</v>
      </c>
      <c r="D173" s="24">
        <v>0</v>
      </c>
      <c r="E173" s="26" t="s">
        <v>168</v>
      </c>
      <c r="F173" s="25"/>
      <c r="G173" s="24"/>
    </row>
    <row r="174" spans="1:7" ht="43.5">
      <c r="A174" s="19"/>
      <c r="B174" s="94"/>
      <c r="C174" s="22" t="s">
        <v>3345</v>
      </c>
      <c r="D174" s="24">
        <v>0</v>
      </c>
      <c r="E174" s="26" t="s">
        <v>168</v>
      </c>
      <c r="F174" s="25"/>
      <c r="G174" s="24"/>
    </row>
    <row r="175" spans="1:7" ht="62">
      <c r="A175" s="19" t="s">
        <v>1134</v>
      </c>
      <c r="B175" s="94" t="s">
        <v>1133</v>
      </c>
      <c r="C175" s="17" t="s">
        <v>3344</v>
      </c>
      <c r="D175" s="24">
        <v>0</v>
      </c>
      <c r="E175" s="26" t="s">
        <v>168</v>
      </c>
      <c r="F175" s="25"/>
      <c r="G175" s="24"/>
    </row>
    <row r="176" spans="1:7" ht="46.5">
      <c r="A176" s="19" t="s">
        <v>1131</v>
      </c>
      <c r="B176" s="94" t="s">
        <v>1130</v>
      </c>
      <c r="C176" s="22" t="s">
        <v>1129</v>
      </c>
      <c r="D176" s="24">
        <v>0</v>
      </c>
      <c r="E176" s="26" t="s">
        <v>168</v>
      </c>
      <c r="F176" s="25"/>
      <c r="G176" s="24"/>
    </row>
    <row r="177" spans="1:9" ht="31">
      <c r="A177" s="19" t="s">
        <v>1128</v>
      </c>
      <c r="B177" s="94" t="s">
        <v>1127</v>
      </c>
      <c r="C177" s="22" t="s">
        <v>3343</v>
      </c>
      <c r="D177" s="24">
        <v>0</v>
      </c>
      <c r="E177" s="26" t="s">
        <v>168</v>
      </c>
      <c r="F177" s="25"/>
      <c r="G177" s="24"/>
    </row>
    <row r="178" spans="1:9" ht="77.5">
      <c r="A178" s="19" t="s">
        <v>1124</v>
      </c>
      <c r="B178" s="90" t="s">
        <v>1123</v>
      </c>
      <c r="C178" s="22" t="s">
        <v>3108</v>
      </c>
      <c r="D178" s="24">
        <v>0</v>
      </c>
      <c r="E178" s="26" t="s">
        <v>168</v>
      </c>
      <c r="F178" s="25"/>
      <c r="G178" s="24"/>
    </row>
    <row r="179" spans="1:9" ht="18.5">
      <c r="A179" s="406" t="s">
        <v>1118</v>
      </c>
      <c r="B179" s="918" t="s">
        <v>1117</v>
      </c>
      <c r="C179" s="919"/>
      <c r="D179" s="919"/>
      <c r="E179" s="919"/>
      <c r="F179" s="919"/>
      <c r="G179" s="920"/>
      <c r="H179" s="11">
        <f>SUM(D180:D185)</f>
        <v>0</v>
      </c>
      <c r="I179" s="11">
        <f>COUNT(D180:D185)*2</f>
        <v>10</v>
      </c>
    </row>
    <row r="180" spans="1:9" ht="72.5">
      <c r="A180" s="19" t="s">
        <v>1116</v>
      </c>
      <c r="B180" s="83" t="s">
        <v>1115</v>
      </c>
      <c r="C180" s="23" t="s">
        <v>1114</v>
      </c>
      <c r="D180" s="37">
        <v>0</v>
      </c>
      <c r="E180" s="26" t="s">
        <v>168</v>
      </c>
      <c r="F180" s="23" t="s">
        <v>1113</v>
      </c>
      <c r="G180" s="24"/>
    </row>
    <row r="181" spans="1:9" ht="62" hidden="1">
      <c r="A181" s="21" t="s">
        <v>1112</v>
      </c>
      <c r="B181" s="81" t="s">
        <v>1111</v>
      </c>
      <c r="C181" s="17"/>
      <c r="D181" s="25"/>
      <c r="E181" s="26"/>
      <c r="F181" s="25"/>
      <c r="G181" s="25"/>
    </row>
    <row r="182" spans="1:9" ht="43.5">
      <c r="A182" s="19" t="s">
        <v>1110</v>
      </c>
      <c r="B182" s="81" t="s">
        <v>1109</v>
      </c>
      <c r="C182" s="88" t="s">
        <v>3106</v>
      </c>
      <c r="D182" s="37">
        <v>0</v>
      </c>
      <c r="E182" s="26" t="s">
        <v>168</v>
      </c>
      <c r="F182" s="25"/>
      <c r="G182" s="24"/>
    </row>
    <row r="183" spans="1:9" ht="46.5">
      <c r="A183" s="19" t="s">
        <v>1107</v>
      </c>
      <c r="B183" s="87" t="s">
        <v>1106</v>
      </c>
      <c r="C183" s="48" t="s">
        <v>3105</v>
      </c>
      <c r="D183" s="37">
        <v>0</v>
      </c>
      <c r="E183" s="26" t="s">
        <v>168</v>
      </c>
      <c r="F183" s="25"/>
      <c r="G183" s="24"/>
    </row>
    <row r="184" spans="1:9" ht="29">
      <c r="A184" s="19"/>
      <c r="B184" s="87"/>
      <c r="C184" s="48" t="s">
        <v>3104</v>
      </c>
      <c r="D184" s="37">
        <v>0</v>
      </c>
      <c r="E184" s="26" t="s">
        <v>168</v>
      </c>
      <c r="F184" s="25"/>
      <c r="G184" s="24"/>
    </row>
    <row r="185" spans="1:9" ht="29">
      <c r="A185" s="19"/>
      <c r="B185" s="69"/>
      <c r="C185" s="48" t="s">
        <v>3342</v>
      </c>
      <c r="D185" s="37">
        <v>0</v>
      </c>
      <c r="E185" s="26" t="s">
        <v>168</v>
      </c>
      <c r="F185" s="25"/>
      <c r="G185" s="24"/>
    </row>
    <row r="186" spans="1:9" ht="18.5">
      <c r="A186" s="406" t="s">
        <v>1103</v>
      </c>
      <c r="B186" s="946" t="s">
        <v>1102</v>
      </c>
      <c r="C186" s="946"/>
      <c r="D186" s="946"/>
      <c r="E186" s="946"/>
      <c r="F186" s="946"/>
      <c r="G186" s="946"/>
      <c r="H186" s="11">
        <f>SUM(D187:D191)</f>
        <v>0</v>
      </c>
      <c r="I186" s="11">
        <f>COUNT(D187:D191)*2</f>
        <v>10</v>
      </c>
    </row>
    <row r="187" spans="1:9" ht="43.5">
      <c r="A187" s="19" t="s">
        <v>1101</v>
      </c>
      <c r="B187" s="83" t="s">
        <v>1100</v>
      </c>
      <c r="C187" s="86" t="s">
        <v>3103</v>
      </c>
      <c r="D187" s="24">
        <v>0</v>
      </c>
      <c r="E187" s="26" t="s">
        <v>235</v>
      </c>
      <c r="F187" s="25"/>
      <c r="G187" s="24"/>
    </row>
    <row r="188" spans="1:9" ht="43.5">
      <c r="A188" s="19"/>
      <c r="B188" s="85"/>
      <c r="C188" s="86" t="s">
        <v>1098</v>
      </c>
      <c r="D188" s="24">
        <v>0</v>
      </c>
      <c r="E188" s="26" t="s">
        <v>168</v>
      </c>
      <c r="F188" s="25"/>
      <c r="G188" s="24"/>
    </row>
    <row r="189" spans="1:9" ht="43.5">
      <c r="A189" s="19" t="s">
        <v>1097</v>
      </c>
      <c r="B189" s="85" t="s">
        <v>1096</v>
      </c>
      <c r="C189" s="86" t="s">
        <v>3341</v>
      </c>
      <c r="D189" s="24">
        <v>0</v>
      </c>
      <c r="E189" s="26" t="s">
        <v>168</v>
      </c>
      <c r="F189" s="25"/>
      <c r="G189" s="24"/>
    </row>
    <row r="190" spans="1:9" ht="72.5">
      <c r="A190" s="19"/>
      <c r="B190" s="85"/>
      <c r="C190" s="84" t="s">
        <v>1094</v>
      </c>
      <c r="D190" s="24">
        <v>0</v>
      </c>
      <c r="E190" s="26" t="s">
        <v>190</v>
      </c>
      <c r="F190" s="25"/>
      <c r="G190" s="24"/>
    </row>
    <row r="191" spans="1:9" ht="77.5">
      <c r="A191" s="19" t="s">
        <v>1093</v>
      </c>
      <c r="B191" s="83" t="s">
        <v>1092</v>
      </c>
      <c r="C191" s="23" t="s">
        <v>1091</v>
      </c>
      <c r="D191" s="24">
        <v>0</v>
      </c>
      <c r="E191" s="26" t="s">
        <v>422</v>
      </c>
      <c r="F191" s="25"/>
      <c r="G191" s="24"/>
    </row>
    <row r="192" spans="1:9" ht="18.5">
      <c r="A192" s="406" t="s">
        <v>1090</v>
      </c>
      <c r="B192" s="825" t="s">
        <v>1089</v>
      </c>
      <c r="C192" s="826"/>
      <c r="D192" s="826"/>
      <c r="E192" s="826"/>
      <c r="F192" s="826"/>
      <c r="G192" s="827"/>
      <c r="H192" s="11">
        <f>SUM(D193:D211)</f>
        <v>0</v>
      </c>
      <c r="I192" s="11">
        <f>COUNT(D193:D211)*2</f>
        <v>36</v>
      </c>
    </row>
    <row r="193" spans="1:7" ht="58">
      <c r="A193" s="19" t="s">
        <v>1088</v>
      </c>
      <c r="B193" s="79" t="s">
        <v>1087</v>
      </c>
      <c r="C193" s="22" t="s">
        <v>3340</v>
      </c>
      <c r="D193" s="16">
        <v>0</v>
      </c>
      <c r="E193" s="13" t="s">
        <v>190</v>
      </c>
      <c r="F193" s="22" t="s">
        <v>3339</v>
      </c>
      <c r="G193" s="24"/>
    </row>
    <row r="194" spans="1:7" ht="46.5" hidden="1">
      <c r="A194" s="21" t="s">
        <v>1084</v>
      </c>
      <c r="B194" s="79" t="s">
        <v>1083</v>
      </c>
      <c r="C194" s="17"/>
      <c r="D194" s="25"/>
      <c r="E194" s="26"/>
      <c r="F194" s="25"/>
      <c r="G194" s="25"/>
    </row>
    <row r="195" spans="1:7" ht="46.5">
      <c r="A195" s="19" t="s">
        <v>1081</v>
      </c>
      <c r="B195" s="79" t="s">
        <v>1080</v>
      </c>
      <c r="C195" s="22" t="s">
        <v>2148</v>
      </c>
      <c r="D195" s="16">
        <v>0</v>
      </c>
      <c r="E195" s="26" t="s">
        <v>1078</v>
      </c>
      <c r="F195" s="17" t="s">
        <v>3338</v>
      </c>
      <c r="G195" s="24"/>
    </row>
    <row r="196" spans="1:7" ht="46.5">
      <c r="A196" s="19" t="s">
        <v>1076</v>
      </c>
      <c r="B196" s="79" t="s">
        <v>1075</v>
      </c>
      <c r="C196" s="17" t="s">
        <v>3337</v>
      </c>
      <c r="D196" s="16">
        <v>0</v>
      </c>
      <c r="E196" s="26" t="s">
        <v>235</v>
      </c>
      <c r="F196" s="25"/>
      <c r="G196" s="24"/>
    </row>
    <row r="197" spans="1:7" ht="15.5">
      <c r="A197" s="19"/>
      <c r="B197" s="79"/>
      <c r="C197" s="22" t="s">
        <v>3093</v>
      </c>
      <c r="D197" s="16">
        <v>0</v>
      </c>
      <c r="E197" s="26" t="s">
        <v>422</v>
      </c>
      <c r="F197" s="25"/>
      <c r="G197" s="24"/>
    </row>
    <row r="198" spans="1:7" ht="31">
      <c r="A198" s="19" t="s">
        <v>1062</v>
      </c>
      <c r="B198" s="79" t="s">
        <v>1061</v>
      </c>
      <c r="C198" s="22" t="s">
        <v>3092</v>
      </c>
      <c r="D198" s="16">
        <v>0</v>
      </c>
      <c r="E198" s="26" t="s">
        <v>422</v>
      </c>
      <c r="F198" s="25"/>
      <c r="G198" s="24"/>
    </row>
    <row r="199" spans="1:7" ht="15.5">
      <c r="A199" s="19"/>
      <c r="B199" s="79"/>
      <c r="C199" s="280" t="s">
        <v>3090</v>
      </c>
      <c r="D199" s="16">
        <v>0</v>
      </c>
      <c r="E199" s="26" t="s">
        <v>422</v>
      </c>
      <c r="F199" s="25"/>
      <c r="G199" s="24"/>
    </row>
    <row r="200" spans="1:7" ht="31">
      <c r="A200" s="19" t="s">
        <v>1057</v>
      </c>
      <c r="B200" s="79" t="s">
        <v>1056</v>
      </c>
      <c r="C200" s="12" t="s">
        <v>3336</v>
      </c>
      <c r="D200" s="16">
        <v>0</v>
      </c>
      <c r="E200" s="26" t="s">
        <v>422</v>
      </c>
      <c r="F200" s="25"/>
      <c r="G200" s="24"/>
    </row>
    <row r="201" spans="1:7" ht="15.5">
      <c r="A201" s="19"/>
      <c r="B201" s="79"/>
      <c r="C201" s="22" t="s">
        <v>3335</v>
      </c>
      <c r="D201" s="16">
        <v>0</v>
      </c>
      <c r="E201" s="26" t="s">
        <v>422</v>
      </c>
      <c r="F201" s="25"/>
      <c r="G201" s="24"/>
    </row>
    <row r="202" spans="1:7" ht="15.5">
      <c r="A202" s="19"/>
      <c r="B202" s="79"/>
      <c r="C202" s="22" t="s">
        <v>3334</v>
      </c>
      <c r="D202" s="16">
        <v>0</v>
      </c>
      <c r="E202" s="26" t="s">
        <v>422</v>
      </c>
      <c r="F202" s="25"/>
      <c r="G202" s="24"/>
    </row>
    <row r="203" spans="1:7" ht="15.5">
      <c r="A203" s="19"/>
      <c r="B203" s="79"/>
      <c r="C203" s="22" t="s">
        <v>3333</v>
      </c>
      <c r="D203" s="16">
        <v>0</v>
      </c>
      <c r="E203" s="26" t="s">
        <v>422</v>
      </c>
      <c r="F203" s="25"/>
      <c r="G203" s="24"/>
    </row>
    <row r="204" spans="1:7" ht="29">
      <c r="A204" s="19"/>
      <c r="B204" s="79"/>
      <c r="C204" s="22" t="s">
        <v>3332</v>
      </c>
      <c r="D204" s="16">
        <v>0</v>
      </c>
      <c r="E204" s="26" t="s">
        <v>422</v>
      </c>
      <c r="F204" s="25"/>
      <c r="G204" s="24"/>
    </row>
    <row r="205" spans="1:7" ht="29">
      <c r="A205" s="19"/>
      <c r="B205" s="79"/>
      <c r="C205" s="36" t="s">
        <v>2570</v>
      </c>
      <c r="D205" s="16">
        <v>0</v>
      </c>
      <c r="E205" s="26" t="s">
        <v>422</v>
      </c>
      <c r="F205" s="25"/>
      <c r="G205" s="24"/>
    </row>
    <row r="206" spans="1:7" ht="15.5">
      <c r="A206" s="19"/>
      <c r="B206" s="79"/>
      <c r="C206" s="36" t="s">
        <v>1053</v>
      </c>
      <c r="D206" s="16">
        <v>0</v>
      </c>
      <c r="E206" s="26" t="s">
        <v>422</v>
      </c>
      <c r="F206" s="25"/>
      <c r="G206" s="24"/>
    </row>
    <row r="207" spans="1:7" ht="31">
      <c r="A207" s="19" t="s">
        <v>1049</v>
      </c>
      <c r="B207" s="79" t="s">
        <v>1048</v>
      </c>
      <c r="C207" s="22" t="s">
        <v>3331</v>
      </c>
      <c r="D207" s="16">
        <v>0</v>
      </c>
      <c r="E207" s="26" t="s">
        <v>422</v>
      </c>
      <c r="F207" s="25"/>
      <c r="G207" s="152"/>
    </row>
    <row r="208" spans="1:7" ht="15.5">
      <c r="A208" s="19"/>
      <c r="B208" s="79"/>
      <c r="C208" s="30" t="s">
        <v>3330</v>
      </c>
      <c r="D208" s="16">
        <v>0</v>
      </c>
      <c r="E208" s="26" t="s">
        <v>422</v>
      </c>
      <c r="F208" s="25"/>
      <c r="G208" s="152"/>
    </row>
    <row r="209" spans="1:9" ht="29">
      <c r="A209" s="19"/>
      <c r="B209" s="79"/>
      <c r="C209" s="120" t="s">
        <v>2566</v>
      </c>
      <c r="D209" s="16">
        <v>0</v>
      </c>
      <c r="E209" s="140" t="s">
        <v>422</v>
      </c>
      <c r="F209" s="91"/>
      <c r="G209" s="152"/>
    </row>
    <row r="210" spans="1:9" ht="29">
      <c r="A210" s="19"/>
      <c r="B210" s="79"/>
      <c r="C210" s="22" t="s">
        <v>3084</v>
      </c>
      <c r="D210" s="16">
        <v>0</v>
      </c>
      <c r="E210" s="26" t="s">
        <v>422</v>
      </c>
      <c r="F210" s="25"/>
      <c r="G210" s="152"/>
    </row>
    <row r="211" spans="1:9" ht="29">
      <c r="A211" s="19"/>
      <c r="B211" s="79"/>
      <c r="C211" s="22" t="s">
        <v>3083</v>
      </c>
      <c r="D211" s="16">
        <v>0</v>
      </c>
      <c r="E211" s="26" t="s">
        <v>422</v>
      </c>
      <c r="F211" s="25"/>
      <c r="G211" s="24"/>
    </row>
    <row r="212" spans="1:9" ht="18.5">
      <c r="A212" s="406" t="s">
        <v>1043</v>
      </c>
      <c r="B212" s="918" t="s">
        <v>1042</v>
      </c>
      <c r="C212" s="919"/>
      <c r="D212" s="919"/>
      <c r="E212" s="919"/>
      <c r="F212" s="919"/>
      <c r="G212" s="920"/>
      <c r="H212" s="11">
        <f>SUM(D213:D220)</f>
        <v>0</v>
      </c>
      <c r="I212" s="11">
        <f>COUNT(D213:D220)*2</f>
        <v>16</v>
      </c>
    </row>
    <row r="213" spans="1:9" ht="46.5">
      <c r="A213" s="19" t="s">
        <v>1041</v>
      </c>
      <c r="B213" s="79" t="s">
        <v>1040</v>
      </c>
      <c r="C213" s="17" t="s">
        <v>3329</v>
      </c>
      <c r="D213" s="24">
        <v>0</v>
      </c>
      <c r="E213" s="26" t="s">
        <v>1028</v>
      </c>
      <c r="F213" s="12" t="s">
        <v>3325</v>
      </c>
      <c r="G213" s="24"/>
    </row>
    <row r="214" spans="1:9" ht="29">
      <c r="A214" s="19"/>
      <c r="B214" s="79"/>
      <c r="C214" s="17" t="s">
        <v>3328</v>
      </c>
      <c r="D214" s="24">
        <v>0</v>
      </c>
      <c r="E214" s="26" t="s">
        <v>1028</v>
      </c>
      <c r="F214" s="12" t="s">
        <v>3325</v>
      </c>
      <c r="G214" s="24"/>
    </row>
    <row r="215" spans="1:9" ht="15.5">
      <c r="A215" s="19"/>
      <c r="B215" s="79"/>
      <c r="C215" s="17" t="s">
        <v>3327</v>
      </c>
      <c r="D215" s="24">
        <v>0</v>
      </c>
      <c r="E215" s="26" t="s">
        <v>1028</v>
      </c>
      <c r="F215" s="12" t="s">
        <v>3325</v>
      </c>
      <c r="G215" s="24"/>
    </row>
    <row r="216" spans="1:9" ht="15.5">
      <c r="A216" s="19"/>
      <c r="B216" s="79"/>
      <c r="C216" s="22" t="s">
        <v>3326</v>
      </c>
      <c r="D216" s="24">
        <v>0</v>
      </c>
      <c r="E216" s="26" t="s">
        <v>1028</v>
      </c>
      <c r="F216" s="12" t="s">
        <v>3325</v>
      </c>
      <c r="G216" s="24"/>
    </row>
    <row r="217" spans="1:9" ht="15.5">
      <c r="A217" s="19"/>
      <c r="B217" s="79"/>
      <c r="C217" s="22" t="s">
        <v>3324</v>
      </c>
      <c r="D217" s="24">
        <v>0</v>
      </c>
      <c r="E217" s="26" t="s">
        <v>1028</v>
      </c>
      <c r="F217" s="12"/>
      <c r="G217" s="24"/>
    </row>
    <row r="218" spans="1:9" ht="15.5">
      <c r="A218" s="19"/>
      <c r="B218" s="79"/>
      <c r="C218" s="22" t="s">
        <v>3082</v>
      </c>
      <c r="D218" s="24">
        <v>0</v>
      </c>
      <c r="E218" s="26" t="s">
        <v>1028</v>
      </c>
      <c r="F218" s="12" t="s">
        <v>3323</v>
      </c>
      <c r="G218" s="24"/>
    </row>
    <row r="219" spans="1:9" ht="46.5">
      <c r="A219" s="19" t="s">
        <v>1036</v>
      </c>
      <c r="B219" s="79" t="s">
        <v>1035</v>
      </c>
      <c r="C219" s="22" t="s">
        <v>3322</v>
      </c>
      <c r="D219" s="24">
        <v>0</v>
      </c>
      <c r="E219" s="26" t="s">
        <v>1028</v>
      </c>
      <c r="F219" s="25" t="s">
        <v>3321</v>
      </c>
      <c r="G219" s="24"/>
    </row>
    <row r="220" spans="1:9" ht="62">
      <c r="A220" s="19" t="s">
        <v>1031</v>
      </c>
      <c r="B220" s="81" t="s">
        <v>1030</v>
      </c>
      <c r="C220" s="22" t="s">
        <v>3320</v>
      </c>
      <c r="D220" s="24">
        <v>0</v>
      </c>
      <c r="E220" s="26" t="s">
        <v>1028</v>
      </c>
      <c r="F220" s="25"/>
      <c r="G220" s="24"/>
    </row>
    <row r="221" spans="1:9" ht="18.5">
      <c r="A221" s="406" t="s">
        <v>1027</v>
      </c>
      <c r="B221" s="918" t="s">
        <v>1026</v>
      </c>
      <c r="C221" s="919"/>
      <c r="D221" s="919"/>
      <c r="E221" s="919"/>
      <c r="F221" s="919"/>
      <c r="G221" s="920"/>
      <c r="H221" s="453">
        <f>SUM(D222:D238)</f>
        <v>0</v>
      </c>
      <c r="I221" s="11">
        <f>COUNT(D222:D238)*2</f>
        <v>34</v>
      </c>
    </row>
    <row r="222" spans="1:9" ht="46.5">
      <c r="A222" s="19" t="s">
        <v>1025</v>
      </c>
      <c r="B222" s="79" t="s">
        <v>1024</v>
      </c>
      <c r="C222" s="29" t="s">
        <v>1023</v>
      </c>
      <c r="D222" s="16">
        <v>0</v>
      </c>
      <c r="E222" s="13" t="s">
        <v>168</v>
      </c>
      <c r="F222" s="22" t="s">
        <v>3319</v>
      </c>
      <c r="G222" s="24"/>
    </row>
    <row r="223" spans="1:9" ht="62">
      <c r="A223" s="19" t="s">
        <v>1021</v>
      </c>
      <c r="B223" s="79" t="s">
        <v>1020</v>
      </c>
      <c r="C223" s="42" t="s">
        <v>3318</v>
      </c>
      <c r="D223" s="16">
        <v>0</v>
      </c>
      <c r="E223" s="13" t="s">
        <v>168</v>
      </c>
      <c r="F223" s="22" t="s">
        <v>3317</v>
      </c>
      <c r="G223" s="24"/>
    </row>
    <row r="224" spans="1:9" ht="31">
      <c r="A224" s="19"/>
      <c r="B224" s="79"/>
      <c r="C224" s="42" t="s">
        <v>3316</v>
      </c>
      <c r="D224" s="16">
        <v>0</v>
      </c>
      <c r="E224" s="13" t="s">
        <v>168</v>
      </c>
      <c r="F224" s="22"/>
      <c r="G224" s="24"/>
    </row>
    <row r="225" spans="1:9" ht="31">
      <c r="A225" s="19"/>
      <c r="B225" s="79"/>
      <c r="C225" s="42" t="s">
        <v>3315</v>
      </c>
      <c r="D225" s="16">
        <v>0</v>
      </c>
      <c r="E225" s="13" t="s">
        <v>168</v>
      </c>
      <c r="F225" s="22"/>
      <c r="G225" s="24"/>
    </row>
    <row r="226" spans="1:9" ht="15.5">
      <c r="A226" s="19"/>
      <c r="B226" s="79"/>
      <c r="C226" s="38" t="s">
        <v>3314</v>
      </c>
      <c r="D226" s="16">
        <v>0</v>
      </c>
      <c r="E226" s="13" t="s">
        <v>168</v>
      </c>
      <c r="F226" s="22"/>
      <c r="G226" s="24"/>
    </row>
    <row r="227" spans="1:9" ht="15.5">
      <c r="A227" s="19"/>
      <c r="B227" s="79"/>
      <c r="C227" s="38" t="s">
        <v>3313</v>
      </c>
      <c r="D227" s="16">
        <v>0</v>
      </c>
      <c r="E227" s="13" t="s">
        <v>168</v>
      </c>
      <c r="F227" s="22"/>
      <c r="G227" s="24"/>
    </row>
    <row r="228" spans="1:9" ht="15.5">
      <c r="A228" s="19"/>
      <c r="B228" s="79"/>
      <c r="C228" s="38" t="s">
        <v>3312</v>
      </c>
      <c r="D228" s="16">
        <v>0</v>
      </c>
      <c r="E228" s="13" t="s">
        <v>168</v>
      </c>
      <c r="F228" s="22"/>
      <c r="G228" s="24"/>
    </row>
    <row r="229" spans="1:9" ht="15.5">
      <c r="A229" s="19"/>
      <c r="B229" s="79"/>
      <c r="C229" s="42" t="s">
        <v>3311</v>
      </c>
      <c r="D229" s="16">
        <v>0</v>
      </c>
      <c r="E229" s="13" t="s">
        <v>168</v>
      </c>
      <c r="F229" s="22"/>
      <c r="G229" s="24"/>
    </row>
    <row r="230" spans="1:9" ht="62">
      <c r="A230" s="19" t="s">
        <v>1007</v>
      </c>
      <c r="B230" s="79" t="s">
        <v>1006</v>
      </c>
      <c r="C230" s="29" t="s">
        <v>1814</v>
      </c>
      <c r="D230" s="16">
        <v>0</v>
      </c>
      <c r="E230" s="13" t="s">
        <v>168</v>
      </c>
      <c r="F230" s="30" t="s">
        <v>1813</v>
      </c>
      <c r="G230" s="24"/>
    </row>
    <row r="231" spans="1:9" ht="77.5">
      <c r="A231" s="19" t="s">
        <v>1003</v>
      </c>
      <c r="B231" s="80" t="s">
        <v>1002</v>
      </c>
      <c r="C231" s="279" t="s">
        <v>3053</v>
      </c>
      <c r="D231" s="16">
        <v>0</v>
      </c>
      <c r="E231" s="13" t="s">
        <v>168</v>
      </c>
      <c r="F231" s="22" t="s">
        <v>3310</v>
      </c>
      <c r="G231" s="24"/>
    </row>
    <row r="232" spans="1:9" ht="43.5">
      <c r="A232" s="19" t="s">
        <v>1001</v>
      </c>
      <c r="B232" s="79" t="s">
        <v>1000</v>
      </c>
      <c r="C232" s="31" t="s">
        <v>999</v>
      </c>
      <c r="D232" s="16">
        <v>0</v>
      </c>
      <c r="E232" s="13" t="s">
        <v>168</v>
      </c>
      <c r="F232" s="23" t="s">
        <v>1808</v>
      </c>
      <c r="G232" s="24"/>
    </row>
    <row r="233" spans="1:9" ht="58">
      <c r="A233" s="19" t="s">
        <v>997</v>
      </c>
      <c r="B233" s="80" t="s">
        <v>996</v>
      </c>
      <c r="C233" s="31" t="s">
        <v>995</v>
      </c>
      <c r="D233" s="16">
        <v>0</v>
      </c>
      <c r="E233" s="13" t="s">
        <v>168</v>
      </c>
      <c r="F233" s="23" t="s">
        <v>3047</v>
      </c>
      <c r="G233" s="24"/>
    </row>
    <row r="234" spans="1:9" ht="31">
      <c r="A234" s="19"/>
      <c r="B234" s="80"/>
      <c r="C234" s="31" t="s">
        <v>993</v>
      </c>
      <c r="D234" s="16">
        <v>0</v>
      </c>
      <c r="E234" s="13" t="s">
        <v>168</v>
      </c>
      <c r="F234" s="23" t="s">
        <v>3309</v>
      </c>
      <c r="G234" s="24"/>
    </row>
    <row r="235" spans="1:9" ht="46.5">
      <c r="A235" s="19" t="s">
        <v>991</v>
      </c>
      <c r="B235" s="79" t="s">
        <v>990</v>
      </c>
      <c r="C235" s="17" t="s">
        <v>3044</v>
      </c>
      <c r="D235" s="16">
        <v>0</v>
      </c>
      <c r="E235" s="13" t="s">
        <v>168</v>
      </c>
      <c r="F235" s="25"/>
      <c r="G235" s="24"/>
    </row>
    <row r="236" spans="1:9" ht="29">
      <c r="A236" s="19"/>
      <c r="B236" s="79"/>
      <c r="C236" s="30" t="s">
        <v>3042</v>
      </c>
      <c r="D236" s="16">
        <v>0</v>
      </c>
      <c r="E236" s="13" t="s">
        <v>168</v>
      </c>
      <c r="F236" s="22" t="s">
        <v>3308</v>
      </c>
      <c r="G236" s="24"/>
    </row>
    <row r="237" spans="1:9" ht="72.5">
      <c r="A237" s="19"/>
      <c r="B237" s="79"/>
      <c r="C237" s="20" t="s">
        <v>2115</v>
      </c>
      <c r="D237" s="16">
        <v>0</v>
      </c>
      <c r="E237" s="13" t="s">
        <v>168</v>
      </c>
      <c r="F237" s="22" t="s">
        <v>3307</v>
      </c>
      <c r="G237" s="24"/>
    </row>
    <row r="238" spans="1:9" ht="29">
      <c r="A238" s="118"/>
      <c r="B238" s="25"/>
      <c r="C238" s="36" t="s">
        <v>2113</v>
      </c>
      <c r="D238" s="16">
        <v>0</v>
      </c>
      <c r="E238" s="13" t="s">
        <v>168</v>
      </c>
      <c r="F238" s="22" t="s">
        <v>3039</v>
      </c>
      <c r="G238" s="24"/>
    </row>
    <row r="239" spans="1:9" ht="21">
      <c r="A239" s="118"/>
      <c r="B239" s="912" t="s">
        <v>984</v>
      </c>
      <c r="C239" s="913"/>
      <c r="D239" s="913"/>
      <c r="E239" s="913"/>
      <c r="F239" s="913"/>
      <c r="G239" s="914"/>
      <c r="H239" s="11">
        <f>H240+H247+H261+H271+H284+H295+H306+H310+H315</f>
        <v>0</v>
      </c>
      <c r="I239" s="11">
        <f>I240+I247+I261+I271+I284+I295+I306+I310+I315</f>
        <v>106</v>
      </c>
    </row>
    <row r="240" spans="1:9" ht="18.5">
      <c r="A240" s="408" t="s">
        <v>983</v>
      </c>
      <c r="B240" s="918" t="s">
        <v>982</v>
      </c>
      <c r="C240" s="919"/>
      <c r="D240" s="919"/>
      <c r="E240" s="919"/>
      <c r="F240" s="919"/>
      <c r="G240" s="920"/>
      <c r="H240" s="11">
        <f>SUM(D241:D246)</f>
        <v>0</v>
      </c>
      <c r="I240" s="11">
        <f>COUNT(D241:D246)*2</f>
        <v>12</v>
      </c>
    </row>
    <row r="241" spans="1:9" ht="46.5">
      <c r="A241" s="19" t="s">
        <v>981</v>
      </c>
      <c r="B241" s="69" t="s">
        <v>980</v>
      </c>
      <c r="C241" s="23" t="s">
        <v>979</v>
      </c>
      <c r="D241" s="24">
        <v>0</v>
      </c>
      <c r="E241" s="26" t="s">
        <v>110</v>
      </c>
      <c r="F241" s="25"/>
      <c r="G241" s="24"/>
    </row>
    <row r="242" spans="1:9" ht="58">
      <c r="A242" s="19"/>
      <c r="B242" s="69"/>
      <c r="C242" s="30" t="s">
        <v>978</v>
      </c>
      <c r="D242" s="24">
        <v>0</v>
      </c>
      <c r="E242" s="26" t="s">
        <v>110</v>
      </c>
      <c r="F242" s="25"/>
      <c r="G242" s="24"/>
    </row>
    <row r="243" spans="1:9" ht="72.5">
      <c r="A243" s="19"/>
      <c r="B243" s="69"/>
      <c r="C243" s="17" t="s">
        <v>2535</v>
      </c>
      <c r="D243" s="24">
        <v>0</v>
      </c>
      <c r="E243" s="13" t="s">
        <v>190</v>
      </c>
      <c r="F243" s="25"/>
      <c r="G243" s="24"/>
    </row>
    <row r="244" spans="1:9" ht="62">
      <c r="A244" s="19" t="s">
        <v>977</v>
      </c>
      <c r="B244" s="42" t="s">
        <v>976</v>
      </c>
      <c r="C244" s="23" t="s">
        <v>975</v>
      </c>
      <c r="D244" s="24">
        <v>0</v>
      </c>
      <c r="E244" s="26" t="s">
        <v>974</v>
      </c>
      <c r="F244" s="25"/>
      <c r="G244" s="24"/>
    </row>
    <row r="245" spans="1:9" ht="72.5">
      <c r="A245" s="19"/>
      <c r="B245" s="42"/>
      <c r="C245" s="22" t="s">
        <v>2532</v>
      </c>
      <c r="D245" s="24">
        <v>0</v>
      </c>
      <c r="E245" s="26" t="s">
        <v>974</v>
      </c>
      <c r="F245" s="25"/>
      <c r="G245" s="24"/>
    </row>
    <row r="246" spans="1:9" ht="58">
      <c r="A246" s="19" t="s">
        <v>972</v>
      </c>
      <c r="B246" s="42" t="s">
        <v>971</v>
      </c>
      <c r="C246" s="22" t="s">
        <v>3037</v>
      </c>
      <c r="D246" s="24">
        <v>0</v>
      </c>
      <c r="E246" s="26" t="s">
        <v>235</v>
      </c>
      <c r="F246" s="25" t="s">
        <v>3306</v>
      </c>
      <c r="G246" s="24"/>
    </row>
    <row r="247" spans="1:9" ht="18.5">
      <c r="A247" s="408" t="s">
        <v>970</v>
      </c>
      <c r="B247" s="918" t="s">
        <v>969</v>
      </c>
      <c r="C247" s="919"/>
      <c r="D247" s="919"/>
      <c r="E247" s="919"/>
      <c r="F247" s="919"/>
      <c r="G247" s="920"/>
      <c r="H247" s="11">
        <f>SUM(D248:D260)</f>
        <v>0</v>
      </c>
      <c r="I247" s="11">
        <f>COUNT(D248:D260)*2</f>
        <v>22</v>
      </c>
    </row>
    <row r="248" spans="1:9" ht="46.5">
      <c r="A248" s="19" t="s">
        <v>968</v>
      </c>
      <c r="B248" s="42" t="s">
        <v>967</v>
      </c>
      <c r="C248" s="22" t="s">
        <v>3305</v>
      </c>
      <c r="D248" s="16">
        <v>0</v>
      </c>
      <c r="E248" s="26" t="s">
        <v>110</v>
      </c>
      <c r="F248" s="22" t="s">
        <v>965</v>
      </c>
      <c r="G248" s="24"/>
    </row>
    <row r="249" spans="1:9" ht="46.5" hidden="1">
      <c r="A249" s="21" t="s">
        <v>964</v>
      </c>
      <c r="B249" s="69" t="s">
        <v>963</v>
      </c>
      <c r="C249" s="25"/>
      <c r="D249" s="25"/>
      <c r="E249" s="26"/>
      <c r="F249" s="25"/>
      <c r="G249" s="25"/>
    </row>
    <row r="250" spans="1:9" ht="15.5" hidden="1">
      <c r="A250" s="21"/>
      <c r="B250" s="69"/>
      <c r="D250" s="25"/>
      <c r="E250" s="26"/>
      <c r="F250" s="25"/>
      <c r="G250" s="25"/>
    </row>
    <row r="251" spans="1:9" ht="58">
      <c r="A251" s="19" t="s">
        <v>962</v>
      </c>
      <c r="B251" s="42" t="s">
        <v>961</v>
      </c>
      <c r="C251" s="22" t="s">
        <v>3304</v>
      </c>
      <c r="D251" s="16">
        <v>0</v>
      </c>
      <c r="E251" s="13" t="s">
        <v>190</v>
      </c>
      <c r="G251" s="24"/>
    </row>
    <row r="252" spans="1:9" ht="46.5">
      <c r="A252" s="19" t="s">
        <v>958</v>
      </c>
      <c r="B252" s="42" t="s">
        <v>957</v>
      </c>
      <c r="C252" s="23" t="s">
        <v>1793</v>
      </c>
      <c r="D252" s="16">
        <v>0</v>
      </c>
      <c r="E252" s="26" t="s">
        <v>190</v>
      </c>
      <c r="F252" s="22" t="s">
        <v>3303</v>
      </c>
      <c r="G252" s="24"/>
    </row>
    <row r="253" spans="1:9" ht="15.5">
      <c r="A253" s="19"/>
      <c r="B253" s="42"/>
      <c r="C253" s="13" t="s">
        <v>955</v>
      </c>
      <c r="D253" s="16">
        <v>0</v>
      </c>
      <c r="E253" s="13" t="s">
        <v>190</v>
      </c>
      <c r="F253" s="22"/>
      <c r="G253" s="24"/>
    </row>
    <row r="254" spans="1:9" ht="43.5">
      <c r="A254" s="19"/>
      <c r="B254" s="42"/>
      <c r="C254" s="164" t="s">
        <v>954</v>
      </c>
      <c r="D254" s="16">
        <v>0</v>
      </c>
      <c r="E254" s="13" t="s">
        <v>51</v>
      </c>
      <c r="F254" s="22"/>
      <c r="G254" s="24"/>
    </row>
    <row r="255" spans="1:9" ht="46.5">
      <c r="A255" s="19" t="s">
        <v>953</v>
      </c>
      <c r="B255" s="69" t="s">
        <v>952</v>
      </c>
      <c r="C255" s="17" t="s">
        <v>3302</v>
      </c>
      <c r="D255" s="16">
        <v>0</v>
      </c>
      <c r="E255" s="9" t="s">
        <v>110</v>
      </c>
      <c r="F255" s="25"/>
      <c r="G255" s="24"/>
    </row>
    <row r="256" spans="1:9" ht="43.5">
      <c r="A256" s="19"/>
      <c r="B256" s="69"/>
      <c r="C256" s="17" t="s">
        <v>3301</v>
      </c>
      <c r="D256" s="16">
        <v>0</v>
      </c>
      <c r="E256" s="26" t="s">
        <v>130</v>
      </c>
      <c r="F256" s="25"/>
      <c r="G256" s="24"/>
    </row>
    <row r="257" spans="1:9" ht="43.5">
      <c r="A257" s="19" t="s">
        <v>949</v>
      </c>
      <c r="B257" s="17" t="s">
        <v>948</v>
      </c>
      <c r="C257" s="23" t="s">
        <v>947</v>
      </c>
      <c r="D257" s="16">
        <v>0</v>
      </c>
      <c r="E257" s="26" t="s">
        <v>110</v>
      </c>
      <c r="F257" s="25"/>
      <c r="G257" s="24"/>
    </row>
    <row r="258" spans="1:9" ht="29">
      <c r="A258" s="19"/>
      <c r="B258" s="17"/>
      <c r="C258" s="23" t="s">
        <v>3300</v>
      </c>
      <c r="D258" s="16">
        <v>0</v>
      </c>
      <c r="E258" s="26" t="s">
        <v>797</v>
      </c>
      <c r="F258" s="25"/>
      <c r="G258" s="24"/>
    </row>
    <row r="259" spans="1:9" ht="62">
      <c r="A259" s="19" t="s">
        <v>945</v>
      </c>
      <c r="B259" s="42" t="s">
        <v>944</v>
      </c>
      <c r="C259" s="30" t="s">
        <v>1792</v>
      </c>
      <c r="D259" s="16">
        <v>0</v>
      </c>
      <c r="E259" s="26" t="s">
        <v>190</v>
      </c>
      <c r="F259" s="23" t="s">
        <v>942</v>
      </c>
      <c r="G259" s="24"/>
    </row>
    <row r="260" spans="1:9" ht="46.5">
      <c r="A260" s="19" t="s">
        <v>939</v>
      </c>
      <c r="B260" s="42" t="s">
        <v>938</v>
      </c>
      <c r="C260" s="17" t="s">
        <v>3035</v>
      </c>
      <c r="D260" s="16">
        <v>0</v>
      </c>
      <c r="E260" s="26" t="s">
        <v>797</v>
      </c>
      <c r="F260" s="25"/>
      <c r="G260" s="24"/>
    </row>
    <row r="261" spans="1:9" ht="18.5">
      <c r="A261" s="408" t="s">
        <v>937</v>
      </c>
      <c r="B261" s="918" t="s">
        <v>936</v>
      </c>
      <c r="C261" s="919"/>
      <c r="D261" s="919"/>
      <c r="E261" s="919"/>
      <c r="F261" s="919"/>
      <c r="G261" s="920"/>
      <c r="H261" s="11">
        <f>SUM(D262:D270)</f>
        <v>0</v>
      </c>
      <c r="I261" s="11">
        <f>COUNT(D262:D270)*2</f>
        <v>18</v>
      </c>
    </row>
    <row r="262" spans="1:9" ht="46.5">
      <c r="A262" s="19" t="s">
        <v>935</v>
      </c>
      <c r="B262" s="38" t="s">
        <v>934</v>
      </c>
      <c r="C262" s="76" t="s">
        <v>3034</v>
      </c>
      <c r="D262" s="24">
        <v>0</v>
      </c>
      <c r="E262" s="26" t="s">
        <v>168</v>
      </c>
      <c r="F262" s="25"/>
      <c r="G262" s="24"/>
    </row>
    <row r="263" spans="1:9" ht="43.5">
      <c r="A263" s="19"/>
      <c r="B263" s="38"/>
      <c r="C263" s="76" t="s">
        <v>3299</v>
      </c>
      <c r="D263" s="24">
        <v>0</v>
      </c>
      <c r="E263" s="26" t="s">
        <v>168</v>
      </c>
      <c r="F263" s="25" t="s">
        <v>3298</v>
      </c>
      <c r="G263" s="24"/>
    </row>
    <row r="264" spans="1:9" ht="46.5">
      <c r="A264" s="19" t="s">
        <v>929</v>
      </c>
      <c r="B264" s="38" t="s">
        <v>928</v>
      </c>
      <c r="C264" s="22" t="s">
        <v>3031</v>
      </c>
      <c r="D264" s="24">
        <v>0</v>
      </c>
      <c r="E264" s="26" t="s">
        <v>168</v>
      </c>
      <c r="F264" s="25"/>
      <c r="G264" s="24"/>
    </row>
    <row r="265" spans="1:9" ht="29">
      <c r="A265" s="19"/>
      <c r="B265" s="38"/>
      <c r="C265" s="32" t="s">
        <v>3297</v>
      </c>
      <c r="D265" s="24">
        <v>0</v>
      </c>
      <c r="E265" s="26" t="s">
        <v>797</v>
      </c>
      <c r="F265" s="25"/>
      <c r="G265" s="24"/>
    </row>
    <row r="266" spans="1:9" ht="43.5">
      <c r="A266" s="19"/>
      <c r="B266" s="38"/>
      <c r="C266" s="22" t="s">
        <v>3030</v>
      </c>
      <c r="D266" s="24">
        <v>0</v>
      </c>
      <c r="E266" s="13" t="s">
        <v>110</v>
      </c>
      <c r="F266" s="25"/>
      <c r="G266" s="24"/>
    </row>
    <row r="267" spans="1:9" ht="46.5">
      <c r="A267" s="19" t="s">
        <v>924</v>
      </c>
      <c r="B267" s="38" t="s">
        <v>923</v>
      </c>
      <c r="C267" s="22" t="s">
        <v>3296</v>
      </c>
      <c r="D267" s="24">
        <v>0</v>
      </c>
      <c r="E267" s="13" t="s">
        <v>110</v>
      </c>
      <c r="F267" s="22" t="s">
        <v>3028</v>
      </c>
      <c r="G267" s="24"/>
    </row>
    <row r="268" spans="1:9" ht="29">
      <c r="A268" s="19"/>
      <c r="B268" s="38"/>
      <c r="C268" s="23" t="s">
        <v>3295</v>
      </c>
      <c r="D268" s="24">
        <v>0</v>
      </c>
      <c r="E268" s="13" t="s">
        <v>110</v>
      </c>
      <c r="F268" s="25"/>
      <c r="G268" s="24"/>
    </row>
    <row r="269" spans="1:9" ht="31">
      <c r="A269" s="19" t="s">
        <v>918</v>
      </c>
      <c r="B269" s="38" t="s">
        <v>917</v>
      </c>
      <c r="C269" s="38" t="s">
        <v>3294</v>
      </c>
      <c r="D269" s="24">
        <v>0</v>
      </c>
      <c r="E269" s="26" t="s">
        <v>168</v>
      </c>
      <c r="F269" s="25"/>
      <c r="G269" s="24"/>
    </row>
    <row r="270" spans="1:9" ht="43.5">
      <c r="A270" s="19" t="s">
        <v>915</v>
      </c>
      <c r="B270" s="75" t="s">
        <v>914</v>
      </c>
      <c r="C270" s="23" t="s">
        <v>1778</v>
      </c>
      <c r="D270" s="24">
        <v>0</v>
      </c>
      <c r="E270" s="26" t="s">
        <v>126</v>
      </c>
      <c r="F270" s="25"/>
      <c r="G270" s="24"/>
    </row>
    <row r="271" spans="1:9" ht="18.5">
      <c r="A271" s="408" t="s">
        <v>912</v>
      </c>
      <c r="B271" s="825" t="s">
        <v>911</v>
      </c>
      <c r="C271" s="826"/>
      <c r="D271" s="826"/>
      <c r="E271" s="826"/>
      <c r="F271" s="826"/>
      <c r="G271" s="827"/>
      <c r="H271" s="11">
        <f>SUM(D272:D283)</f>
        <v>0</v>
      </c>
      <c r="I271" s="11">
        <f>COUNT(D272:D283)*2</f>
        <v>22</v>
      </c>
    </row>
    <row r="272" spans="1:9" ht="43.5">
      <c r="A272" s="19" t="s">
        <v>910</v>
      </c>
      <c r="B272" s="33" t="s">
        <v>909</v>
      </c>
      <c r="C272" s="36" t="s">
        <v>908</v>
      </c>
      <c r="D272" s="24">
        <v>0</v>
      </c>
      <c r="E272" s="26" t="s">
        <v>168</v>
      </c>
      <c r="F272" s="25"/>
      <c r="G272" s="24"/>
    </row>
    <row r="273" spans="1:9" ht="29">
      <c r="A273" s="19"/>
      <c r="B273" s="33"/>
      <c r="C273" s="36" t="s">
        <v>907</v>
      </c>
      <c r="D273" s="24">
        <v>0</v>
      </c>
      <c r="E273" s="26" t="s">
        <v>168</v>
      </c>
      <c r="F273" s="25"/>
      <c r="G273" s="24"/>
    </row>
    <row r="274" spans="1:9" ht="43.5">
      <c r="A274" s="19" t="s">
        <v>906</v>
      </c>
      <c r="B274" s="31" t="s">
        <v>905</v>
      </c>
      <c r="C274" s="36" t="s">
        <v>904</v>
      </c>
      <c r="D274" s="24">
        <v>0</v>
      </c>
      <c r="E274" s="26" t="s">
        <v>168</v>
      </c>
      <c r="F274" s="36" t="s">
        <v>903</v>
      </c>
      <c r="G274" s="24"/>
    </row>
    <row r="275" spans="1:9" ht="29">
      <c r="A275" s="19"/>
      <c r="B275" s="31"/>
      <c r="C275" s="23" t="s">
        <v>902</v>
      </c>
      <c r="D275" s="24">
        <v>0</v>
      </c>
      <c r="E275" s="26" t="s">
        <v>168</v>
      </c>
      <c r="F275" s="23"/>
      <c r="G275" s="24"/>
    </row>
    <row r="276" spans="1:9" ht="43.5">
      <c r="A276" s="19"/>
      <c r="B276" s="31"/>
      <c r="C276" s="45" t="s">
        <v>901</v>
      </c>
      <c r="D276" s="24">
        <v>0</v>
      </c>
      <c r="E276" s="26" t="s">
        <v>168</v>
      </c>
      <c r="F276" s="23"/>
      <c r="G276" s="24"/>
    </row>
    <row r="277" spans="1:9" ht="31">
      <c r="A277" s="19" t="s">
        <v>900</v>
      </c>
      <c r="B277" s="29" t="s">
        <v>899</v>
      </c>
      <c r="C277" s="161" t="s">
        <v>898</v>
      </c>
      <c r="D277" s="24">
        <v>0</v>
      </c>
      <c r="E277" s="26" t="s">
        <v>168</v>
      </c>
      <c r="F277" s="25"/>
      <c r="G277" s="24"/>
    </row>
    <row r="278" spans="1:9" ht="29">
      <c r="A278" s="19"/>
      <c r="B278" s="29"/>
      <c r="C278" s="36" t="s">
        <v>897</v>
      </c>
      <c r="D278" s="24">
        <v>0</v>
      </c>
      <c r="E278" s="26" t="s">
        <v>168</v>
      </c>
      <c r="F278" s="25"/>
      <c r="G278" s="24"/>
    </row>
    <row r="279" spans="1:9" ht="29">
      <c r="A279" s="19"/>
      <c r="B279" s="29"/>
      <c r="C279" s="36" t="s">
        <v>3023</v>
      </c>
      <c r="D279" s="24">
        <v>0</v>
      </c>
      <c r="E279" s="26" t="s">
        <v>168</v>
      </c>
      <c r="F279" s="25"/>
      <c r="G279" s="24"/>
    </row>
    <row r="280" spans="1:9" ht="15.5">
      <c r="A280" s="19"/>
      <c r="B280" s="29"/>
      <c r="C280" s="36" t="s">
        <v>895</v>
      </c>
      <c r="D280" s="24">
        <v>0</v>
      </c>
      <c r="E280" s="26" t="s">
        <v>168</v>
      </c>
      <c r="F280" s="25"/>
      <c r="G280" s="24"/>
    </row>
    <row r="281" spans="1:9" ht="31" hidden="1">
      <c r="A281" s="21" t="s">
        <v>894</v>
      </c>
      <c r="B281" s="29" t="s">
        <v>893</v>
      </c>
      <c r="C281" s="25"/>
      <c r="D281" s="25"/>
      <c r="E281" s="26" t="s">
        <v>168</v>
      </c>
      <c r="F281" s="25"/>
      <c r="G281" s="25"/>
    </row>
    <row r="282" spans="1:9" ht="46.5">
      <c r="A282" s="19" t="s">
        <v>892</v>
      </c>
      <c r="B282" s="29" t="s">
        <v>891</v>
      </c>
      <c r="C282" s="22" t="s">
        <v>3293</v>
      </c>
      <c r="D282" s="24">
        <v>0</v>
      </c>
      <c r="E282" s="26" t="s">
        <v>168</v>
      </c>
      <c r="F282" s="25"/>
      <c r="G282" s="24"/>
    </row>
    <row r="283" spans="1:9" ht="46.5">
      <c r="A283" s="19" t="s">
        <v>889</v>
      </c>
      <c r="B283" s="29" t="s">
        <v>888</v>
      </c>
      <c r="C283" s="30" t="s">
        <v>3021</v>
      </c>
      <c r="D283" s="24">
        <v>0</v>
      </c>
      <c r="E283" s="26" t="s">
        <v>168</v>
      </c>
      <c r="F283" s="25"/>
      <c r="G283" s="24"/>
    </row>
    <row r="284" spans="1:9" ht="18.5">
      <c r="A284" s="408" t="s">
        <v>886</v>
      </c>
      <c r="B284" s="825" t="s">
        <v>885</v>
      </c>
      <c r="C284" s="826"/>
      <c r="D284" s="826"/>
      <c r="E284" s="826"/>
      <c r="F284" s="826"/>
      <c r="G284" s="827"/>
      <c r="H284" s="11">
        <f>SUM(D285:D290)</f>
        <v>0</v>
      </c>
      <c r="I284" s="11">
        <f>COUNT(D285:D290)*2</f>
        <v>12</v>
      </c>
    </row>
    <row r="285" spans="1:9" ht="62">
      <c r="A285" s="19" t="s">
        <v>884</v>
      </c>
      <c r="B285" s="29" t="s">
        <v>883</v>
      </c>
      <c r="C285" s="23" t="s">
        <v>882</v>
      </c>
      <c r="D285" s="24">
        <v>0</v>
      </c>
      <c r="E285" s="26" t="s">
        <v>235</v>
      </c>
      <c r="F285" s="25"/>
      <c r="G285" s="24"/>
    </row>
    <row r="286" spans="1:9" ht="15.5">
      <c r="A286" s="19"/>
      <c r="B286" s="29"/>
      <c r="C286" s="22" t="s">
        <v>3020</v>
      </c>
      <c r="D286" s="24">
        <v>0</v>
      </c>
      <c r="E286" s="26" t="s">
        <v>235</v>
      </c>
      <c r="F286" s="25"/>
      <c r="G286" s="24"/>
    </row>
    <row r="287" spans="1:9" ht="46.5">
      <c r="A287" s="19" t="s">
        <v>881</v>
      </c>
      <c r="B287" s="29" t="s">
        <v>880</v>
      </c>
      <c r="C287" s="22" t="s">
        <v>3019</v>
      </c>
      <c r="D287" s="24">
        <v>0</v>
      </c>
      <c r="E287" s="26" t="s">
        <v>235</v>
      </c>
      <c r="F287" s="25"/>
      <c r="G287" s="24"/>
    </row>
    <row r="288" spans="1:9" ht="15.5">
      <c r="A288" s="19"/>
      <c r="B288" s="29"/>
      <c r="C288" s="23" t="s">
        <v>1773</v>
      </c>
      <c r="D288" s="24">
        <v>0</v>
      </c>
      <c r="E288" s="26" t="s">
        <v>235</v>
      </c>
      <c r="F288" s="25"/>
      <c r="G288" s="24"/>
    </row>
    <row r="289" spans="1:9" ht="15.5">
      <c r="A289" s="19"/>
      <c r="B289" s="29"/>
      <c r="C289" s="23" t="s">
        <v>1772</v>
      </c>
      <c r="D289" s="24">
        <v>0</v>
      </c>
      <c r="E289" s="26" t="s">
        <v>235</v>
      </c>
      <c r="F289" s="25"/>
      <c r="G289" s="24"/>
    </row>
    <row r="290" spans="1:9" ht="43.5">
      <c r="A290" s="19" t="s">
        <v>878</v>
      </c>
      <c r="B290" s="71" t="s">
        <v>877</v>
      </c>
      <c r="C290" s="23" t="s">
        <v>3017</v>
      </c>
      <c r="D290" s="24">
        <v>0</v>
      </c>
      <c r="E290" s="26" t="s">
        <v>168</v>
      </c>
      <c r="F290" s="25"/>
      <c r="G290" s="24"/>
    </row>
    <row r="291" spans="1:9" ht="40.15" hidden="1" customHeight="1">
      <c r="A291" s="410" t="s">
        <v>876</v>
      </c>
      <c r="B291" s="918" t="s">
        <v>875</v>
      </c>
      <c r="C291" s="919"/>
      <c r="D291" s="919"/>
      <c r="E291" s="919"/>
      <c r="F291" s="919"/>
      <c r="G291" s="920"/>
    </row>
    <row r="292" spans="1:9" ht="46.5" hidden="1">
      <c r="A292" s="40" t="s">
        <v>874</v>
      </c>
      <c r="B292" s="42" t="s">
        <v>873</v>
      </c>
      <c r="C292" s="25"/>
      <c r="D292" s="25"/>
      <c r="E292" s="26"/>
      <c r="F292" s="25"/>
      <c r="G292" s="25"/>
    </row>
    <row r="293" spans="1:9" ht="46.5" hidden="1">
      <c r="A293" s="40" t="s">
        <v>871</v>
      </c>
      <c r="B293" s="42" t="s">
        <v>870</v>
      </c>
      <c r="C293" s="25"/>
      <c r="D293" s="25"/>
      <c r="E293" s="26"/>
      <c r="F293" s="25"/>
      <c r="G293" s="25"/>
    </row>
    <row r="294" spans="1:9" ht="58" hidden="1">
      <c r="A294" s="40" t="s">
        <v>869</v>
      </c>
      <c r="B294" s="23" t="s">
        <v>868</v>
      </c>
      <c r="D294" s="25"/>
      <c r="E294" s="26"/>
      <c r="F294" s="25"/>
      <c r="G294" s="25"/>
    </row>
    <row r="295" spans="1:9" ht="18.5">
      <c r="A295" s="408" t="s">
        <v>867</v>
      </c>
      <c r="B295" s="918" t="s">
        <v>866</v>
      </c>
      <c r="C295" s="919"/>
      <c r="D295" s="919"/>
      <c r="E295" s="919"/>
      <c r="F295" s="919"/>
      <c r="G295" s="920"/>
      <c r="H295" s="11">
        <f>SUM(D296:D299)</f>
        <v>0</v>
      </c>
      <c r="I295" s="11">
        <f>COUNT(D296:D299)*2</f>
        <v>8</v>
      </c>
    </row>
    <row r="296" spans="1:9" ht="43.5">
      <c r="A296" s="19" t="s">
        <v>865</v>
      </c>
      <c r="B296" s="42" t="s">
        <v>864</v>
      </c>
      <c r="C296" s="22" t="s">
        <v>3016</v>
      </c>
      <c r="D296" s="60">
        <v>0</v>
      </c>
      <c r="E296" s="26" t="s">
        <v>190</v>
      </c>
      <c r="F296" s="17" t="s">
        <v>3015</v>
      </c>
      <c r="G296" s="24"/>
    </row>
    <row r="297" spans="1:9" ht="29">
      <c r="A297" s="19"/>
      <c r="B297" s="42"/>
      <c r="C297" s="17" t="s">
        <v>3014</v>
      </c>
      <c r="D297" s="60">
        <v>0</v>
      </c>
      <c r="E297" s="26" t="s">
        <v>190</v>
      </c>
      <c r="F297" s="25"/>
      <c r="G297" s="24"/>
    </row>
    <row r="298" spans="1:9" ht="46.5">
      <c r="A298" s="19" t="s">
        <v>862</v>
      </c>
      <c r="B298" s="42" t="s">
        <v>861</v>
      </c>
      <c r="C298" s="17" t="s">
        <v>3013</v>
      </c>
      <c r="D298" s="60">
        <v>0</v>
      </c>
      <c r="E298" s="26" t="s">
        <v>190</v>
      </c>
      <c r="F298" s="25"/>
      <c r="G298" s="24"/>
    </row>
    <row r="299" spans="1:9" ht="58">
      <c r="A299" s="19" t="s">
        <v>860</v>
      </c>
      <c r="B299" s="23" t="s">
        <v>859</v>
      </c>
      <c r="C299" s="22" t="s">
        <v>1767</v>
      </c>
      <c r="D299" s="60">
        <v>0</v>
      </c>
      <c r="E299" s="26" t="s">
        <v>110</v>
      </c>
      <c r="F299" s="25"/>
      <c r="G299" s="24"/>
    </row>
    <row r="300" spans="1:9" ht="40.15" hidden="1" customHeight="1">
      <c r="A300" s="410" t="s">
        <v>858</v>
      </c>
      <c r="B300" s="918" t="s">
        <v>857</v>
      </c>
      <c r="C300" s="919"/>
      <c r="D300" s="919"/>
      <c r="E300" s="919"/>
      <c r="F300" s="919"/>
      <c r="G300" s="920"/>
    </row>
    <row r="301" spans="1:9" ht="46.5" hidden="1">
      <c r="A301" s="21" t="s">
        <v>856</v>
      </c>
      <c r="B301" s="42" t="s">
        <v>855</v>
      </c>
      <c r="C301" s="25"/>
      <c r="D301" s="25"/>
      <c r="E301" s="26"/>
      <c r="F301" s="25"/>
      <c r="G301" s="25"/>
    </row>
    <row r="302" spans="1:9" ht="46.5" hidden="1">
      <c r="A302" s="21" t="s">
        <v>854</v>
      </c>
      <c r="B302" s="29" t="s">
        <v>853</v>
      </c>
      <c r="C302" s="25"/>
      <c r="D302" s="25"/>
      <c r="E302" s="26"/>
      <c r="F302" s="25"/>
      <c r="G302" s="25"/>
    </row>
    <row r="303" spans="1:9" ht="40.15" hidden="1" customHeight="1">
      <c r="A303" s="414" t="s">
        <v>852</v>
      </c>
      <c r="B303" s="918" t="s">
        <v>851</v>
      </c>
      <c r="C303" s="919"/>
      <c r="D303" s="919"/>
      <c r="E303" s="919"/>
      <c r="F303" s="919"/>
      <c r="G303" s="920"/>
    </row>
    <row r="304" spans="1:9" ht="31" hidden="1">
      <c r="A304" s="21" t="s">
        <v>850</v>
      </c>
      <c r="B304" s="42" t="s">
        <v>849</v>
      </c>
      <c r="C304" s="25"/>
      <c r="D304" s="25"/>
      <c r="E304" s="26"/>
      <c r="F304" s="25"/>
      <c r="G304" s="25"/>
    </row>
    <row r="305" spans="1:9" ht="46.5" hidden="1">
      <c r="A305" s="21" t="s">
        <v>848</v>
      </c>
      <c r="B305" s="42" t="s">
        <v>847</v>
      </c>
      <c r="C305" s="25"/>
      <c r="D305" s="25"/>
      <c r="E305" s="26"/>
      <c r="F305" s="25"/>
      <c r="G305" s="25"/>
    </row>
    <row r="306" spans="1:9" ht="18.5">
      <c r="A306" s="408" t="s">
        <v>846</v>
      </c>
      <c r="B306" s="918" t="s">
        <v>845</v>
      </c>
      <c r="C306" s="919"/>
      <c r="D306" s="919"/>
      <c r="E306" s="919"/>
      <c r="F306" s="919"/>
      <c r="G306" s="920"/>
      <c r="H306" s="11">
        <f>SUM(D309)</f>
        <v>0</v>
      </c>
      <c r="I306" s="11">
        <f>COUNT(D309)*2</f>
        <v>2</v>
      </c>
    </row>
    <row r="307" spans="1:9" ht="62" hidden="1">
      <c r="A307" s="21" t="s">
        <v>844</v>
      </c>
      <c r="B307" s="42" t="s">
        <v>843</v>
      </c>
      <c r="C307" s="25"/>
      <c r="D307" s="25"/>
      <c r="E307" s="26"/>
      <c r="F307" s="25"/>
      <c r="G307" s="25"/>
    </row>
    <row r="308" spans="1:9" ht="62" hidden="1">
      <c r="A308" s="21" t="s">
        <v>842</v>
      </c>
      <c r="B308" s="42" t="s">
        <v>841</v>
      </c>
      <c r="C308" s="25"/>
      <c r="D308" s="25"/>
      <c r="E308" s="26"/>
      <c r="F308" s="25"/>
      <c r="G308" s="25"/>
    </row>
    <row r="309" spans="1:9" ht="46.5">
      <c r="A309" s="19" t="s">
        <v>840</v>
      </c>
      <c r="B309" s="69" t="s">
        <v>839</v>
      </c>
      <c r="C309" s="22" t="s">
        <v>3292</v>
      </c>
      <c r="D309" s="16">
        <v>0</v>
      </c>
      <c r="E309" s="13" t="s">
        <v>110</v>
      </c>
      <c r="F309" s="12" t="s">
        <v>3291</v>
      </c>
      <c r="G309" s="24"/>
    </row>
    <row r="310" spans="1:9" ht="18.5">
      <c r="A310" s="408" t="s">
        <v>838</v>
      </c>
      <c r="B310" s="918" t="s">
        <v>837</v>
      </c>
      <c r="C310" s="919"/>
      <c r="D310" s="919"/>
      <c r="E310" s="919"/>
      <c r="F310" s="919"/>
      <c r="G310" s="920"/>
      <c r="H310" s="11">
        <f>SUM(D311:D314)</f>
        <v>0</v>
      </c>
      <c r="I310" s="11">
        <f>COUNT(D311:D314)*2</f>
        <v>8</v>
      </c>
    </row>
    <row r="311" spans="1:9" ht="46.5">
      <c r="A311" s="19" t="s">
        <v>836</v>
      </c>
      <c r="B311" s="38" t="s">
        <v>835</v>
      </c>
      <c r="C311" s="38" t="s">
        <v>2086</v>
      </c>
      <c r="D311" s="24">
        <v>0</v>
      </c>
      <c r="E311" s="26" t="s">
        <v>126</v>
      </c>
      <c r="F311" s="25"/>
      <c r="G311" s="24"/>
    </row>
    <row r="312" spans="1:9" ht="62">
      <c r="A312" s="19" t="s">
        <v>833</v>
      </c>
      <c r="B312" s="38" t="s">
        <v>832</v>
      </c>
      <c r="C312" s="23" t="s">
        <v>831</v>
      </c>
      <c r="D312" s="24">
        <v>0</v>
      </c>
      <c r="E312" s="26" t="s">
        <v>130</v>
      </c>
      <c r="F312" s="23" t="s">
        <v>830</v>
      </c>
      <c r="G312" s="24"/>
    </row>
    <row r="313" spans="1:9" ht="29">
      <c r="A313" s="19"/>
      <c r="B313" s="38"/>
      <c r="C313" s="64" t="s">
        <v>829</v>
      </c>
      <c r="D313" s="24">
        <v>0</v>
      </c>
      <c r="E313" s="26" t="s">
        <v>126</v>
      </c>
      <c r="F313" s="26"/>
      <c r="G313" s="24"/>
    </row>
    <row r="314" spans="1:9" ht="62">
      <c r="A314" s="19" t="s">
        <v>828</v>
      </c>
      <c r="B314" s="38" t="s">
        <v>827</v>
      </c>
      <c r="C314" s="36" t="s">
        <v>826</v>
      </c>
      <c r="D314" s="24">
        <v>0</v>
      </c>
      <c r="E314" s="26" t="s">
        <v>168</v>
      </c>
      <c r="F314" s="25"/>
      <c r="G314" s="24"/>
    </row>
    <row r="315" spans="1:9" ht="40.15" customHeight="1">
      <c r="A315" s="406" t="s">
        <v>825</v>
      </c>
      <c r="B315" s="918" t="s">
        <v>824</v>
      </c>
      <c r="C315" s="919"/>
      <c r="D315" s="919"/>
      <c r="E315" s="919"/>
      <c r="F315" s="919"/>
      <c r="G315" s="920"/>
      <c r="H315" s="11">
        <f>SUM(D316)</f>
        <v>0</v>
      </c>
      <c r="I315" s="11">
        <f>COUNT(D316)*2</f>
        <v>2</v>
      </c>
    </row>
    <row r="316" spans="1:9" ht="72.5">
      <c r="A316" s="19" t="s">
        <v>823</v>
      </c>
      <c r="B316" s="68" t="s">
        <v>822</v>
      </c>
      <c r="C316" s="36" t="s">
        <v>821</v>
      </c>
      <c r="D316" s="24">
        <v>0</v>
      </c>
      <c r="E316" s="26" t="s">
        <v>110</v>
      </c>
      <c r="F316" s="17" t="s">
        <v>1763</v>
      </c>
      <c r="G316" s="24"/>
    </row>
    <row r="317" spans="1:9" ht="43.5" hidden="1">
      <c r="A317" s="21" t="s">
        <v>819</v>
      </c>
      <c r="B317" s="68" t="s">
        <v>818</v>
      </c>
      <c r="C317" s="25"/>
      <c r="D317" s="25"/>
      <c r="E317" s="26"/>
      <c r="F317" s="25"/>
      <c r="G317" s="25"/>
    </row>
    <row r="318" spans="1:9" ht="21">
      <c r="A318" s="118"/>
      <c r="B318" s="912" t="s">
        <v>817</v>
      </c>
      <c r="C318" s="913"/>
      <c r="D318" s="913"/>
      <c r="E318" s="913"/>
      <c r="F318" s="913"/>
      <c r="G318" s="914"/>
      <c r="H318" s="11">
        <f>H319+H329+H338+H351+H354+H360+H372+H383+H399+H406+H421+H425+H431+H438+H464+H343</f>
        <v>0</v>
      </c>
      <c r="I318" s="11">
        <f>I319+I329+I338+I351+I354+I360+I372+I383+I399+I406+I421+I425+I431+I438+I464+I343</f>
        <v>200</v>
      </c>
    </row>
    <row r="319" spans="1:9" ht="18.5">
      <c r="A319" s="408" t="s">
        <v>816</v>
      </c>
      <c r="B319" s="825" t="s">
        <v>815</v>
      </c>
      <c r="C319" s="826"/>
      <c r="D319" s="826"/>
      <c r="E319" s="826"/>
      <c r="F319" s="826"/>
      <c r="G319" s="827"/>
      <c r="H319" s="11">
        <f>SUM(D320:D328)</f>
        <v>0</v>
      </c>
      <c r="I319" s="11">
        <f>COUNT(D320:D328)*2</f>
        <v>16</v>
      </c>
    </row>
    <row r="320" spans="1:9" ht="46.5">
      <c r="A320" s="19" t="s">
        <v>814</v>
      </c>
      <c r="B320" s="29" t="s">
        <v>813</v>
      </c>
      <c r="C320" s="23" t="s">
        <v>3290</v>
      </c>
      <c r="D320" s="24">
        <v>0</v>
      </c>
      <c r="E320" s="219" t="s">
        <v>51</v>
      </c>
      <c r="G320" s="24"/>
    </row>
    <row r="321" spans="1:9" ht="43.5">
      <c r="A321" s="19"/>
      <c r="B321" s="29"/>
      <c r="C321" s="23" t="s">
        <v>3289</v>
      </c>
      <c r="D321" s="24">
        <v>0</v>
      </c>
      <c r="E321" s="219" t="s">
        <v>51</v>
      </c>
      <c r="F321" s="23" t="s">
        <v>1761</v>
      </c>
      <c r="G321" s="24"/>
    </row>
    <row r="322" spans="1:9" ht="31" hidden="1">
      <c r="A322" s="21" t="s">
        <v>806</v>
      </c>
      <c r="B322" s="29" t="s">
        <v>805</v>
      </c>
      <c r="C322" s="42"/>
      <c r="D322" s="25"/>
      <c r="E322" s="26"/>
      <c r="F322" s="25"/>
      <c r="G322" s="25"/>
    </row>
    <row r="323" spans="1:9" ht="31">
      <c r="A323" s="19" t="s">
        <v>796</v>
      </c>
      <c r="B323" s="29" t="s">
        <v>795</v>
      </c>
      <c r="C323" s="45" t="s">
        <v>3288</v>
      </c>
      <c r="D323" s="24">
        <v>0</v>
      </c>
      <c r="E323" s="219" t="s">
        <v>130</v>
      </c>
      <c r="G323" s="24"/>
    </row>
    <row r="324" spans="1:9" ht="29">
      <c r="A324" s="19"/>
      <c r="B324" s="29"/>
      <c r="C324" s="22" t="s">
        <v>3287</v>
      </c>
      <c r="D324" s="24">
        <v>0</v>
      </c>
      <c r="E324" s="219" t="s">
        <v>130</v>
      </c>
      <c r="F324" s="45"/>
      <c r="G324" s="24"/>
    </row>
    <row r="325" spans="1:9" ht="29">
      <c r="A325" s="19"/>
      <c r="B325" s="29"/>
      <c r="C325" s="22" t="s">
        <v>2308</v>
      </c>
      <c r="D325" s="24">
        <v>0</v>
      </c>
      <c r="E325" s="219" t="s">
        <v>1758</v>
      </c>
      <c r="F325" s="45"/>
      <c r="G325" s="24"/>
    </row>
    <row r="326" spans="1:9" ht="29">
      <c r="A326" s="19"/>
      <c r="B326" s="29"/>
      <c r="C326" s="23" t="s">
        <v>1759</v>
      </c>
      <c r="D326" s="24">
        <v>0</v>
      </c>
      <c r="E326" s="219" t="s">
        <v>1758</v>
      </c>
      <c r="F326" s="45"/>
      <c r="G326" s="24"/>
    </row>
    <row r="327" spans="1:9" ht="29">
      <c r="A327" s="19"/>
      <c r="B327" s="29"/>
      <c r="C327" s="23" t="s">
        <v>1755</v>
      </c>
      <c r="D327" s="24">
        <v>0</v>
      </c>
      <c r="E327" s="9" t="s">
        <v>51</v>
      </c>
      <c r="F327" s="45"/>
      <c r="G327" s="24"/>
    </row>
    <row r="328" spans="1:9" ht="62">
      <c r="A328" s="19" t="s">
        <v>792</v>
      </c>
      <c r="B328" s="29" t="s">
        <v>791</v>
      </c>
      <c r="C328" s="17" t="s">
        <v>3286</v>
      </c>
      <c r="D328" s="24">
        <v>0</v>
      </c>
      <c r="E328" s="219" t="s">
        <v>235</v>
      </c>
      <c r="F328" s="25"/>
      <c r="G328" s="24"/>
    </row>
    <row r="329" spans="1:9" ht="18.5">
      <c r="A329" s="408" t="s">
        <v>790</v>
      </c>
      <c r="B329" s="918" t="s">
        <v>789</v>
      </c>
      <c r="C329" s="919"/>
      <c r="D329" s="919"/>
      <c r="E329" s="919"/>
      <c r="F329" s="919"/>
      <c r="G329" s="920"/>
      <c r="H329" s="11">
        <f>SUM(D330:D337)</f>
        <v>0</v>
      </c>
      <c r="I329" s="11">
        <f>COUNT(D330:D337)*2</f>
        <v>16</v>
      </c>
    </row>
    <row r="330" spans="1:9" ht="58">
      <c r="A330" s="19" t="s">
        <v>788</v>
      </c>
      <c r="B330" s="42" t="s">
        <v>787</v>
      </c>
      <c r="C330" s="17" t="s">
        <v>3285</v>
      </c>
      <c r="D330" s="24">
        <v>0</v>
      </c>
      <c r="E330" s="26" t="s">
        <v>130</v>
      </c>
      <c r="F330" s="25"/>
      <c r="G330" s="24"/>
    </row>
    <row r="331" spans="1:9" ht="29">
      <c r="A331" s="19"/>
      <c r="B331" s="42"/>
      <c r="C331" s="17" t="s">
        <v>3284</v>
      </c>
      <c r="D331" s="24">
        <v>0</v>
      </c>
      <c r="E331" s="26" t="s">
        <v>130</v>
      </c>
      <c r="F331" s="25"/>
      <c r="G331" s="24"/>
    </row>
    <row r="332" spans="1:9" ht="15.5">
      <c r="A332" s="19"/>
      <c r="B332" s="42"/>
      <c r="C332" s="17" t="s">
        <v>3283</v>
      </c>
      <c r="D332" s="24">
        <v>0</v>
      </c>
      <c r="E332" s="26" t="s">
        <v>130</v>
      </c>
      <c r="F332" s="25"/>
      <c r="G332" s="24"/>
    </row>
    <row r="333" spans="1:9" ht="29">
      <c r="A333" s="19"/>
      <c r="B333" s="42"/>
      <c r="C333" s="17" t="s">
        <v>3282</v>
      </c>
      <c r="D333" s="24">
        <v>0</v>
      </c>
      <c r="E333" s="26" t="s">
        <v>130</v>
      </c>
      <c r="F333" s="25"/>
      <c r="G333" s="24"/>
    </row>
    <row r="334" spans="1:9" ht="29">
      <c r="A334" s="19"/>
      <c r="B334" s="42"/>
      <c r="C334" s="17" t="s">
        <v>3281</v>
      </c>
      <c r="D334" s="24">
        <v>0</v>
      </c>
      <c r="E334" s="26" t="s">
        <v>130</v>
      </c>
      <c r="F334" s="25"/>
      <c r="G334" s="24"/>
    </row>
    <row r="335" spans="1:9" ht="29">
      <c r="A335" s="19"/>
      <c r="B335" s="42"/>
      <c r="C335" s="17" t="s">
        <v>3280</v>
      </c>
      <c r="D335" s="24">
        <v>0</v>
      </c>
      <c r="E335" s="26" t="s">
        <v>130</v>
      </c>
      <c r="F335" s="25"/>
      <c r="G335" s="24"/>
    </row>
    <row r="336" spans="1:9" ht="145">
      <c r="A336" s="19"/>
      <c r="B336" s="42"/>
      <c r="C336" s="17" t="s">
        <v>1746</v>
      </c>
      <c r="D336" s="24">
        <v>0</v>
      </c>
      <c r="E336" s="26" t="s">
        <v>130</v>
      </c>
      <c r="F336" s="22" t="s">
        <v>3279</v>
      </c>
      <c r="G336" s="24"/>
    </row>
    <row r="337" spans="1:9" ht="46.5">
      <c r="A337" s="19" t="s">
        <v>785</v>
      </c>
      <c r="B337" s="42" t="s">
        <v>784</v>
      </c>
      <c r="C337" s="36" t="s">
        <v>3278</v>
      </c>
      <c r="D337" s="24">
        <v>0</v>
      </c>
      <c r="E337" s="139" t="s">
        <v>773</v>
      </c>
      <c r="F337" s="25"/>
      <c r="G337" s="24"/>
    </row>
    <row r="338" spans="1:9" ht="18.5">
      <c r="A338" s="408" t="s">
        <v>782</v>
      </c>
      <c r="B338" s="918" t="s">
        <v>781</v>
      </c>
      <c r="C338" s="919"/>
      <c r="D338" s="919"/>
      <c r="E338" s="919"/>
      <c r="F338" s="919"/>
      <c r="G338" s="920"/>
      <c r="H338" s="11">
        <f>SUM(D339:D341)</f>
        <v>0</v>
      </c>
      <c r="I338" s="11">
        <f>COUNT(D339:D341)*2</f>
        <v>6</v>
      </c>
    </row>
    <row r="339" spans="1:9" ht="62">
      <c r="A339" s="19" t="s">
        <v>780</v>
      </c>
      <c r="B339" s="42" t="s">
        <v>779</v>
      </c>
      <c r="C339" s="42" t="s">
        <v>3277</v>
      </c>
      <c r="D339" s="24">
        <v>0</v>
      </c>
      <c r="E339" s="30" t="s">
        <v>110</v>
      </c>
      <c r="F339" s="25"/>
      <c r="G339" s="24"/>
    </row>
    <row r="340" spans="1:9" ht="77.5">
      <c r="A340" s="19" t="s">
        <v>776</v>
      </c>
      <c r="B340" s="17" t="s">
        <v>775</v>
      </c>
      <c r="C340" s="66" t="s">
        <v>3276</v>
      </c>
      <c r="D340" s="24">
        <v>0</v>
      </c>
      <c r="E340" s="30" t="s">
        <v>130</v>
      </c>
      <c r="F340" s="25"/>
      <c r="G340" s="24"/>
    </row>
    <row r="341" spans="1:9" ht="31">
      <c r="A341" s="19" t="s">
        <v>767</v>
      </c>
      <c r="B341" s="42" t="s">
        <v>766</v>
      </c>
      <c r="C341" s="17" t="s">
        <v>3275</v>
      </c>
      <c r="D341" s="24">
        <v>0</v>
      </c>
      <c r="E341" s="26" t="s">
        <v>130</v>
      </c>
      <c r="F341" s="25"/>
      <c r="G341" s="24"/>
    </row>
    <row r="342" spans="1:9" ht="46.5" hidden="1">
      <c r="A342" s="21" t="s">
        <v>765</v>
      </c>
      <c r="B342" s="42" t="s">
        <v>764</v>
      </c>
      <c r="C342" s="25"/>
      <c r="D342" s="25"/>
      <c r="E342" s="26"/>
      <c r="F342" s="25"/>
      <c r="G342" s="25"/>
    </row>
    <row r="343" spans="1:9" ht="18.5">
      <c r="A343" s="408" t="s">
        <v>762</v>
      </c>
      <c r="B343" s="825" t="s">
        <v>761</v>
      </c>
      <c r="C343" s="826"/>
      <c r="D343" s="826"/>
      <c r="E343" s="826"/>
      <c r="F343" s="826"/>
      <c r="G343" s="827"/>
      <c r="H343" s="11">
        <f>SUM(D344:D350)</f>
        <v>0</v>
      </c>
      <c r="I343" s="11">
        <f>COUNT(D344:D350)*2</f>
        <v>14</v>
      </c>
    </row>
    <row r="344" spans="1:9" ht="46.5">
      <c r="A344" s="19" t="s">
        <v>760</v>
      </c>
      <c r="B344" s="29" t="s">
        <v>759</v>
      </c>
      <c r="C344" s="23" t="s">
        <v>1726</v>
      </c>
      <c r="D344" s="37">
        <v>0</v>
      </c>
      <c r="E344" s="26" t="s">
        <v>235</v>
      </c>
      <c r="F344" s="23" t="s">
        <v>3009</v>
      </c>
      <c r="G344" s="24"/>
    </row>
    <row r="345" spans="1:9" ht="58">
      <c r="A345" s="19" t="s">
        <v>758</v>
      </c>
      <c r="B345" s="23" t="s">
        <v>757</v>
      </c>
      <c r="C345" s="29" t="s">
        <v>1724</v>
      </c>
      <c r="D345" s="37">
        <v>0</v>
      </c>
      <c r="E345" s="26" t="s">
        <v>51</v>
      </c>
      <c r="F345" s="23" t="s">
        <v>1723</v>
      </c>
      <c r="G345" s="24"/>
    </row>
    <row r="346" spans="1:9" ht="46.5">
      <c r="A346" s="19" t="s">
        <v>756</v>
      </c>
      <c r="B346" s="29" t="s">
        <v>755</v>
      </c>
      <c r="C346" s="23" t="s">
        <v>1722</v>
      </c>
      <c r="D346" s="37">
        <v>0</v>
      </c>
      <c r="E346" s="26" t="s">
        <v>110</v>
      </c>
      <c r="F346" s="25"/>
      <c r="G346" s="24"/>
    </row>
    <row r="347" spans="1:9" ht="29">
      <c r="A347" s="19"/>
      <c r="B347" s="29"/>
      <c r="C347" s="23" t="s">
        <v>1721</v>
      </c>
      <c r="D347" s="37">
        <v>0</v>
      </c>
      <c r="E347" s="26" t="s">
        <v>51</v>
      </c>
      <c r="F347" s="25"/>
      <c r="G347" s="24"/>
    </row>
    <row r="348" spans="1:9" ht="15.5">
      <c r="A348" s="19"/>
      <c r="B348" s="29"/>
      <c r="C348" s="23" t="s">
        <v>1720</v>
      </c>
      <c r="D348" s="37">
        <v>0</v>
      </c>
      <c r="E348" s="26" t="s">
        <v>110</v>
      </c>
      <c r="F348" s="25"/>
      <c r="G348" s="24"/>
    </row>
    <row r="349" spans="1:9" ht="29">
      <c r="A349" s="19" t="s">
        <v>754</v>
      </c>
      <c r="B349" s="29" t="s">
        <v>753</v>
      </c>
      <c r="C349" s="23" t="s">
        <v>2067</v>
      </c>
      <c r="D349" s="37">
        <v>0</v>
      </c>
      <c r="E349" s="26" t="s">
        <v>130</v>
      </c>
      <c r="F349" s="23" t="s">
        <v>2066</v>
      </c>
      <c r="G349" s="24"/>
    </row>
    <row r="350" spans="1:9" ht="31">
      <c r="A350" s="19" t="s">
        <v>752</v>
      </c>
      <c r="B350" s="29" t="s">
        <v>751</v>
      </c>
      <c r="C350" s="196" t="s">
        <v>1719</v>
      </c>
      <c r="D350" s="37">
        <v>0</v>
      </c>
      <c r="E350" s="26" t="s">
        <v>130</v>
      </c>
      <c r="F350" s="23"/>
      <c r="G350" s="24"/>
    </row>
    <row r="351" spans="1:9" ht="40.15" customHeight="1">
      <c r="A351" s="406" t="s">
        <v>750</v>
      </c>
      <c r="B351" s="825" t="s">
        <v>749</v>
      </c>
      <c r="C351" s="826"/>
      <c r="D351" s="826"/>
      <c r="E351" s="826"/>
      <c r="F351" s="826"/>
      <c r="G351" s="827"/>
      <c r="H351" s="11">
        <f>SUM(D352:D353)</f>
        <v>0</v>
      </c>
      <c r="I351" s="11">
        <f>COUNT(D352:D353)*2</f>
        <v>4</v>
      </c>
    </row>
    <row r="352" spans="1:9" ht="58">
      <c r="A352" s="19" t="s">
        <v>748</v>
      </c>
      <c r="B352" s="23" t="s">
        <v>747</v>
      </c>
      <c r="C352" s="151" t="s">
        <v>1715</v>
      </c>
      <c r="D352" s="24">
        <v>0</v>
      </c>
      <c r="E352" s="26" t="s">
        <v>235</v>
      </c>
      <c r="F352" s="25"/>
      <c r="G352" s="24"/>
    </row>
    <row r="353" spans="1:9" ht="43.5">
      <c r="A353" s="19" t="s">
        <v>746</v>
      </c>
      <c r="B353" s="23" t="s">
        <v>745</v>
      </c>
      <c r="C353" s="23" t="s">
        <v>3274</v>
      </c>
      <c r="D353" s="24">
        <v>0</v>
      </c>
      <c r="E353" s="26" t="s">
        <v>235</v>
      </c>
      <c r="F353" s="25"/>
      <c r="G353" s="24"/>
    </row>
    <row r="354" spans="1:9" ht="40.15" customHeight="1">
      <c r="A354" s="406" t="s">
        <v>743</v>
      </c>
      <c r="B354" s="918" t="s">
        <v>742</v>
      </c>
      <c r="C354" s="919"/>
      <c r="D354" s="919"/>
      <c r="E354" s="919"/>
      <c r="F354" s="919"/>
      <c r="G354" s="920"/>
      <c r="H354" s="11">
        <f>SUM(D355:D359)</f>
        <v>0</v>
      </c>
      <c r="I354" s="11">
        <f>COUNT(D355:D359)*2</f>
        <v>10</v>
      </c>
    </row>
    <row r="355" spans="1:9" ht="43.5">
      <c r="A355" s="19" t="s">
        <v>741</v>
      </c>
      <c r="B355" s="63" t="s">
        <v>740</v>
      </c>
      <c r="C355" s="22" t="s">
        <v>2062</v>
      </c>
      <c r="D355" s="24">
        <v>0</v>
      </c>
      <c r="E355" s="26" t="s">
        <v>51</v>
      </c>
      <c r="F355" s="25"/>
      <c r="G355" s="24"/>
    </row>
    <row r="356" spans="1:9" ht="43.5">
      <c r="A356" s="19" t="s">
        <v>737</v>
      </c>
      <c r="B356" s="63" t="s">
        <v>736</v>
      </c>
      <c r="C356" s="17" t="s">
        <v>735</v>
      </c>
      <c r="D356" s="24">
        <v>0</v>
      </c>
      <c r="E356" s="26" t="s">
        <v>51</v>
      </c>
      <c r="F356" s="25"/>
      <c r="G356" s="24"/>
    </row>
    <row r="357" spans="1:9" ht="29">
      <c r="A357" s="19"/>
      <c r="B357" s="63"/>
      <c r="C357" s="23" t="s">
        <v>734</v>
      </c>
      <c r="D357" s="24">
        <v>0</v>
      </c>
      <c r="E357" s="26" t="s">
        <v>110</v>
      </c>
      <c r="F357" s="25"/>
      <c r="G357" s="24"/>
    </row>
    <row r="358" spans="1:9" ht="29">
      <c r="A358" s="19"/>
      <c r="B358" s="63"/>
      <c r="C358" s="23" t="s">
        <v>1708</v>
      </c>
      <c r="D358" s="24">
        <v>0</v>
      </c>
      <c r="E358" s="26" t="s">
        <v>51</v>
      </c>
      <c r="F358" s="25"/>
      <c r="G358" s="24"/>
    </row>
    <row r="359" spans="1:9">
      <c r="A359" s="19"/>
      <c r="B359" s="63"/>
      <c r="C359" s="23" t="s">
        <v>732</v>
      </c>
      <c r="D359" s="24">
        <v>0</v>
      </c>
      <c r="E359" s="26" t="s">
        <v>116</v>
      </c>
      <c r="F359" s="25"/>
      <c r="G359" s="24"/>
    </row>
    <row r="360" spans="1:9" ht="18.5">
      <c r="A360" s="408" t="s">
        <v>731</v>
      </c>
      <c r="B360" s="825" t="s">
        <v>730</v>
      </c>
      <c r="C360" s="826"/>
      <c r="D360" s="826"/>
      <c r="E360" s="826"/>
      <c r="F360" s="826"/>
      <c r="G360" s="827"/>
      <c r="H360" s="11">
        <f>SUM(D361:D371)</f>
        <v>0</v>
      </c>
      <c r="I360" s="11">
        <f>COUNT(D361:D371)*2</f>
        <v>22</v>
      </c>
    </row>
    <row r="361" spans="1:9" ht="87">
      <c r="A361" s="19" t="s">
        <v>729</v>
      </c>
      <c r="B361" s="31" t="s">
        <v>728</v>
      </c>
      <c r="C361" s="64" t="s">
        <v>1704</v>
      </c>
      <c r="D361" s="24">
        <v>0</v>
      </c>
      <c r="E361" s="26" t="s">
        <v>116</v>
      </c>
      <c r="F361" s="23" t="s">
        <v>2502</v>
      </c>
      <c r="G361" s="24"/>
    </row>
    <row r="362" spans="1:9" ht="58">
      <c r="A362" s="19"/>
      <c r="B362" s="31"/>
      <c r="C362" s="64" t="s">
        <v>1702</v>
      </c>
      <c r="D362" s="24">
        <v>0</v>
      </c>
      <c r="E362" s="26" t="s">
        <v>110</v>
      </c>
      <c r="F362" s="23" t="s">
        <v>1701</v>
      </c>
      <c r="G362" s="24"/>
    </row>
    <row r="363" spans="1:9" ht="58">
      <c r="A363" s="19"/>
      <c r="B363" s="31"/>
      <c r="C363" s="64" t="s">
        <v>1700</v>
      </c>
      <c r="D363" s="24">
        <v>0</v>
      </c>
      <c r="E363" s="26" t="s">
        <v>110</v>
      </c>
      <c r="F363" s="23" t="s">
        <v>1699</v>
      </c>
      <c r="G363" s="24"/>
    </row>
    <row r="364" spans="1:9" ht="62">
      <c r="A364" s="19" t="s">
        <v>727</v>
      </c>
      <c r="B364" s="31" t="s">
        <v>726</v>
      </c>
      <c r="C364" s="29" t="s">
        <v>725</v>
      </c>
      <c r="D364" s="24">
        <v>0</v>
      </c>
      <c r="E364" s="26" t="s">
        <v>51</v>
      </c>
      <c r="F364" s="25"/>
      <c r="G364" s="24"/>
    </row>
    <row r="365" spans="1:9" ht="43.5">
      <c r="A365" s="19"/>
      <c r="B365" s="31"/>
      <c r="C365" s="23" t="s">
        <v>724</v>
      </c>
      <c r="D365" s="24">
        <v>0</v>
      </c>
      <c r="E365" s="26" t="s">
        <v>130</v>
      </c>
      <c r="F365" s="25"/>
      <c r="G365" s="24"/>
    </row>
    <row r="366" spans="1:9" ht="46.5">
      <c r="A366" s="19" t="s">
        <v>723</v>
      </c>
      <c r="B366" s="31" t="s">
        <v>722</v>
      </c>
      <c r="C366" s="65" t="s">
        <v>721</v>
      </c>
      <c r="D366" s="24">
        <v>0</v>
      </c>
      <c r="E366" s="26" t="s">
        <v>235</v>
      </c>
      <c r="F366" s="23"/>
      <c r="G366" s="24"/>
    </row>
    <row r="367" spans="1:9" ht="43.5">
      <c r="A367" s="19"/>
      <c r="B367" s="31"/>
      <c r="C367" s="23" t="s">
        <v>719</v>
      </c>
      <c r="D367" s="24">
        <v>0</v>
      </c>
      <c r="E367" s="26" t="s">
        <v>168</v>
      </c>
      <c r="F367" s="23" t="s">
        <v>718</v>
      </c>
      <c r="G367" s="24"/>
    </row>
    <row r="368" spans="1:9" ht="43.5">
      <c r="A368" s="19"/>
      <c r="B368" s="31"/>
      <c r="C368" s="23" t="s">
        <v>717</v>
      </c>
      <c r="D368" s="24">
        <v>0</v>
      </c>
      <c r="E368" s="26" t="s">
        <v>168</v>
      </c>
      <c r="F368" s="17" t="s">
        <v>716</v>
      </c>
      <c r="G368" s="24"/>
    </row>
    <row r="369" spans="1:9" ht="29">
      <c r="A369" s="19"/>
      <c r="B369" s="31"/>
      <c r="C369" s="23" t="s">
        <v>715</v>
      </c>
      <c r="D369" s="24">
        <v>0</v>
      </c>
      <c r="E369" s="26" t="s">
        <v>130</v>
      </c>
      <c r="F369" s="23"/>
      <c r="G369" s="24"/>
    </row>
    <row r="370" spans="1:9" ht="43.5" customHeight="1">
      <c r="A370" s="19" t="s">
        <v>714</v>
      </c>
      <c r="B370" s="31" t="s">
        <v>713</v>
      </c>
      <c r="C370" s="35" t="s">
        <v>1698</v>
      </c>
      <c r="D370" s="24">
        <v>0</v>
      </c>
      <c r="E370" s="26" t="s">
        <v>116</v>
      </c>
      <c r="F370" s="25"/>
      <c r="G370" s="24"/>
    </row>
    <row r="371" spans="1:9" ht="43.5">
      <c r="A371" s="19" t="s">
        <v>712</v>
      </c>
      <c r="B371" s="31" t="s">
        <v>711</v>
      </c>
      <c r="C371" s="64" t="s">
        <v>710</v>
      </c>
      <c r="D371" s="24">
        <v>0</v>
      </c>
      <c r="E371" s="26" t="s">
        <v>709</v>
      </c>
      <c r="F371" s="25"/>
      <c r="G371" s="24"/>
    </row>
    <row r="372" spans="1:9" ht="18.5">
      <c r="A372" s="408" t="s">
        <v>708</v>
      </c>
      <c r="B372" s="918" t="s">
        <v>707</v>
      </c>
      <c r="C372" s="919"/>
      <c r="D372" s="919"/>
      <c r="E372" s="919"/>
      <c r="F372" s="919"/>
      <c r="G372" s="920"/>
      <c r="H372" s="11">
        <f>SUM(D373:D382)</f>
        <v>0</v>
      </c>
      <c r="I372" s="11">
        <f>COUNT(D373:D382)*2</f>
        <v>18</v>
      </c>
    </row>
    <row r="373" spans="1:9" ht="46.5">
      <c r="A373" s="19" t="s">
        <v>706</v>
      </c>
      <c r="B373" s="29" t="s">
        <v>705</v>
      </c>
      <c r="C373" s="17" t="s">
        <v>3007</v>
      </c>
      <c r="D373" s="24">
        <v>0</v>
      </c>
      <c r="E373" s="26" t="s">
        <v>51</v>
      </c>
      <c r="F373" s="22" t="s">
        <v>3273</v>
      </c>
      <c r="G373" s="24"/>
    </row>
    <row r="374" spans="1:9" ht="46.5">
      <c r="A374" s="19" t="s">
        <v>703</v>
      </c>
      <c r="B374" s="29" t="s">
        <v>702</v>
      </c>
      <c r="C374" s="23" t="s">
        <v>2059</v>
      </c>
      <c r="D374" s="24">
        <v>0</v>
      </c>
      <c r="E374" s="26" t="s">
        <v>51</v>
      </c>
      <c r="F374" s="22" t="s">
        <v>3272</v>
      </c>
      <c r="G374" s="24"/>
    </row>
    <row r="375" spans="1:9" ht="31" hidden="1">
      <c r="A375" s="21" t="s">
        <v>700</v>
      </c>
      <c r="B375" s="29" t="s">
        <v>699</v>
      </c>
      <c r="D375" s="25"/>
      <c r="E375" s="26"/>
      <c r="F375" s="25"/>
      <c r="G375" s="25"/>
    </row>
    <row r="376" spans="1:9" ht="31">
      <c r="A376" s="19" t="s">
        <v>698</v>
      </c>
      <c r="B376" s="33" t="s">
        <v>697</v>
      </c>
      <c r="C376" s="22" t="s">
        <v>3271</v>
      </c>
      <c r="D376" s="24">
        <v>0</v>
      </c>
      <c r="E376" s="26" t="s">
        <v>51</v>
      </c>
      <c r="F376" s="25"/>
      <c r="G376" s="24"/>
    </row>
    <row r="377" spans="1:9" ht="31">
      <c r="A377" s="19" t="s">
        <v>695</v>
      </c>
      <c r="B377" s="31" t="s">
        <v>694</v>
      </c>
      <c r="C377" s="22" t="s">
        <v>1688</v>
      </c>
      <c r="D377" s="24">
        <v>0</v>
      </c>
      <c r="E377" s="26" t="s">
        <v>1249</v>
      </c>
      <c r="F377" s="22" t="s">
        <v>3270</v>
      </c>
      <c r="G377" s="24"/>
    </row>
    <row r="378" spans="1:9" ht="31">
      <c r="A378" s="19" t="s">
        <v>692</v>
      </c>
      <c r="B378" s="31" t="s">
        <v>691</v>
      </c>
      <c r="C378" s="22" t="s">
        <v>3269</v>
      </c>
      <c r="D378" s="24">
        <v>0</v>
      </c>
      <c r="E378" s="26" t="s">
        <v>51</v>
      </c>
      <c r="F378" s="25"/>
      <c r="G378" s="24"/>
    </row>
    <row r="379" spans="1:9" ht="58">
      <c r="A379" s="19"/>
      <c r="B379" s="31"/>
      <c r="C379" s="22" t="s">
        <v>3268</v>
      </c>
      <c r="D379" s="24">
        <v>0</v>
      </c>
      <c r="E379" s="26" t="s">
        <v>51</v>
      </c>
      <c r="F379" s="25"/>
      <c r="G379" s="24"/>
    </row>
    <row r="380" spans="1:9" ht="29">
      <c r="A380" s="19"/>
      <c r="B380" s="31"/>
      <c r="C380" s="22" t="s">
        <v>3267</v>
      </c>
      <c r="D380" s="24">
        <v>0</v>
      </c>
      <c r="E380" s="26" t="s">
        <v>51</v>
      </c>
      <c r="F380" s="25"/>
      <c r="G380" s="24"/>
    </row>
    <row r="381" spans="1:9" ht="29">
      <c r="A381" s="19"/>
      <c r="B381" s="31"/>
      <c r="C381" s="17" t="s">
        <v>688</v>
      </c>
      <c r="D381" s="24">
        <v>0</v>
      </c>
      <c r="E381" s="26" t="s">
        <v>51</v>
      </c>
      <c r="F381" s="25"/>
      <c r="G381" s="24"/>
    </row>
    <row r="382" spans="1:9" ht="46.5">
      <c r="A382" s="19" t="s">
        <v>687</v>
      </c>
      <c r="B382" s="31" t="s">
        <v>686</v>
      </c>
      <c r="C382" s="43" t="s">
        <v>2050</v>
      </c>
      <c r="D382" s="24">
        <v>0</v>
      </c>
      <c r="E382" s="26" t="s">
        <v>168</v>
      </c>
      <c r="F382" s="25"/>
      <c r="G382" s="24"/>
    </row>
    <row r="383" spans="1:9" ht="40.15" customHeight="1">
      <c r="A383" s="406" t="s">
        <v>684</v>
      </c>
      <c r="B383" s="825" t="s">
        <v>683</v>
      </c>
      <c r="C383" s="826"/>
      <c r="D383" s="826"/>
      <c r="E383" s="826"/>
      <c r="F383" s="826"/>
      <c r="G383" s="827"/>
      <c r="H383" s="11">
        <f>SUM(D384:D393)</f>
        <v>0</v>
      </c>
      <c r="I383" s="11">
        <f>COUNT(D384:D393)*2</f>
        <v>20</v>
      </c>
    </row>
    <row r="384" spans="1:9" ht="31">
      <c r="A384" s="19" t="s">
        <v>682</v>
      </c>
      <c r="B384" s="29" t="s">
        <v>681</v>
      </c>
      <c r="C384" s="23" t="s">
        <v>2049</v>
      </c>
      <c r="D384" s="24">
        <v>0</v>
      </c>
      <c r="E384" s="26" t="s">
        <v>110</v>
      </c>
      <c r="F384" s="25"/>
      <c r="G384" s="24"/>
    </row>
    <row r="385" spans="1:9" ht="43.5">
      <c r="A385" s="19"/>
      <c r="B385" s="29"/>
      <c r="C385" s="88" t="s">
        <v>2048</v>
      </c>
      <c r="D385" s="24">
        <v>0</v>
      </c>
      <c r="E385" s="26" t="s">
        <v>110</v>
      </c>
      <c r="F385" s="25"/>
      <c r="G385" s="24"/>
    </row>
    <row r="386" spans="1:9" ht="29">
      <c r="A386" s="19"/>
      <c r="B386" s="29"/>
      <c r="C386" s="88" t="s">
        <v>2047</v>
      </c>
      <c r="D386" s="24">
        <v>0</v>
      </c>
      <c r="E386" s="26" t="s">
        <v>808</v>
      </c>
      <c r="F386" s="25"/>
      <c r="G386" s="24"/>
    </row>
    <row r="387" spans="1:9" ht="43.5">
      <c r="A387" s="19"/>
      <c r="B387" s="29"/>
      <c r="C387" s="96" t="s">
        <v>2046</v>
      </c>
      <c r="D387" s="24">
        <v>0</v>
      </c>
      <c r="E387" s="26" t="s">
        <v>110</v>
      </c>
      <c r="F387" s="25"/>
      <c r="G387" s="24"/>
    </row>
    <row r="388" spans="1:9" ht="46.5">
      <c r="A388" s="19" t="s">
        <v>680</v>
      </c>
      <c r="B388" s="29" t="s">
        <v>679</v>
      </c>
      <c r="C388" s="23" t="s">
        <v>2045</v>
      </c>
      <c r="D388" s="24">
        <v>0</v>
      </c>
      <c r="E388" s="26" t="s">
        <v>549</v>
      </c>
      <c r="F388" s="23" t="s">
        <v>2044</v>
      </c>
      <c r="G388" s="24"/>
    </row>
    <row r="389" spans="1:9" ht="58">
      <c r="A389" s="19"/>
      <c r="B389" s="29"/>
      <c r="C389" s="22" t="s">
        <v>2043</v>
      </c>
      <c r="D389" s="24">
        <v>0</v>
      </c>
      <c r="E389" s="26" t="s">
        <v>51</v>
      </c>
      <c r="F389" s="22"/>
      <c r="G389" s="24"/>
    </row>
    <row r="390" spans="1:9" ht="43.5">
      <c r="A390" s="19"/>
      <c r="B390" s="29"/>
      <c r="C390" s="23" t="s">
        <v>2042</v>
      </c>
      <c r="D390" s="24">
        <v>0</v>
      </c>
      <c r="E390" s="26" t="s">
        <v>110</v>
      </c>
      <c r="F390" s="23"/>
      <c r="G390" s="24"/>
    </row>
    <row r="391" spans="1:9" ht="46.5">
      <c r="A391" s="19" t="s">
        <v>678</v>
      </c>
      <c r="B391" s="29" t="s">
        <v>677</v>
      </c>
      <c r="C391" s="84" t="s">
        <v>3266</v>
      </c>
      <c r="D391" s="24">
        <v>0</v>
      </c>
      <c r="E391" s="26" t="s">
        <v>709</v>
      </c>
      <c r="F391" s="25"/>
      <c r="G391" s="24"/>
    </row>
    <row r="392" spans="1:9" ht="58">
      <c r="A392" s="19"/>
      <c r="B392" s="29"/>
      <c r="C392" s="22" t="s">
        <v>2040</v>
      </c>
      <c r="D392" s="24">
        <v>0</v>
      </c>
      <c r="E392" s="26" t="s">
        <v>130</v>
      </c>
      <c r="F392" s="25"/>
      <c r="G392" s="24"/>
    </row>
    <row r="393" spans="1:9" ht="43.5">
      <c r="A393" s="19"/>
      <c r="B393" s="29"/>
      <c r="C393" s="22" t="s">
        <v>2039</v>
      </c>
      <c r="D393" s="24">
        <v>0</v>
      </c>
      <c r="E393" s="26" t="s">
        <v>808</v>
      </c>
      <c r="F393" s="25"/>
      <c r="G393" s="24"/>
    </row>
    <row r="394" spans="1:9" ht="62" hidden="1">
      <c r="A394" s="21" t="s">
        <v>676</v>
      </c>
      <c r="B394" s="29" t="s">
        <v>675</v>
      </c>
      <c r="C394" s="25"/>
      <c r="D394" s="25"/>
      <c r="E394" s="26"/>
      <c r="F394" s="25"/>
      <c r="G394" s="25"/>
    </row>
    <row r="395" spans="1:9" ht="40.15" hidden="1" customHeight="1">
      <c r="A395" s="410" t="s">
        <v>674</v>
      </c>
      <c r="B395" s="918" t="s">
        <v>673</v>
      </c>
      <c r="C395" s="919"/>
      <c r="D395" s="919"/>
      <c r="E395" s="919"/>
      <c r="F395" s="919"/>
      <c r="G395" s="920"/>
    </row>
    <row r="396" spans="1:9" ht="58" hidden="1">
      <c r="A396" s="21" t="s">
        <v>672</v>
      </c>
      <c r="B396" s="17" t="s">
        <v>671</v>
      </c>
      <c r="C396" s="25"/>
      <c r="D396" s="25"/>
      <c r="E396" s="26"/>
      <c r="F396" s="25"/>
      <c r="G396" s="25"/>
    </row>
    <row r="397" spans="1:9" ht="43.5" hidden="1">
      <c r="A397" s="21" t="s">
        <v>670</v>
      </c>
      <c r="B397" s="17" t="s">
        <v>669</v>
      </c>
      <c r="C397" s="25"/>
      <c r="D397" s="25"/>
      <c r="E397" s="26"/>
      <c r="F397" s="25"/>
      <c r="G397" s="25"/>
    </row>
    <row r="398" spans="1:9" ht="77.5" hidden="1">
      <c r="A398" s="21" t="s">
        <v>668</v>
      </c>
      <c r="B398" s="42" t="s">
        <v>1684</v>
      </c>
      <c r="C398" s="25"/>
      <c r="D398" s="25"/>
      <c r="E398" s="26"/>
      <c r="F398" s="25"/>
      <c r="G398" s="25"/>
    </row>
    <row r="399" spans="1:9" ht="40.15" customHeight="1">
      <c r="A399" s="406" t="s">
        <v>666</v>
      </c>
      <c r="B399" s="825" t="s">
        <v>665</v>
      </c>
      <c r="C399" s="826"/>
      <c r="D399" s="826"/>
      <c r="E399" s="826"/>
      <c r="F399" s="826"/>
      <c r="G399" s="827"/>
      <c r="H399" s="11">
        <f>SUM(D402:D403)</f>
        <v>0</v>
      </c>
      <c r="I399" s="11">
        <f>COUNT(D402:D403)*2</f>
        <v>4</v>
      </c>
    </row>
    <row r="400" spans="1:9" ht="31" hidden="1">
      <c r="A400" s="21" t="s">
        <v>664</v>
      </c>
      <c r="B400" s="29" t="s">
        <v>663</v>
      </c>
      <c r="C400" s="25"/>
      <c r="D400" s="25"/>
      <c r="E400" s="26"/>
      <c r="F400" s="25"/>
      <c r="G400" s="25"/>
    </row>
    <row r="401" spans="1:9" ht="31" hidden="1">
      <c r="A401" s="21" t="s">
        <v>662</v>
      </c>
      <c r="B401" s="29" t="s">
        <v>661</v>
      </c>
      <c r="C401" s="25"/>
      <c r="D401" s="25"/>
      <c r="E401" s="26"/>
      <c r="F401" s="25"/>
      <c r="G401" s="25"/>
    </row>
    <row r="402" spans="1:9" ht="31">
      <c r="A402" s="19" t="s">
        <v>660</v>
      </c>
      <c r="B402" s="29" t="s">
        <v>659</v>
      </c>
      <c r="C402" s="23" t="s">
        <v>658</v>
      </c>
      <c r="D402" s="24">
        <v>0</v>
      </c>
      <c r="E402" s="9" t="s">
        <v>110</v>
      </c>
      <c r="F402" s="25"/>
      <c r="G402" s="24"/>
    </row>
    <row r="403" spans="1:9" ht="29">
      <c r="A403" s="19"/>
      <c r="B403" s="29"/>
      <c r="C403" s="23" t="s">
        <v>657</v>
      </c>
      <c r="D403" s="24">
        <v>0</v>
      </c>
      <c r="E403" s="26" t="s">
        <v>110</v>
      </c>
      <c r="F403" s="25"/>
      <c r="G403" s="24"/>
    </row>
    <row r="404" spans="1:9" ht="77.5" hidden="1">
      <c r="A404" s="21" t="s">
        <v>656</v>
      </c>
      <c r="B404" s="33" t="s">
        <v>655</v>
      </c>
      <c r="C404" s="25"/>
      <c r="D404" s="25"/>
      <c r="E404" s="26"/>
      <c r="F404" s="25"/>
      <c r="G404" s="25"/>
    </row>
    <row r="405" spans="1:9" ht="31" hidden="1">
      <c r="A405" s="21" t="s">
        <v>654</v>
      </c>
      <c r="B405" s="29" t="s">
        <v>653</v>
      </c>
      <c r="C405" s="25"/>
      <c r="D405" s="25"/>
      <c r="E405" s="26"/>
      <c r="F405" s="25"/>
      <c r="G405" s="25"/>
    </row>
    <row r="406" spans="1:9" ht="40.15" customHeight="1">
      <c r="A406" s="406" t="s">
        <v>652</v>
      </c>
      <c r="B406" s="918" t="s">
        <v>651</v>
      </c>
      <c r="C406" s="919"/>
      <c r="D406" s="919"/>
      <c r="E406" s="919"/>
      <c r="F406" s="919"/>
      <c r="G406" s="920"/>
      <c r="H406" s="11">
        <f>SUM(D407:D409)</f>
        <v>0</v>
      </c>
      <c r="I406" s="11">
        <f>COUNT(D407:D409)*2</f>
        <v>4</v>
      </c>
    </row>
    <row r="407" spans="1:9" ht="46.5">
      <c r="A407" s="19" t="s">
        <v>650</v>
      </c>
      <c r="B407" s="42" t="s">
        <v>649</v>
      </c>
      <c r="C407" s="23" t="s">
        <v>648</v>
      </c>
      <c r="D407" s="24">
        <v>0</v>
      </c>
      <c r="E407" s="26" t="s">
        <v>168</v>
      </c>
      <c r="F407" s="25"/>
      <c r="G407" s="24"/>
    </row>
    <row r="408" spans="1:9" ht="31" hidden="1">
      <c r="A408" s="21" t="s">
        <v>647</v>
      </c>
      <c r="B408" s="42" t="s">
        <v>646</v>
      </c>
      <c r="C408" s="25"/>
      <c r="D408" s="25"/>
      <c r="E408" s="26"/>
      <c r="F408" s="25"/>
      <c r="G408" s="25"/>
    </row>
    <row r="409" spans="1:9" ht="46.5">
      <c r="A409" s="19" t="s">
        <v>645</v>
      </c>
      <c r="B409" s="42" t="s">
        <v>644</v>
      </c>
      <c r="C409" s="22" t="s">
        <v>1683</v>
      </c>
      <c r="D409" s="24">
        <v>0</v>
      </c>
      <c r="E409" s="26" t="s">
        <v>110</v>
      </c>
      <c r="F409" s="25"/>
      <c r="G409" s="24"/>
    </row>
    <row r="410" spans="1:9" ht="40.15" hidden="1" customHeight="1">
      <c r="A410" s="410" t="s">
        <v>642</v>
      </c>
      <c r="B410" s="918" t="s">
        <v>641</v>
      </c>
      <c r="C410" s="919"/>
      <c r="D410" s="919"/>
      <c r="E410" s="919"/>
      <c r="F410" s="919"/>
      <c r="G410" s="920"/>
    </row>
    <row r="411" spans="1:9" ht="46.5" hidden="1">
      <c r="A411" s="21" t="s">
        <v>640</v>
      </c>
      <c r="B411" s="42" t="s">
        <v>639</v>
      </c>
      <c r="C411" s="25"/>
      <c r="D411" s="25"/>
      <c r="E411" s="26"/>
      <c r="F411" s="25"/>
      <c r="G411" s="25"/>
    </row>
    <row r="412" spans="1:9" ht="31" hidden="1">
      <c r="A412" s="21" t="s">
        <v>638</v>
      </c>
      <c r="B412" s="42" t="s">
        <v>637</v>
      </c>
      <c r="C412" s="25"/>
      <c r="D412" s="25"/>
      <c r="E412" s="26"/>
      <c r="F412" s="25"/>
      <c r="G412" s="25"/>
    </row>
    <row r="413" spans="1:9" ht="31" hidden="1">
      <c r="A413" s="21" t="s">
        <v>636</v>
      </c>
      <c r="B413" s="42" t="s">
        <v>635</v>
      </c>
      <c r="C413" s="25"/>
      <c r="D413" s="25"/>
      <c r="E413" s="26"/>
      <c r="F413" s="25"/>
      <c r="G413" s="25"/>
    </row>
    <row r="414" spans="1:9" ht="46.5" hidden="1">
      <c r="A414" s="21" t="s">
        <v>634</v>
      </c>
      <c r="B414" s="42" t="s">
        <v>633</v>
      </c>
      <c r="C414" s="25"/>
      <c r="D414" s="25"/>
      <c r="E414" s="26"/>
      <c r="F414" s="25"/>
      <c r="G414" s="25"/>
    </row>
    <row r="415" spans="1:9" ht="46.5" hidden="1">
      <c r="A415" s="21" t="s">
        <v>632</v>
      </c>
      <c r="B415" s="42" t="s">
        <v>631</v>
      </c>
      <c r="C415" s="25"/>
      <c r="D415" s="25"/>
      <c r="E415" s="26"/>
      <c r="F415" s="25"/>
      <c r="G415" s="25"/>
    </row>
    <row r="416" spans="1:9" ht="31" hidden="1">
      <c r="A416" s="21" t="s">
        <v>630</v>
      </c>
      <c r="B416" s="42" t="s">
        <v>629</v>
      </c>
      <c r="C416" s="25"/>
      <c r="D416" s="25"/>
      <c r="E416" s="26"/>
      <c r="F416" s="25"/>
      <c r="G416" s="25"/>
    </row>
    <row r="417" spans="1:9" ht="31" hidden="1">
      <c r="A417" s="21" t="s">
        <v>628</v>
      </c>
      <c r="B417" s="42" t="s">
        <v>627</v>
      </c>
      <c r="C417" s="25"/>
      <c r="D417" s="25"/>
      <c r="E417" s="26"/>
      <c r="F417" s="25"/>
      <c r="G417" s="25"/>
    </row>
    <row r="418" spans="1:9" ht="31" hidden="1">
      <c r="A418" s="21" t="s">
        <v>626</v>
      </c>
      <c r="B418" s="31" t="s">
        <v>625</v>
      </c>
      <c r="C418" s="25"/>
      <c r="D418" s="25"/>
      <c r="E418" s="26"/>
      <c r="F418" s="25"/>
      <c r="G418" s="25"/>
    </row>
    <row r="419" spans="1:9" ht="31" hidden="1">
      <c r="A419" s="21" t="s">
        <v>624</v>
      </c>
      <c r="B419" s="31" t="s">
        <v>623</v>
      </c>
      <c r="C419" s="25"/>
      <c r="D419" s="25"/>
      <c r="E419" s="26"/>
      <c r="F419" s="25"/>
      <c r="G419" s="25"/>
    </row>
    <row r="420" spans="1:9" ht="46.5" hidden="1">
      <c r="A420" s="21" t="s">
        <v>622</v>
      </c>
      <c r="B420" s="31" t="s">
        <v>621</v>
      </c>
      <c r="C420" s="25"/>
      <c r="D420" s="25"/>
      <c r="E420" s="26"/>
      <c r="F420" s="25"/>
      <c r="G420" s="25"/>
    </row>
    <row r="421" spans="1:9" ht="18.5">
      <c r="A421" s="408" t="s">
        <v>620</v>
      </c>
      <c r="B421" s="918" t="s">
        <v>619</v>
      </c>
      <c r="C421" s="919"/>
      <c r="D421" s="919"/>
      <c r="E421" s="919"/>
      <c r="F421" s="919"/>
      <c r="G421" s="920"/>
      <c r="H421" s="11">
        <f>SUM(D423)</f>
        <v>0</v>
      </c>
      <c r="I421" s="11">
        <f>COUNT(D423)*2</f>
        <v>2</v>
      </c>
    </row>
    <row r="422" spans="1:9" ht="46.5" hidden="1">
      <c r="A422" s="21" t="s">
        <v>618</v>
      </c>
      <c r="B422" s="42" t="s">
        <v>617</v>
      </c>
      <c r="C422" s="25"/>
      <c r="D422" s="25"/>
      <c r="E422" s="26"/>
      <c r="F422" s="25"/>
      <c r="G422" s="25"/>
    </row>
    <row r="423" spans="1:9" ht="46.5">
      <c r="A423" s="19" t="s">
        <v>616</v>
      </c>
      <c r="B423" s="42" t="s">
        <v>615</v>
      </c>
      <c r="C423" s="22" t="s">
        <v>3265</v>
      </c>
      <c r="D423" s="24">
        <v>0</v>
      </c>
      <c r="E423" s="26" t="s">
        <v>110</v>
      </c>
      <c r="F423" s="25"/>
      <c r="G423" s="24"/>
    </row>
    <row r="424" spans="1:9" ht="46.5" hidden="1">
      <c r="A424" s="21" t="s">
        <v>614</v>
      </c>
      <c r="B424" s="42" t="s">
        <v>613</v>
      </c>
      <c r="C424" s="25"/>
      <c r="D424" s="25"/>
      <c r="E424" s="26"/>
      <c r="F424" s="25"/>
      <c r="G424" s="25"/>
    </row>
    <row r="425" spans="1:9" ht="18.5">
      <c r="A425" s="408" t="s">
        <v>612</v>
      </c>
      <c r="B425" s="918" t="s">
        <v>611</v>
      </c>
      <c r="C425" s="919"/>
      <c r="D425" s="919"/>
      <c r="E425" s="919"/>
      <c r="F425" s="919"/>
      <c r="G425" s="920"/>
      <c r="H425" s="11">
        <f>SUM(D426:D430)</f>
        <v>0</v>
      </c>
      <c r="I425" s="11">
        <f>COUNT(D426:D430)*2</f>
        <v>8</v>
      </c>
    </row>
    <row r="426" spans="1:9" ht="31">
      <c r="A426" s="19" t="s">
        <v>610</v>
      </c>
      <c r="B426" s="42" t="s">
        <v>609</v>
      </c>
      <c r="C426" s="22" t="s">
        <v>3264</v>
      </c>
      <c r="D426" s="24">
        <v>0</v>
      </c>
      <c r="E426" s="26" t="s">
        <v>130</v>
      </c>
      <c r="F426" s="25"/>
      <c r="G426" s="24"/>
    </row>
    <row r="427" spans="1:9" ht="29">
      <c r="A427" s="19"/>
      <c r="B427" s="42"/>
      <c r="C427" s="22" t="s">
        <v>3263</v>
      </c>
      <c r="D427" s="24">
        <v>0</v>
      </c>
      <c r="E427" s="26" t="s">
        <v>549</v>
      </c>
      <c r="F427" s="25"/>
      <c r="G427" s="24"/>
    </row>
    <row r="428" spans="1:9" ht="46.5">
      <c r="A428" s="19" t="s">
        <v>608</v>
      </c>
      <c r="B428" s="42" t="s">
        <v>607</v>
      </c>
      <c r="C428" s="96" t="s">
        <v>3262</v>
      </c>
      <c r="D428" s="24">
        <v>0</v>
      </c>
      <c r="E428" s="26" t="s">
        <v>130</v>
      </c>
      <c r="F428" s="25"/>
      <c r="G428" s="24"/>
    </row>
    <row r="429" spans="1:9" ht="31" hidden="1">
      <c r="A429" s="21" t="s">
        <v>606</v>
      </c>
      <c r="B429" s="38" t="s">
        <v>605</v>
      </c>
      <c r="C429" s="25"/>
      <c r="D429" s="25"/>
      <c r="E429" s="26"/>
      <c r="F429" s="25"/>
      <c r="G429" s="25"/>
    </row>
    <row r="430" spans="1:9" ht="46.5">
      <c r="A430" s="19" t="s">
        <v>604</v>
      </c>
      <c r="B430" s="42" t="s">
        <v>603</v>
      </c>
      <c r="C430" s="22" t="s">
        <v>3261</v>
      </c>
      <c r="D430" s="24">
        <v>0</v>
      </c>
      <c r="E430" s="26" t="s">
        <v>130</v>
      </c>
      <c r="F430" s="25"/>
      <c r="G430" s="24"/>
    </row>
    <row r="431" spans="1:9" ht="18.5">
      <c r="A431" s="408" t="s">
        <v>602</v>
      </c>
      <c r="B431" s="825" t="s">
        <v>601</v>
      </c>
      <c r="C431" s="826"/>
      <c r="D431" s="826"/>
      <c r="E431" s="826"/>
      <c r="F431" s="826"/>
      <c r="G431" s="827"/>
      <c r="H431" s="11">
        <f>SUM(D432:D435)</f>
        <v>0</v>
      </c>
      <c r="I431" s="11">
        <f>COUNT(D432:D435)*2</f>
        <v>8</v>
      </c>
    </row>
    <row r="432" spans="1:9" ht="62">
      <c r="A432" s="19" t="s">
        <v>600</v>
      </c>
      <c r="B432" s="29" t="s">
        <v>599</v>
      </c>
      <c r="C432" s="42" t="s">
        <v>1667</v>
      </c>
      <c r="D432" s="24">
        <v>0</v>
      </c>
      <c r="E432" s="26" t="s">
        <v>126</v>
      </c>
      <c r="F432" s="25"/>
      <c r="G432" s="24"/>
    </row>
    <row r="433" spans="1:9" ht="29">
      <c r="A433" s="19"/>
      <c r="B433" s="29"/>
      <c r="C433" s="23" t="s">
        <v>1666</v>
      </c>
      <c r="D433" s="24">
        <v>0</v>
      </c>
      <c r="E433" s="26" t="s">
        <v>51</v>
      </c>
      <c r="F433" s="25"/>
      <c r="G433" s="24"/>
    </row>
    <row r="434" spans="1:9" ht="46.5">
      <c r="A434" s="19" t="s">
        <v>598</v>
      </c>
      <c r="B434" s="29" t="s">
        <v>597</v>
      </c>
      <c r="C434" s="22" t="s">
        <v>1665</v>
      </c>
      <c r="D434" s="24">
        <v>0</v>
      </c>
      <c r="E434" s="26" t="s">
        <v>51</v>
      </c>
      <c r="F434" s="25"/>
      <c r="G434" s="24"/>
    </row>
    <row r="435" spans="1:9" ht="58">
      <c r="A435" s="19"/>
      <c r="B435" s="29"/>
      <c r="C435" s="22" t="s">
        <v>1661</v>
      </c>
      <c r="D435" s="24">
        <v>0</v>
      </c>
      <c r="E435" s="26" t="s">
        <v>110</v>
      </c>
      <c r="F435" s="25"/>
      <c r="G435" s="24"/>
    </row>
    <row r="436" spans="1:9" ht="29" hidden="1">
      <c r="A436" s="21" t="s">
        <v>596</v>
      </c>
      <c r="B436" s="23" t="s">
        <v>595</v>
      </c>
      <c r="C436" s="25"/>
      <c r="D436" s="25"/>
      <c r="E436" s="26"/>
      <c r="F436" s="25"/>
      <c r="G436" s="25"/>
    </row>
    <row r="437" spans="1:9" ht="77.5" hidden="1">
      <c r="A437" s="21" t="s">
        <v>594</v>
      </c>
      <c r="B437" s="29" t="s">
        <v>593</v>
      </c>
      <c r="C437" s="25"/>
      <c r="D437" s="25"/>
      <c r="E437" s="26"/>
      <c r="F437" s="25"/>
      <c r="G437" s="25"/>
    </row>
    <row r="438" spans="1:9" ht="18.5">
      <c r="A438" s="408" t="s">
        <v>591</v>
      </c>
      <c r="B438" s="918" t="s">
        <v>590</v>
      </c>
      <c r="C438" s="919"/>
      <c r="D438" s="919"/>
      <c r="E438" s="919"/>
      <c r="F438" s="919"/>
      <c r="G438" s="920"/>
      <c r="H438" s="11">
        <f>SUM(D439)</f>
        <v>0</v>
      </c>
      <c r="I438" s="11">
        <f>COUNT(D439)*2</f>
        <v>2</v>
      </c>
    </row>
    <row r="439" spans="1:9" ht="46.5">
      <c r="A439" s="19" t="s">
        <v>589</v>
      </c>
      <c r="B439" s="42" t="s">
        <v>588</v>
      </c>
      <c r="C439" s="42" t="s">
        <v>587</v>
      </c>
      <c r="D439" s="24">
        <v>0</v>
      </c>
      <c r="E439" s="26" t="s">
        <v>110</v>
      </c>
      <c r="F439" s="25"/>
      <c r="G439" s="24"/>
    </row>
    <row r="440" spans="1:9" ht="77.5" hidden="1">
      <c r="A440" s="21" t="s">
        <v>583</v>
      </c>
      <c r="B440" s="42" t="s">
        <v>582</v>
      </c>
      <c r="C440" s="25"/>
      <c r="D440" s="25"/>
      <c r="E440" s="26"/>
      <c r="F440" s="25"/>
      <c r="G440" s="25"/>
    </row>
    <row r="441" spans="1:9" ht="62" hidden="1">
      <c r="A441" s="21" t="s">
        <v>569</v>
      </c>
      <c r="B441" s="42" t="s">
        <v>568</v>
      </c>
      <c r="C441" s="25"/>
      <c r="D441" s="25"/>
      <c r="E441" s="26"/>
      <c r="F441" s="25"/>
      <c r="G441" s="25"/>
    </row>
    <row r="442" spans="1:9" ht="77.5" hidden="1">
      <c r="A442" s="21" t="s">
        <v>565</v>
      </c>
      <c r="B442" s="42" t="s">
        <v>564</v>
      </c>
      <c r="C442" s="25"/>
      <c r="D442" s="25"/>
      <c r="E442" s="26"/>
      <c r="F442" s="25"/>
      <c r="G442" s="25"/>
    </row>
    <row r="443" spans="1:9" ht="62" hidden="1">
      <c r="A443" s="21" t="s">
        <v>562</v>
      </c>
      <c r="B443" s="42" t="s">
        <v>561</v>
      </c>
      <c r="C443" s="25"/>
      <c r="D443" s="25"/>
      <c r="E443" s="26"/>
      <c r="F443" s="25"/>
      <c r="G443" s="25"/>
    </row>
    <row r="444" spans="1:9" ht="43.5" hidden="1">
      <c r="A444" s="21" t="s">
        <v>558</v>
      </c>
      <c r="B444" s="17" t="s">
        <v>557</v>
      </c>
      <c r="C444" s="25"/>
      <c r="D444" s="25"/>
      <c r="E444" s="26"/>
      <c r="F444" s="25"/>
      <c r="G444" s="25"/>
    </row>
    <row r="445" spans="1:9" ht="40.15" hidden="1" customHeight="1">
      <c r="A445" s="410" t="s">
        <v>548</v>
      </c>
      <c r="B445" s="918" t="s">
        <v>547</v>
      </c>
      <c r="C445" s="919"/>
      <c r="D445" s="919"/>
      <c r="E445" s="919"/>
      <c r="F445" s="919"/>
      <c r="G445" s="920"/>
    </row>
    <row r="446" spans="1:9" ht="93" hidden="1">
      <c r="A446" s="21" t="s">
        <v>546</v>
      </c>
      <c r="B446" s="42" t="s">
        <v>545</v>
      </c>
      <c r="C446" s="25"/>
      <c r="D446" s="25"/>
      <c r="E446" s="26"/>
      <c r="F446" s="25"/>
      <c r="G446" s="25"/>
    </row>
    <row r="447" spans="1:9" ht="62" hidden="1">
      <c r="A447" s="21" t="s">
        <v>544</v>
      </c>
      <c r="B447" s="42" t="s">
        <v>543</v>
      </c>
      <c r="C447" s="25"/>
      <c r="D447" s="25"/>
      <c r="E447" s="26"/>
      <c r="F447" s="25"/>
      <c r="G447" s="25"/>
    </row>
    <row r="448" spans="1:9" ht="62" hidden="1">
      <c r="A448" s="21" t="s">
        <v>542</v>
      </c>
      <c r="B448" s="42" t="s">
        <v>541</v>
      </c>
      <c r="C448" s="25"/>
      <c r="D448" s="25"/>
      <c r="E448" s="26"/>
      <c r="F448" s="25"/>
      <c r="G448" s="25"/>
    </row>
    <row r="449" spans="1:9" ht="46.5" hidden="1">
      <c r="A449" s="21" t="s">
        <v>540</v>
      </c>
      <c r="B449" s="42" t="s">
        <v>539</v>
      </c>
      <c r="C449" s="25"/>
      <c r="D449" s="25"/>
      <c r="E449" s="26"/>
      <c r="F449" s="25"/>
      <c r="G449" s="25"/>
    </row>
    <row r="450" spans="1:9" ht="40.15" hidden="1" customHeight="1">
      <c r="A450" s="410" t="s">
        <v>538</v>
      </c>
      <c r="B450" s="918" t="s">
        <v>537</v>
      </c>
      <c r="C450" s="919"/>
      <c r="D450" s="919"/>
      <c r="E450" s="919"/>
      <c r="F450" s="919"/>
      <c r="G450" s="920"/>
    </row>
    <row r="451" spans="1:9" ht="31" hidden="1">
      <c r="A451" s="21" t="s">
        <v>536</v>
      </c>
      <c r="B451" s="42" t="s">
        <v>535</v>
      </c>
      <c r="C451" s="25"/>
      <c r="D451" s="25"/>
      <c r="E451" s="26"/>
      <c r="F451" s="25"/>
      <c r="G451" s="25"/>
    </row>
    <row r="452" spans="1:9" ht="46.5" hidden="1">
      <c r="A452" s="21" t="s">
        <v>534</v>
      </c>
      <c r="B452" s="42" t="s">
        <v>533</v>
      </c>
      <c r="C452" s="25"/>
      <c r="D452" s="25"/>
      <c r="E452" s="26"/>
      <c r="F452" s="25"/>
      <c r="G452" s="25"/>
    </row>
    <row r="453" spans="1:9" ht="46.5" hidden="1">
      <c r="A453" s="21" t="s">
        <v>532</v>
      </c>
      <c r="B453" s="42" t="s">
        <v>531</v>
      </c>
      <c r="C453" s="25"/>
      <c r="D453" s="25"/>
      <c r="E453" s="26"/>
      <c r="F453" s="25"/>
      <c r="G453" s="25"/>
    </row>
    <row r="454" spans="1:9" ht="31" hidden="1">
      <c r="A454" s="21" t="s">
        <v>530</v>
      </c>
      <c r="B454" s="42" t="s">
        <v>529</v>
      </c>
      <c r="C454" s="25"/>
      <c r="D454" s="25"/>
      <c r="E454" s="26"/>
      <c r="F454" s="25"/>
      <c r="G454" s="25"/>
    </row>
    <row r="455" spans="1:9" ht="46.5" hidden="1">
      <c r="A455" s="21" t="s">
        <v>528</v>
      </c>
      <c r="B455" s="42" t="s">
        <v>527</v>
      </c>
      <c r="C455" s="25"/>
      <c r="D455" s="25"/>
      <c r="E455" s="26"/>
      <c r="F455" s="25"/>
      <c r="G455" s="25"/>
    </row>
    <row r="456" spans="1:9" ht="40.15" hidden="1" customHeight="1">
      <c r="A456" s="410" t="s">
        <v>526</v>
      </c>
      <c r="B456" s="825" t="s">
        <v>525</v>
      </c>
      <c r="C456" s="826"/>
      <c r="D456" s="826"/>
      <c r="E456" s="826"/>
      <c r="F456" s="826"/>
      <c r="G456" s="827"/>
    </row>
    <row r="457" spans="1:9" ht="46.5" hidden="1">
      <c r="A457" s="21" t="s">
        <v>524</v>
      </c>
      <c r="B457" s="31" t="s">
        <v>523</v>
      </c>
      <c r="C457" s="25"/>
      <c r="D457" s="25"/>
      <c r="E457" s="26"/>
      <c r="F457" s="25"/>
      <c r="G457" s="25"/>
    </row>
    <row r="458" spans="1:9" ht="58" hidden="1">
      <c r="A458" s="21" t="s">
        <v>497</v>
      </c>
      <c r="B458" s="23" t="s">
        <v>496</v>
      </c>
      <c r="C458" s="25"/>
      <c r="D458" s="25"/>
      <c r="E458" s="26"/>
      <c r="F458" s="25"/>
      <c r="G458" s="25"/>
    </row>
    <row r="459" spans="1:9" ht="62" hidden="1">
      <c r="A459" s="21" t="s">
        <v>495</v>
      </c>
      <c r="B459" s="31" t="s">
        <v>494</v>
      </c>
      <c r="C459" s="25"/>
      <c r="D459" s="25"/>
      <c r="E459" s="26"/>
      <c r="F459" s="25"/>
      <c r="G459" s="25"/>
    </row>
    <row r="460" spans="1:9" ht="46.5" hidden="1">
      <c r="A460" s="21" t="s">
        <v>493</v>
      </c>
      <c r="B460" s="31" t="s">
        <v>492</v>
      </c>
      <c r="C460" s="25"/>
      <c r="D460" s="25"/>
      <c r="E460" s="26"/>
      <c r="F460" s="25"/>
      <c r="G460" s="25"/>
    </row>
    <row r="461" spans="1:9" ht="77.5" hidden="1">
      <c r="A461" s="21" t="s">
        <v>491</v>
      </c>
      <c r="B461" s="31" t="s">
        <v>490</v>
      </c>
      <c r="C461" s="25"/>
      <c r="D461" s="25"/>
      <c r="E461" s="26"/>
      <c r="F461" s="25"/>
      <c r="G461" s="25"/>
    </row>
    <row r="462" spans="1:9" ht="62" hidden="1">
      <c r="A462" s="21" t="s">
        <v>489</v>
      </c>
      <c r="B462" s="31" t="s">
        <v>488</v>
      </c>
      <c r="C462" s="25"/>
      <c r="D462" s="25"/>
      <c r="E462" s="26"/>
      <c r="F462" s="25"/>
      <c r="G462" s="25"/>
    </row>
    <row r="463" spans="1:9" ht="62" hidden="1">
      <c r="A463" s="21" t="s">
        <v>486</v>
      </c>
      <c r="B463" s="31" t="s">
        <v>485</v>
      </c>
      <c r="C463" s="25"/>
      <c r="D463" s="25"/>
      <c r="E463" s="26"/>
      <c r="F463" s="25"/>
      <c r="G463" s="25"/>
    </row>
    <row r="464" spans="1:9" ht="18.5">
      <c r="A464" s="408" t="s">
        <v>482</v>
      </c>
      <c r="B464" s="918" t="s">
        <v>481</v>
      </c>
      <c r="C464" s="919"/>
      <c r="D464" s="919"/>
      <c r="E464" s="919"/>
      <c r="F464" s="919"/>
      <c r="G464" s="920"/>
      <c r="H464" s="11">
        <f>SUM(D465:D487)</f>
        <v>0</v>
      </c>
      <c r="I464" s="11">
        <f>COUNT(D465:D487)*2</f>
        <v>46</v>
      </c>
    </row>
    <row r="465" spans="1:7" ht="87">
      <c r="A465" s="19" t="s">
        <v>480</v>
      </c>
      <c r="B465" s="38" t="s">
        <v>479</v>
      </c>
      <c r="C465" s="17" t="s">
        <v>3260</v>
      </c>
      <c r="D465" s="16">
        <v>0</v>
      </c>
      <c r="E465" s="30" t="s">
        <v>808</v>
      </c>
      <c r="F465" s="84" t="s">
        <v>3259</v>
      </c>
      <c r="G465" s="24"/>
    </row>
    <row r="466" spans="1:7" ht="43.5">
      <c r="A466" s="19"/>
      <c r="B466" s="38"/>
      <c r="C466" s="45" t="s">
        <v>3258</v>
      </c>
      <c r="D466" s="16">
        <v>0</v>
      </c>
      <c r="E466" s="30" t="s">
        <v>808</v>
      </c>
      <c r="F466" s="12"/>
      <c r="G466" s="24"/>
    </row>
    <row r="467" spans="1:7" ht="58">
      <c r="A467" s="19"/>
      <c r="B467" s="38"/>
      <c r="C467" s="17" t="s">
        <v>3257</v>
      </c>
      <c r="D467" s="16">
        <v>0</v>
      </c>
      <c r="E467" s="30" t="s">
        <v>808</v>
      </c>
      <c r="F467" s="12"/>
      <c r="G467" s="24"/>
    </row>
    <row r="468" spans="1:7" ht="46.5">
      <c r="A468" s="19" t="s">
        <v>478</v>
      </c>
      <c r="B468" s="38" t="s">
        <v>477</v>
      </c>
      <c r="C468" s="17" t="s">
        <v>3256</v>
      </c>
      <c r="D468" s="16">
        <v>0</v>
      </c>
      <c r="E468" s="13" t="s">
        <v>110</v>
      </c>
      <c r="F468" s="17" t="s">
        <v>3255</v>
      </c>
      <c r="G468" s="24"/>
    </row>
    <row r="469" spans="1:7" ht="72.5">
      <c r="A469" s="19"/>
      <c r="B469" s="38"/>
      <c r="C469" s="17" t="s">
        <v>3254</v>
      </c>
      <c r="D469" s="16">
        <v>0</v>
      </c>
      <c r="E469" s="30" t="s">
        <v>808</v>
      </c>
      <c r="F469" s="17"/>
      <c r="G469" s="24"/>
    </row>
    <row r="470" spans="1:7" ht="29">
      <c r="A470" s="19"/>
      <c r="B470" s="38"/>
      <c r="C470" s="17" t="s">
        <v>3253</v>
      </c>
      <c r="D470" s="16">
        <v>0</v>
      </c>
      <c r="E470" s="13" t="s">
        <v>110</v>
      </c>
      <c r="F470" s="17"/>
      <c r="G470" s="24"/>
    </row>
    <row r="471" spans="1:7" ht="43.5">
      <c r="A471" s="19"/>
      <c r="B471" s="38"/>
      <c r="C471" s="17" t="s">
        <v>3252</v>
      </c>
      <c r="D471" s="16">
        <v>0</v>
      </c>
      <c r="E471" s="13" t="s">
        <v>110</v>
      </c>
      <c r="F471" s="17" t="s">
        <v>3251</v>
      </c>
      <c r="G471" s="24"/>
    </row>
    <row r="472" spans="1:7" ht="43.5">
      <c r="A472" s="19"/>
      <c r="B472" s="38"/>
      <c r="C472" s="45" t="s">
        <v>3245</v>
      </c>
      <c r="D472" s="16">
        <v>0</v>
      </c>
      <c r="E472" s="13" t="s">
        <v>110</v>
      </c>
      <c r="F472" s="289" t="s">
        <v>3250</v>
      </c>
      <c r="G472" s="24"/>
    </row>
    <row r="473" spans="1:7" ht="43.5">
      <c r="A473" s="19"/>
      <c r="B473" s="38"/>
      <c r="C473" s="45" t="s">
        <v>3249</v>
      </c>
      <c r="D473" s="16">
        <v>0</v>
      </c>
      <c r="E473" s="30" t="s">
        <v>709</v>
      </c>
      <c r="F473" s="32" t="s">
        <v>3248</v>
      </c>
      <c r="G473" s="24"/>
    </row>
    <row r="474" spans="1:7" ht="29">
      <c r="A474" s="19"/>
      <c r="B474" s="38"/>
      <c r="C474" s="17" t="s">
        <v>3247</v>
      </c>
      <c r="D474" s="16">
        <v>0</v>
      </c>
      <c r="E474" s="288" t="s">
        <v>110</v>
      </c>
      <c r="F474" s="17" t="s">
        <v>3246</v>
      </c>
      <c r="G474" s="24"/>
    </row>
    <row r="475" spans="1:7" ht="29">
      <c r="A475" s="19"/>
      <c r="B475" s="38"/>
      <c r="C475" s="45" t="s">
        <v>3245</v>
      </c>
      <c r="D475" s="16">
        <v>0</v>
      </c>
      <c r="E475" s="288" t="s">
        <v>110</v>
      </c>
      <c r="F475" s="12"/>
      <c r="G475" s="24"/>
    </row>
    <row r="476" spans="1:7" ht="72.5">
      <c r="A476" s="19"/>
      <c r="B476" s="38"/>
      <c r="C476" s="45" t="s">
        <v>3244</v>
      </c>
      <c r="D476" s="16">
        <v>0</v>
      </c>
      <c r="E476" s="288" t="s">
        <v>110</v>
      </c>
      <c r="F476" s="22" t="s">
        <v>3243</v>
      </c>
      <c r="G476" s="24"/>
    </row>
    <row r="477" spans="1:7" ht="46.5">
      <c r="A477" s="19" t="s">
        <v>476</v>
      </c>
      <c r="B477" s="38" t="s">
        <v>475</v>
      </c>
      <c r="C477" s="17" t="s">
        <v>3242</v>
      </c>
      <c r="D477" s="16">
        <v>0</v>
      </c>
      <c r="E477" s="288" t="s">
        <v>110</v>
      </c>
      <c r="F477" s="17" t="s">
        <v>3241</v>
      </c>
      <c r="G477" s="24"/>
    </row>
    <row r="478" spans="1:7" ht="43.5">
      <c r="A478" s="19"/>
      <c r="B478" s="38"/>
      <c r="C478" s="17" t="s">
        <v>3240</v>
      </c>
      <c r="D478" s="16">
        <v>0</v>
      </c>
      <c r="E478" s="288" t="s">
        <v>51</v>
      </c>
      <c r="F478" s="17" t="s">
        <v>3239</v>
      </c>
      <c r="G478" s="24"/>
    </row>
    <row r="479" spans="1:7" ht="43.5">
      <c r="A479" s="19"/>
      <c r="B479" s="38"/>
      <c r="C479" s="17" t="s">
        <v>3238</v>
      </c>
      <c r="D479" s="16">
        <v>0</v>
      </c>
      <c r="E479" s="288" t="s">
        <v>3229</v>
      </c>
      <c r="F479" s="17" t="s">
        <v>3237</v>
      </c>
      <c r="G479" s="24"/>
    </row>
    <row r="480" spans="1:7" ht="58">
      <c r="A480" s="19"/>
      <c r="B480" s="38"/>
      <c r="C480" s="17" t="s">
        <v>3236</v>
      </c>
      <c r="D480" s="16">
        <v>0</v>
      </c>
      <c r="E480" s="288" t="s">
        <v>3229</v>
      </c>
      <c r="F480" s="17" t="s">
        <v>3235</v>
      </c>
      <c r="G480" s="24"/>
    </row>
    <row r="481" spans="1:7" ht="58">
      <c r="A481" s="19" t="s">
        <v>474</v>
      </c>
      <c r="B481" s="38" t="s">
        <v>473</v>
      </c>
      <c r="C481" s="17" t="s">
        <v>3234</v>
      </c>
      <c r="D481" s="16">
        <v>0</v>
      </c>
      <c r="E481" s="288" t="s">
        <v>3229</v>
      </c>
      <c r="F481" s="22" t="s">
        <v>3233</v>
      </c>
      <c r="G481" s="24"/>
    </row>
    <row r="482" spans="1:7" ht="29">
      <c r="A482" s="19"/>
      <c r="B482" s="38"/>
      <c r="C482" s="17" t="s">
        <v>3232</v>
      </c>
      <c r="D482" s="16">
        <v>0</v>
      </c>
      <c r="E482" s="288" t="s">
        <v>3229</v>
      </c>
      <c r="F482" s="22" t="s">
        <v>3231</v>
      </c>
      <c r="G482" s="24"/>
    </row>
    <row r="483" spans="1:7" ht="29">
      <c r="A483" s="19"/>
      <c r="B483" s="38"/>
      <c r="C483" s="17" t="s">
        <v>3230</v>
      </c>
      <c r="D483" s="16">
        <v>0</v>
      </c>
      <c r="E483" s="288" t="s">
        <v>3229</v>
      </c>
      <c r="F483" s="22"/>
      <c r="G483" s="24"/>
    </row>
    <row r="484" spans="1:7" ht="46.5">
      <c r="A484" s="19" t="s">
        <v>472</v>
      </c>
      <c r="B484" s="38" t="s">
        <v>471</v>
      </c>
      <c r="C484" s="17" t="s">
        <v>3228</v>
      </c>
      <c r="D484" s="16">
        <v>0</v>
      </c>
      <c r="E484" s="26" t="s">
        <v>110</v>
      </c>
      <c r="F484" s="25"/>
      <c r="G484" s="24"/>
    </row>
    <row r="485" spans="1:7" ht="43.5">
      <c r="A485" s="19"/>
      <c r="B485" s="38"/>
      <c r="C485" s="17" t="s">
        <v>3225</v>
      </c>
      <c r="D485" s="16">
        <v>0</v>
      </c>
      <c r="E485" s="26" t="s">
        <v>110</v>
      </c>
      <c r="F485" s="25"/>
      <c r="G485" s="24"/>
    </row>
    <row r="486" spans="1:7" ht="46.5">
      <c r="A486" s="19" t="s">
        <v>470</v>
      </c>
      <c r="B486" s="38" t="s">
        <v>469</v>
      </c>
      <c r="C486" s="17" t="s">
        <v>3227</v>
      </c>
      <c r="D486" s="16">
        <v>0</v>
      </c>
      <c r="E486" s="26" t="s">
        <v>110</v>
      </c>
      <c r="F486" s="22" t="s">
        <v>3226</v>
      </c>
      <c r="G486" s="24"/>
    </row>
    <row r="487" spans="1:7" ht="43.5">
      <c r="A487" s="19"/>
      <c r="B487" s="38"/>
      <c r="C487" s="17" t="s">
        <v>3225</v>
      </c>
      <c r="D487" s="16">
        <v>0</v>
      </c>
      <c r="E487" s="26" t="s">
        <v>110</v>
      </c>
      <c r="F487" s="22" t="s">
        <v>3224</v>
      </c>
      <c r="G487" s="24"/>
    </row>
    <row r="488" spans="1:7" ht="40.15" hidden="1" customHeight="1">
      <c r="A488" s="410" t="s">
        <v>468</v>
      </c>
      <c r="B488" s="918" t="s">
        <v>467</v>
      </c>
      <c r="C488" s="919"/>
      <c r="D488" s="919"/>
      <c r="E488" s="919"/>
      <c r="F488" s="919"/>
      <c r="G488" s="920"/>
    </row>
    <row r="489" spans="1:7" ht="31" hidden="1">
      <c r="A489" s="21" t="s">
        <v>466</v>
      </c>
      <c r="B489" s="38" t="s">
        <v>465</v>
      </c>
      <c r="C489" s="25"/>
      <c r="D489" s="25"/>
      <c r="E489" s="26"/>
      <c r="F489" s="25"/>
      <c r="G489" s="25"/>
    </row>
    <row r="490" spans="1:7" ht="31" hidden="1">
      <c r="A490" s="21" t="s">
        <v>454</v>
      </c>
      <c r="B490" s="38" t="s">
        <v>453</v>
      </c>
      <c r="C490" s="25"/>
      <c r="D490" s="25"/>
      <c r="E490" s="26"/>
      <c r="F490" s="25"/>
      <c r="G490" s="25"/>
    </row>
    <row r="491" spans="1:7" ht="31" hidden="1">
      <c r="A491" s="21" t="s">
        <v>445</v>
      </c>
      <c r="B491" s="38" t="s">
        <v>444</v>
      </c>
      <c r="C491" s="25"/>
      <c r="D491" s="25"/>
      <c r="E491" s="26"/>
      <c r="F491" s="25"/>
      <c r="G491" s="25"/>
    </row>
    <row r="492" spans="1:7" ht="31" hidden="1">
      <c r="A492" s="21" t="s">
        <v>436</v>
      </c>
      <c r="B492" s="38" t="s">
        <v>435</v>
      </c>
      <c r="C492" s="25"/>
      <c r="D492" s="25"/>
      <c r="E492" s="26"/>
      <c r="F492" s="25"/>
      <c r="G492" s="25"/>
    </row>
    <row r="493" spans="1:7" ht="40.15" hidden="1" customHeight="1">
      <c r="A493" s="410" t="s">
        <v>430</v>
      </c>
      <c r="B493" s="918" t="s">
        <v>429</v>
      </c>
      <c r="C493" s="919"/>
      <c r="D493" s="919"/>
      <c r="E493" s="919"/>
      <c r="F493" s="919"/>
      <c r="G493" s="920"/>
    </row>
    <row r="494" spans="1:7" ht="62" hidden="1">
      <c r="A494" s="21" t="s">
        <v>428</v>
      </c>
      <c r="B494" s="42" t="s">
        <v>427</v>
      </c>
      <c r="C494" s="25"/>
      <c r="D494" s="25"/>
      <c r="E494" s="26"/>
      <c r="F494" s="25"/>
      <c r="G494" s="25"/>
    </row>
    <row r="495" spans="1:7" ht="46.5" hidden="1">
      <c r="A495" s="21" t="s">
        <v>420</v>
      </c>
      <c r="B495" s="42" t="s">
        <v>419</v>
      </c>
      <c r="C495" s="25"/>
      <c r="D495" s="25"/>
      <c r="E495" s="26"/>
      <c r="F495" s="25"/>
      <c r="G495" s="25"/>
    </row>
    <row r="496" spans="1:7" ht="46.5" hidden="1">
      <c r="A496" s="21" t="s">
        <v>406</v>
      </c>
      <c r="B496" s="42" t="s">
        <v>405</v>
      </c>
      <c r="C496" s="25"/>
      <c r="D496" s="25"/>
      <c r="E496" s="26"/>
      <c r="F496" s="25"/>
      <c r="G496" s="25"/>
    </row>
    <row r="497" spans="1:9" ht="46.5" hidden="1">
      <c r="A497" s="21" t="s">
        <v>391</v>
      </c>
      <c r="B497" s="42" t="s">
        <v>390</v>
      </c>
      <c r="C497" s="25"/>
      <c r="D497" s="25"/>
      <c r="E497" s="26"/>
      <c r="F497" s="25"/>
      <c r="G497" s="25"/>
    </row>
    <row r="498" spans="1:9" ht="46.5" hidden="1">
      <c r="A498" s="21" t="s">
        <v>380</v>
      </c>
      <c r="B498" s="42" t="s">
        <v>379</v>
      </c>
      <c r="C498" s="25"/>
      <c r="D498" s="25"/>
      <c r="E498" s="26"/>
      <c r="F498" s="25"/>
      <c r="G498" s="25"/>
    </row>
    <row r="499" spans="1:9" ht="46.5" hidden="1">
      <c r="A499" s="21" t="s">
        <v>378</v>
      </c>
      <c r="B499" s="42" t="s">
        <v>377</v>
      </c>
      <c r="C499" s="25"/>
      <c r="D499" s="25"/>
      <c r="E499" s="26"/>
      <c r="F499" s="25"/>
      <c r="G499" s="25"/>
    </row>
    <row r="500" spans="1:9" ht="62" hidden="1">
      <c r="A500" s="21" t="s">
        <v>375</v>
      </c>
      <c r="B500" s="42" t="s">
        <v>374</v>
      </c>
      <c r="C500" s="25"/>
      <c r="D500" s="25"/>
      <c r="E500" s="26"/>
      <c r="F500" s="25"/>
      <c r="G500" s="25"/>
    </row>
    <row r="501" spans="1:9" ht="93" hidden="1">
      <c r="A501" s="21" t="s">
        <v>372</v>
      </c>
      <c r="B501" s="42" t="s">
        <v>371</v>
      </c>
      <c r="C501" s="25"/>
      <c r="D501" s="25"/>
      <c r="E501" s="26"/>
      <c r="F501" s="25"/>
      <c r="G501" s="25"/>
    </row>
    <row r="502" spans="1:9" ht="46.5" hidden="1">
      <c r="A502" s="21" t="s">
        <v>365</v>
      </c>
      <c r="B502" s="38" t="s">
        <v>364</v>
      </c>
      <c r="C502" s="25"/>
      <c r="D502" s="25"/>
      <c r="E502" s="26"/>
      <c r="F502" s="25"/>
      <c r="G502" s="25"/>
    </row>
    <row r="503" spans="1:9" ht="62" hidden="1">
      <c r="A503" s="21" t="s">
        <v>362</v>
      </c>
      <c r="B503" s="42" t="s">
        <v>361</v>
      </c>
      <c r="C503" s="25"/>
      <c r="D503" s="25"/>
      <c r="E503" s="26"/>
      <c r="F503" s="25"/>
      <c r="G503" s="25"/>
    </row>
    <row r="504" spans="1:9" ht="21">
      <c r="A504" s="215"/>
      <c r="B504" s="912" t="s">
        <v>358</v>
      </c>
      <c r="C504" s="913"/>
      <c r="D504" s="913"/>
      <c r="E504" s="913"/>
      <c r="F504" s="913"/>
      <c r="G504" s="914"/>
      <c r="H504" s="11">
        <f>H505+H513+H529+H539+H558+H577</f>
        <v>0</v>
      </c>
      <c r="I504" s="11">
        <f>I505+I513+I529+I539+I558+I577</f>
        <v>158</v>
      </c>
    </row>
    <row r="505" spans="1:9" ht="18.5">
      <c r="A505" s="408" t="s">
        <v>357</v>
      </c>
      <c r="B505" s="918" t="s">
        <v>356</v>
      </c>
      <c r="C505" s="919"/>
      <c r="D505" s="919"/>
      <c r="E505" s="919"/>
      <c r="F505" s="919"/>
      <c r="G505" s="920"/>
      <c r="H505" s="11">
        <f>SUM(D507:D512)</f>
        <v>0</v>
      </c>
      <c r="I505" s="11">
        <f>COUNT(D507:D512)*2</f>
        <v>12</v>
      </c>
    </row>
    <row r="506" spans="1:9" ht="31" hidden="1">
      <c r="A506" s="49" t="s">
        <v>355</v>
      </c>
      <c r="B506" s="42" t="s">
        <v>354</v>
      </c>
      <c r="C506" s="12"/>
      <c r="D506" s="12"/>
      <c r="E506" s="13"/>
      <c r="F506" s="12"/>
      <c r="G506" s="12"/>
    </row>
    <row r="507" spans="1:9" ht="62">
      <c r="A507" s="44" t="s">
        <v>353</v>
      </c>
      <c r="B507" s="42" t="s">
        <v>352</v>
      </c>
      <c r="C507" s="30" t="s">
        <v>1579</v>
      </c>
      <c r="D507" s="47">
        <v>0</v>
      </c>
      <c r="E507" s="13" t="s">
        <v>110</v>
      </c>
      <c r="F507" s="30" t="s">
        <v>1578</v>
      </c>
      <c r="G507" s="16"/>
    </row>
    <row r="508" spans="1:9" ht="58">
      <c r="A508" s="44" t="s">
        <v>351</v>
      </c>
      <c r="B508" s="42" t="s">
        <v>350</v>
      </c>
      <c r="C508" s="30" t="s">
        <v>2010</v>
      </c>
      <c r="D508" s="47">
        <v>0</v>
      </c>
      <c r="E508" s="13" t="s">
        <v>110</v>
      </c>
      <c r="F508" s="30" t="s">
        <v>2009</v>
      </c>
      <c r="G508" s="16"/>
    </row>
    <row r="509" spans="1:9" ht="46.5">
      <c r="A509" s="44" t="s">
        <v>349</v>
      </c>
      <c r="B509" s="42" t="s">
        <v>348</v>
      </c>
      <c r="C509" s="23" t="s">
        <v>347</v>
      </c>
      <c r="D509" s="47">
        <v>0</v>
      </c>
      <c r="E509" s="13" t="s">
        <v>110</v>
      </c>
      <c r="F509" s="30" t="s">
        <v>2008</v>
      </c>
      <c r="G509" s="16"/>
    </row>
    <row r="510" spans="1:9" ht="29">
      <c r="A510" s="44"/>
      <c r="B510" s="42"/>
      <c r="C510" s="23" t="s">
        <v>345</v>
      </c>
      <c r="D510" s="47">
        <v>0</v>
      </c>
      <c r="E510" s="13" t="s">
        <v>110</v>
      </c>
      <c r="F510" s="13"/>
      <c r="G510" s="16"/>
    </row>
    <row r="511" spans="1:9" ht="62">
      <c r="A511" s="44" t="s">
        <v>344</v>
      </c>
      <c r="B511" s="42" t="s">
        <v>343</v>
      </c>
      <c r="C511" s="58" t="s">
        <v>342</v>
      </c>
      <c r="D511" s="47">
        <v>0</v>
      </c>
      <c r="E511" s="13" t="s">
        <v>110</v>
      </c>
      <c r="F511" s="45" t="s">
        <v>341</v>
      </c>
      <c r="G511" s="16"/>
    </row>
    <row r="512" spans="1:9" ht="31">
      <c r="A512" s="44" t="s">
        <v>340</v>
      </c>
      <c r="B512" s="57" t="s">
        <v>339</v>
      </c>
      <c r="C512" s="30" t="s">
        <v>338</v>
      </c>
      <c r="D512" s="47">
        <v>0</v>
      </c>
      <c r="E512" s="13" t="s">
        <v>110</v>
      </c>
      <c r="F512" s="12"/>
      <c r="G512" s="16"/>
    </row>
    <row r="513" spans="1:9" ht="18.5">
      <c r="A513" s="408" t="s">
        <v>337</v>
      </c>
      <c r="B513" s="918" t="s">
        <v>336</v>
      </c>
      <c r="C513" s="919"/>
      <c r="D513" s="919"/>
      <c r="E513" s="919"/>
      <c r="F513" s="919"/>
      <c r="G513" s="920"/>
      <c r="H513" s="11">
        <f>SUM(D514:D528)</f>
        <v>0</v>
      </c>
      <c r="I513" s="11">
        <f>COUNT(D514:D528)*2</f>
        <v>30</v>
      </c>
    </row>
    <row r="514" spans="1:9" ht="31">
      <c r="A514" s="44" t="s">
        <v>335</v>
      </c>
      <c r="B514" s="42" t="s">
        <v>334</v>
      </c>
      <c r="C514" s="23" t="s">
        <v>333</v>
      </c>
      <c r="D514" s="16">
        <v>0</v>
      </c>
      <c r="E514" s="13" t="s">
        <v>168</v>
      </c>
      <c r="F514" s="22" t="s">
        <v>332</v>
      </c>
      <c r="G514" s="15"/>
    </row>
    <row r="515" spans="1:9" ht="29">
      <c r="A515" s="44"/>
      <c r="B515" s="42"/>
      <c r="C515" s="23" t="s">
        <v>331</v>
      </c>
      <c r="D515" s="16">
        <v>0</v>
      </c>
      <c r="E515" s="13" t="s">
        <v>235</v>
      </c>
      <c r="F515" s="22" t="s">
        <v>330</v>
      </c>
      <c r="G515" s="15"/>
    </row>
    <row r="516" spans="1:9" ht="43.5">
      <c r="A516" s="44"/>
      <c r="B516" s="42"/>
      <c r="C516" s="23" t="s">
        <v>329</v>
      </c>
      <c r="D516" s="16">
        <v>0</v>
      </c>
      <c r="E516" s="13" t="s">
        <v>235</v>
      </c>
      <c r="F516" s="22" t="s">
        <v>328</v>
      </c>
      <c r="G516" s="15"/>
    </row>
    <row r="517" spans="1:9" ht="29">
      <c r="A517" s="44"/>
      <c r="B517" s="42"/>
      <c r="C517" s="23" t="s">
        <v>327</v>
      </c>
      <c r="D517" s="16">
        <v>0</v>
      </c>
      <c r="E517" s="13" t="s">
        <v>235</v>
      </c>
      <c r="F517" s="22" t="s">
        <v>326</v>
      </c>
      <c r="G517" s="15"/>
    </row>
    <row r="518" spans="1:9" ht="43.5">
      <c r="A518" s="44"/>
      <c r="B518" s="42"/>
      <c r="C518" s="23" t="s">
        <v>325</v>
      </c>
      <c r="D518" s="16">
        <v>0</v>
      </c>
      <c r="E518" s="13" t="s">
        <v>168</v>
      </c>
      <c r="F518" s="22" t="s">
        <v>324</v>
      </c>
      <c r="G518" s="15"/>
    </row>
    <row r="519" spans="1:9" ht="29">
      <c r="A519" s="44"/>
      <c r="B519" s="42"/>
      <c r="C519" s="56" t="s">
        <v>1572</v>
      </c>
      <c r="D519" s="16">
        <v>0</v>
      </c>
      <c r="E519" s="13" t="s">
        <v>168</v>
      </c>
      <c r="F519" s="12"/>
      <c r="G519" s="15"/>
    </row>
    <row r="520" spans="1:9" ht="58">
      <c r="A520" s="44"/>
      <c r="B520" s="42"/>
      <c r="C520" s="56" t="s">
        <v>1571</v>
      </c>
      <c r="D520" s="16">
        <v>0</v>
      </c>
      <c r="E520" s="13" t="s">
        <v>168</v>
      </c>
      <c r="F520" s="12"/>
      <c r="G520" s="15"/>
    </row>
    <row r="521" spans="1:9" ht="46.5">
      <c r="A521" s="44" t="s">
        <v>323</v>
      </c>
      <c r="B521" s="42" t="s">
        <v>322</v>
      </c>
      <c r="C521" s="23" t="s">
        <v>321</v>
      </c>
      <c r="D521" s="16">
        <v>0</v>
      </c>
      <c r="E521" s="13" t="s">
        <v>116</v>
      </c>
      <c r="F521" s="22" t="s">
        <v>320</v>
      </c>
      <c r="G521" s="15"/>
    </row>
    <row r="522" spans="1:9" ht="87">
      <c r="A522" s="44"/>
      <c r="B522" s="42"/>
      <c r="C522" s="271" t="s">
        <v>2944</v>
      </c>
      <c r="D522" s="16">
        <v>0</v>
      </c>
      <c r="E522" s="13" t="s">
        <v>116</v>
      </c>
      <c r="F522" s="271" t="s">
        <v>2943</v>
      </c>
      <c r="G522" s="15"/>
    </row>
    <row r="523" spans="1:9" ht="29">
      <c r="A523" s="44"/>
      <c r="B523" s="42"/>
      <c r="C523" s="23" t="s">
        <v>319</v>
      </c>
      <c r="D523" s="16">
        <v>0</v>
      </c>
      <c r="E523" s="13" t="s">
        <v>126</v>
      </c>
      <c r="F523" s="22" t="s">
        <v>320</v>
      </c>
      <c r="G523" s="15"/>
    </row>
    <row r="524" spans="1:9" ht="75.75" customHeight="1">
      <c r="A524" s="44" t="s">
        <v>318</v>
      </c>
      <c r="B524" s="42" t="s">
        <v>317</v>
      </c>
      <c r="C524" s="23" t="s">
        <v>316</v>
      </c>
      <c r="D524" s="16">
        <v>0</v>
      </c>
      <c r="E524" s="13" t="s">
        <v>168</v>
      </c>
      <c r="F524" s="13"/>
      <c r="G524" s="15"/>
    </row>
    <row r="525" spans="1:9" ht="43.5">
      <c r="A525" s="44"/>
      <c r="C525" s="17" t="s">
        <v>315</v>
      </c>
      <c r="D525" s="16">
        <v>0</v>
      </c>
      <c r="E525" s="13" t="s">
        <v>235</v>
      </c>
      <c r="F525" s="30" t="s">
        <v>314</v>
      </c>
      <c r="G525" s="15"/>
    </row>
    <row r="526" spans="1:9" ht="43.5">
      <c r="A526" s="44"/>
      <c r="B526" s="42"/>
      <c r="C526" s="286" t="s">
        <v>3223</v>
      </c>
      <c r="D526" s="16">
        <v>0</v>
      </c>
      <c r="E526" s="26" t="s">
        <v>126</v>
      </c>
      <c r="F526" s="30"/>
      <c r="G526" s="15"/>
    </row>
    <row r="527" spans="1:9" ht="43.5">
      <c r="A527" s="44"/>
      <c r="B527" s="79"/>
      <c r="C527" s="17" t="s">
        <v>1565</v>
      </c>
      <c r="D527" s="16">
        <v>0</v>
      </c>
      <c r="E527" s="26" t="s">
        <v>126</v>
      </c>
      <c r="F527" s="30"/>
      <c r="G527" s="216"/>
    </row>
    <row r="528" spans="1:9" ht="43.5">
      <c r="A528" s="44"/>
      <c r="B528" s="79"/>
      <c r="C528" s="17" t="s">
        <v>3222</v>
      </c>
      <c r="D528" s="16">
        <v>0</v>
      </c>
      <c r="E528" s="13" t="s">
        <v>235</v>
      </c>
      <c r="F528" s="30" t="s">
        <v>2941</v>
      </c>
      <c r="G528" s="216"/>
    </row>
    <row r="529" spans="1:9" ht="18.5">
      <c r="A529" s="408" t="s">
        <v>313</v>
      </c>
      <c r="B529" s="918" t="s">
        <v>312</v>
      </c>
      <c r="C529" s="919"/>
      <c r="D529" s="919"/>
      <c r="E529" s="919"/>
      <c r="F529" s="919"/>
      <c r="G529" s="920"/>
      <c r="H529" s="11">
        <f>SUM(D530:D538)</f>
        <v>0</v>
      </c>
      <c r="I529" s="11">
        <f>COUNT(D530:D538)*2</f>
        <v>18</v>
      </c>
    </row>
    <row r="530" spans="1:9" ht="46.5">
      <c r="A530" s="44" t="s">
        <v>311</v>
      </c>
      <c r="B530" s="35" t="s">
        <v>310</v>
      </c>
      <c r="C530" s="22" t="s">
        <v>309</v>
      </c>
      <c r="D530" s="16">
        <v>0</v>
      </c>
      <c r="E530" s="13" t="s">
        <v>235</v>
      </c>
      <c r="F530" s="12"/>
      <c r="G530" s="15"/>
    </row>
    <row r="531" spans="1:9" ht="15.5">
      <c r="A531" s="44"/>
      <c r="B531" s="35"/>
      <c r="C531" s="22" t="s">
        <v>308</v>
      </c>
      <c r="D531" s="16">
        <v>0</v>
      </c>
      <c r="E531" s="13" t="s">
        <v>235</v>
      </c>
      <c r="F531" s="12"/>
      <c r="G531" s="15"/>
    </row>
    <row r="532" spans="1:9" ht="29">
      <c r="A532" s="44"/>
      <c r="B532" s="35"/>
      <c r="C532" s="22" t="s">
        <v>2940</v>
      </c>
      <c r="D532" s="16">
        <v>0</v>
      </c>
      <c r="E532" s="13" t="s">
        <v>235</v>
      </c>
      <c r="F532" s="12"/>
      <c r="G532" s="15"/>
    </row>
    <row r="533" spans="1:9" ht="29">
      <c r="A533" s="44"/>
      <c r="B533" s="35"/>
      <c r="C533" s="270" t="s">
        <v>1561</v>
      </c>
      <c r="D533" s="16">
        <v>0</v>
      </c>
      <c r="E533" s="13" t="s">
        <v>235</v>
      </c>
      <c r="F533" s="12"/>
      <c r="G533" s="15"/>
    </row>
    <row r="534" spans="1:9" ht="15.5">
      <c r="A534" s="44"/>
      <c r="B534" s="35"/>
      <c r="C534" s="22" t="s">
        <v>1560</v>
      </c>
      <c r="D534" s="16">
        <v>0</v>
      </c>
      <c r="E534" s="13" t="s">
        <v>235</v>
      </c>
      <c r="F534" s="12"/>
      <c r="G534" s="15"/>
    </row>
    <row r="535" spans="1:9" ht="15.5">
      <c r="A535" s="44"/>
      <c r="B535" s="35"/>
      <c r="C535" s="22" t="s">
        <v>1558</v>
      </c>
      <c r="D535" s="16">
        <v>0</v>
      </c>
      <c r="E535" s="13" t="s">
        <v>235</v>
      </c>
      <c r="F535" s="12"/>
      <c r="G535" s="15"/>
    </row>
    <row r="536" spans="1:9" ht="29">
      <c r="A536" s="44"/>
      <c r="B536" s="35"/>
      <c r="C536" s="30" t="s">
        <v>2464</v>
      </c>
      <c r="D536" s="16">
        <v>0</v>
      </c>
      <c r="E536" s="13" t="s">
        <v>235</v>
      </c>
      <c r="F536" s="13" t="s">
        <v>2463</v>
      </c>
      <c r="G536" s="15"/>
    </row>
    <row r="537" spans="1:9" ht="31">
      <c r="A537" s="44" t="s">
        <v>307</v>
      </c>
      <c r="B537" s="42" t="s">
        <v>306</v>
      </c>
      <c r="C537" s="30" t="s">
        <v>305</v>
      </c>
      <c r="D537" s="16">
        <v>0</v>
      </c>
      <c r="E537" s="13" t="s">
        <v>235</v>
      </c>
      <c r="F537" s="12"/>
      <c r="G537" s="15"/>
    </row>
    <row r="538" spans="1:9" ht="43.5">
      <c r="A538" s="44"/>
      <c r="B538" s="42"/>
      <c r="C538" s="30" t="s">
        <v>304</v>
      </c>
      <c r="D538" s="16">
        <v>0</v>
      </c>
      <c r="E538" s="13" t="s">
        <v>126</v>
      </c>
      <c r="F538" s="12"/>
      <c r="G538" s="15"/>
    </row>
    <row r="539" spans="1:9" ht="18" customHeight="1">
      <c r="A539" s="408" t="s">
        <v>303</v>
      </c>
      <c r="B539" s="918" t="s">
        <v>302</v>
      </c>
      <c r="C539" s="919"/>
      <c r="D539" s="919"/>
      <c r="E539" s="919"/>
      <c r="F539" s="919"/>
      <c r="G539" s="920"/>
      <c r="H539" s="11">
        <f>SUM(D540:D557)</f>
        <v>0</v>
      </c>
      <c r="I539" s="11">
        <f>COUNT(D540:D557)*2</f>
        <v>36</v>
      </c>
    </row>
    <row r="540" spans="1:9" ht="72.5">
      <c r="A540" s="44" t="s">
        <v>301</v>
      </c>
      <c r="B540" s="50" t="s">
        <v>2939</v>
      </c>
      <c r="C540" s="56" t="s">
        <v>299</v>
      </c>
      <c r="D540" s="47">
        <v>0</v>
      </c>
      <c r="E540" s="13" t="s">
        <v>116</v>
      </c>
      <c r="F540" s="22" t="s">
        <v>2938</v>
      </c>
      <c r="G540" s="16"/>
    </row>
    <row r="541" spans="1:9" ht="116">
      <c r="A541" s="44"/>
      <c r="B541" s="50"/>
      <c r="C541" s="30" t="s">
        <v>297</v>
      </c>
      <c r="D541" s="47">
        <v>0</v>
      </c>
      <c r="E541" s="13" t="s">
        <v>116</v>
      </c>
      <c r="F541" s="22" t="s">
        <v>2937</v>
      </c>
      <c r="G541" s="16"/>
    </row>
    <row r="542" spans="1:9" ht="29">
      <c r="A542" s="44"/>
      <c r="B542" s="50"/>
      <c r="C542" s="17" t="s">
        <v>2936</v>
      </c>
      <c r="D542" s="47">
        <v>0</v>
      </c>
      <c r="E542" s="13" t="s">
        <v>116</v>
      </c>
      <c r="F542" s="25" t="s">
        <v>294</v>
      </c>
      <c r="G542" s="16"/>
    </row>
    <row r="543" spans="1:9" ht="43.5">
      <c r="A543" s="44"/>
      <c r="B543" s="50"/>
      <c r="C543" s="17" t="s">
        <v>293</v>
      </c>
      <c r="D543" s="47">
        <v>0</v>
      </c>
      <c r="E543" s="13" t="s">
        <v>116</v>
      </c>
      <c r="F543" s="30" t="s">
        <v>292</v>
      </c>
      <c r="G543" s="16"/>
    </row>
    <row r="544" spans="1:9" ht="29">
      <c r="A544" s="44"/>
      <c r="B544" s="50"/>
      <c r="C544" s="30" t="s">
        <v>291</v>
      </c>
      <c r="D544" s="47">
        <v>0</v>
      </c>
      <c r="E544" s="13" t="s">
        <v>116</v>
      </c>
      <c r="F544" s="22" t="s">
        <v>290</v>
      </c>
      <c r="G544" s="16"/>
    </row>
    <row r="545" spans="1:9" ht="29">
      <c r="A545" s="44"/>
      <c r="B545" s="50"/>
      <c r="C545" s="55" t="s">
        <v>289</v>
      </c>
      <c r="D545" s="47">
        <v>0</v>
      </c>
      <c r="E545" s="13" t="s">
        <v>116</v>
      </c>
      <c r="F545" s="22"/>
      <c r="G545" s="16"/>
    </row>
    <row r="546" spans="1:9" ht="58">
      <c r="A546" s="44" t="s">
        <v>288</v>
      </c>
      <c r="B546" s="50" t="s">
        <v>287</v>
      </c>
      <c r="C546" s="54" t="s">
        <v>2935</v>
      </c>
      <c r="D546" s="47">
        <v>0</v>
      </c>
      <c r="E546" s="52" t="s">
        <v>235</v>
      </c>
      <c r="F546" s="17" t="s">
        <v>2934</v>
      </c>
      <c r="G546" s="16"/>
    </row>
    <row r="547" spans="1:9" ht="43.5">
      <c r="A547" s="44"/>
      <c r="B547" s="50"/>
      <c r="C547" s="23" t="s">
        <v>284</v>
      </c>
      <c r="D547" s="47">
        <v>0</v>
      </c>
      <c r="E547" s="52" t="s">
        <v>235</v>
      </c>
      <c r="F547" s="17" t="s">
        <v>2933</v>
      </c>
      <c r="G547" s="16"/>
    </row>
    <row r="548" spans="1:9" ht="43.5">
      <c r="A548" s="44"/>
      <c r="B548" s="50"/>
      <c r="C548" s="23" t="s">
        <v>1546</v>
      </c>
      <c r="D548" s="47">
        <v>0</v>
      </c>
      <c r="E548" s="52" t="s">
        <v>235</v>
      </c>
      <c r="F548" s="17" t="s">
        <v>2932</v>
      </c>
      <c r="G548" s="16"/>
    </row>
    <row r="549" spans="1:9" ht="58">
      <c r="A549" s="44"/>
      <c r="B549" s="50"/>
      <c r="C549" s="22" t="s">
        <v>2931</v>
      </c>
      <c r="D549" s="47">
        <v>0</v>
      </c>
      <c r="E549" s="52" t="s">
        <v>235</v>
      </c>
      <c r="F549" s="17"/>
      <c r="G549" s="16"/>
    </row>
    <row r="550" spans="1:9" ht="29">
      <c r="A550" s="44"/>
      <c r="B550" s="50"/>
      <c r="C550" s="30" t="s">
        <v>1544</v>
      </c>
      <c r="D550" s="47">
        <v>0</v>
      </c>
      <c r="E550" s="52" t="s">
        <v>235</v>
      </c>
      <c r="F550" s="17"/>
      <c r="G550" s="16"/>
    </row>
    <row r="551" spans="1:9" ht="29">
      <c r="A551" s="44"/>
      <c r="B551" s="50"/>
      <c r="C551" s="30" t="s">
        <v>282</v>
      </c>
      <c r="D551" s="47">
        <v>0</v>
      </c>
      <c r="E551" s="52" t="s">
        <v>235</v>
      </c>
      <c r="F551" s="17"/>
      <c r="G551" s="16"/>
    </row>
    <row r="552" spans="1:9" ht="43.5">
      <c r="A552" s="44"/>
      <c r="B552" s="50"/>
      <c r="C552" s="22" t="s">
        <v>2930</v>
      </c>
      <c r="D552" s="47">
        <v>0</v>
      </c>
      <c r="E552" s="52" t="s">
        <v>235</v>
      </c>
      <c r="F552" s="25"/>
      <c r="G552" s="16"/>
    </row>
    <row r="553" spans="1:9" ht="29">
      <c r="A553" s="44"/>
      <c r="B553" s="50"/>
      <c r="C553" s="23" t="s">
        <v>2459</v>
      </c>
      <c r="D553" s="47">
        <v>0</v>
      </c>
      <c r="E553" s="52" t="s">
        <v>235</v>
      </c>
      <c r="F553" s="17" t="s">
        <v>1547</v>
      </c>
      <c r="G553" s="16"/>
    </row>
    <row r="554" spans="1:9" ht="43.5">
      <c r="A554" s="44"/>
      <c r="B554" s="50"/>
      <c r="C554" s="22" t="s">
        <v>2929</v>
      </c>
      <c r="D554" s="47">
        <v>0</v>
      </c>
      <c r="E554" s="13" t="s">
        <v>1756</v>
      </c>
      <c r="F554" s="30"/>
      <c r="G554" s="16"/>
    </row>
    <row r="555" spans="1:9" ht="29">
      <c r="A555" s="44"/>
      <c r="B555" s="50"/>
      <c r="C555" s="22" t="s">
        <v>2928</v>
      </c>
      <c r="D555" s="47">
        <v>0</v>
      </c>
      <c r="E555" s="13" t="s">
        <v>1756</v>
      </c>
      <c r="F555" s="22"/>
      <c r="G555" s="16"/>
    </row>
    <row r="556" spans="1:9" ht="43.5">
      <c r="A556" s="44"/>
      <c r="B556" s="50"/>
      <c r="C556" s="22" t="s">
        <v>2927</v>
      </c>
      <c r="D556" s="47">
        <v>0</v>
      </c>
      <c r="E556" s="13" t="s">
        <v>1756</v>
      </c>
      <c r="F556" s="22"/>
      <c r="G556" s="285"/>
    </row>
    <row r="557" spans="1:9" ht="29">
      <c r="A557" s="44"/>
      <c r="B557" s="50"/>
      <c r="C557" s="22" t="s">
        <v>1542</v>
      </c>
      <c r="D557" s="47">
        <v>0</v>
      </c>
      <c r="E557" s="13" t="s">
        <v>797</v>
      </c>
      <c r="F557" s="22" t="s">
        <v>1541</v>
      </c>
      <c r="G557" s="285"/>
    </row>
    <row r="558" spans="1:9" ht="18.5">
      <c r="A558" s="408" t="s">
        <v>281</v>
      </c>
      <c r="B558" s="918" t="s">
        <v>280</v>
      </c>
      <c r="C558" s="919"/>
      <c r="D558" s="919"/>
      <c r="E558" s="919"/>
      <c r="F558" s="919"/>
      <c r="G558" s="920"/>
      <c r="H558" s="11">
        <f>SUM(D559:D575)</f>
        <v>0</v>
      </c>
      <c r="I558" s="11">
        <f>COUNT(D559:D575)*2</f>
        <v>32</v>
      </c>
    </row>
    <row r="559" spans="1:9" ht="43.5">
      <c r="A559" s="44" t="s">
        <v>279</v>
      </c>
      <c r="B559" s="17" t="s">
        <v>278</v>
      </c>
      <c r="C559" s="22" t="s">
        <v>277</v>
      </c>
      <c r="D559" s="16">
        <v>0</v>
      </c>
      <c r="E559" s="13" t="s">
        <v>168</v>
      </c>
      <c r="F559" s="22" t="s">
        <v>2926</v>
      </c>
      <c r="G559" s="16"/>
    </row>
    <row r="560" spans="1:9">
      <c r="A560" s="44"/>
      <c r="B560" s="17"/>
      <c r="C560" s="22" t="s">
        <v>2925</v>
      </c>
      <c r="D560" s="16">
        <v>0</v>
      </c>
      <c r="E560" s="13" t="s">
        <v>168</v>
      </c>
      <c r="F560"/>
      <c r="G560" s="16"/>
    </row>
    <row r="561" spans="1:7" ht="43.5">
      <c r="A561" s="44"/>
      <c r="B561" s="17"/>
      <c r="C561" s="22" t="s">
        <v>1540</v>
      </c>
      <c r="D561" s="16">
        <v>0</v>
      </c>
      <c r="E561" s="13" t="s">
        <v>168</v>
      </c>
      <c r="F561" s="25"/>
      <c r="G561" s="16"/>
    </row>
    <row r="562" spans="1:7" ht="29">
      <c r="A562" s="44"/>
      <c r="B562" s="17"/>
      <c r="C562" s="36" t="s">
        <v>2924</v>
      </c>
      <c r="D562" s="16">
        <v>0</v>
      </c>
      <c r="E562" s="13" t="s">
        <v>168</v>
      </c>
      <c r="F562" s="22"/>
      <c r="G562" s="16"/>
    </row>
    <row r="563" spans="1:7" ht="58">
      <c r="A563" s="44"/>
      <c r="B563" s="17"/>
      <c r="C563" s="22" t="s">
        <v>2923</v>
      </c>
      <c r="D563" s="16">
        <v>0</v>
      </c>
      <c r="E563" s="13" t="s">
        <v>168</v>
      </c>
      <c r="F563" s="22"/>
      <c r="G563" s="16"/>
    </row>
    <row r="564" spans="1:7" ht="58">
      <c r="A564" s="44" t="s">
        <v>273</v>
      </c>
      <c r="B564" s="50" t="s">
        <v>272</v>
      </c>
      <c r="C564" s="23" t="s">
        <v>271</v>
      </c>
      <c r="D564" s="16">
        <v>0</v>
      </c>
      <c r="E564" s="13" t="s">
        <v>235</v>
      </c>
      <c r="F564" s="30" t="s">
        <v>1538</v>
      </c>
      <c r="G564" s="16"/>
    </row>
    <row r="565" spans="1:7" ht="29">
      <c r="A565" s="44"/>
      <c r="B565" s="50"/>
      <c r="C565" s="23" t="s">
        <v>269</v>
      </c>
      <c r="D565" s="16">
        <v>0</v>
      </c>
      <c r="E565" s="13" t="s">
        <v>235</v>
      </c>
      <c r="F565" s="30" t="s">
        <v>268</v>
      </c>
      <c r="G565" s="16"/>
    </row>
    <row r="566" spans="1:7" ht="43.5">
      <c r="A566" s="44" t="s">
        <v>267</v>
      </c>
      <c r="B566" s="50" t="s">
        <v>266</v>
      </c>
      <c r="C566" s="23" t="s">
        <v>265</v>
      </c>
      <c r="D566" s="16">
        <v>0</v>
      </c>
      <c r="E566" s="13" t="s">
        <v>110</v>
      </c>
      <c r="F566" s="12"/>
      <c r="G566" s="16"/>
    </row>
    <row r="567" spans="1:7" ht="29">
      <c r="A567" s="44"/>
      <c r="B567" s="50"/>
      <c r="C567" s="23" t="s">
        <v>264</v>
      </c>
      <c r="D567" s="16">
        <v>0</v>
      </c>
      <c r="E567" s="13" t="s">
        <v>110</v>
      </c>
      <c r="F567" s="12"/>
      <c r="G567" s="16"/>
    </row>
    <row r="568" spans="1:7" ht="43.5">
      <c r="A568" s="44"/>
      <c r="B568" s="50"/>
      <c r="C568" s="17" t="s">
        <v>263</v>
      </c>
      <c r="D568" s="16">
        <v>0</v>
      </c>
      <c r="E568" s="13" t="s">
        <v>110</v>
      </c>
      <c r="F568" s="12"/>
      <c r="G568" s="16"/>
    </row>
    <row r="569" spans="1:7" ht="29">
      <c r="A569" s="44"/>
      <c r="B569" s="50"/>
      <c r="C569" s="23" t="s">
        <v>262</v>
      </c>
      <c r="D569" s="16">
        <v>0</v>
      </c>
      <c r="E569" s="13" t="s">
        <v>235</v>
      </c>
      <c r="F569" s="12"/>
      <c r="G569" s="16"/>
    </row>
    <row r="570" spans="1:7" ht="43.5">
      <c r="A570" s="44"/>
      <c r="B570" s="50"/>
      <c r="C570" s="23" t="s">
        <v>260</v>
      </c>
      <c r="D570" s="16">
        <v>0</v>
      </c>
      <c r="E570" s="13" t="s">
        <v>235</v>
      </c>
      <c r="F570" s="12"/>
      <c r="G570" s="16"/>
    </row>
    <row r="571" spans="1:7" ht="29">
      <c r="A571" s="44"/>
      <c r="B571" s="50"/>
      <c r="C571" s="23" t="s">
        <v>3221</v>
      </c>
      <c r="D571" s="16">
        <v>0</v>
      </c>
      <c r="E571" s="13" t="s">
        <v>235</v>
      </c>
      <c r="F571" s="12"/>
      <c r="G571" s="16"/>
    </row>
    <row r="572" spans="1:7" ht="29">
      <c r="A572" s="44"/>
      <c r="B572" s="50"/>
      <c r="C572" s="23" t="s">
        <v>1535</v>
      </c>
      <c r="D572" s="16">
        <v>0</v>
      </c>
      <c r="E572" s="13" t="s">
        <v>110</v>
      </c>
      <c r="F572" s="12"/>
      <c r="G572" s="16"/>
    </row>
    <row r="573" spans="1:7" ht="29">
      <c r="A573" s="44"/>
      <c r="B573" s="50"/>
      <c r="C573" s="23" t="s">
        <v>1534</v>
      </c>
      <c r="D573" s="16">
        <v>0</v>
      </c>
      <c r="E573" s="13" t="s">
        <v>168</v>
      </c>
      <c r="F573" s="12"/>
      <c r="G573" s="16"/>
    </row>
    <row r="574" spans="1:7" ht="29" hidden="1">
      <c r="A574" s="49" t="s">
        <v>258</v>
      </c>
      <c r="B574" s="17" t="s">
        <v>257</v>
      </c>
      <c r="C574" s="22"/>
      <c r="D574" s="12"/>
      <c r="E574" s="13"/>
      <c r="F574" s="12"/>
      <c r="G574" s="12"/>
    </row>
    <row r="575" spans="1:7" ht="29">
      <c r="A575" s="44" t="s">
        <v>256</v>
      </c>
      <c r="B575" s="17" t="s">
        <v>255</v>
      </c>
      <c r="C575" s="22" t="s">
        <v>2921</v>
      </c>
      <c r="D575" s="16">
        <v>0</v>
      </c>
      <c r="E575" s="13" t="s">
        <v>110</v>
      </c>
      <c r="F575" s="12"/>
      <c r="G575" s="16"/>
    </row>
    <row r="576" spans="1:7" hidden="1">
      <c r="A576" s="49"/>
      <c r="B576" s="17"/>
      <c r="D576" s="12"/>
      <c r="F576" s="12"/>
      <c r="G576" s="12"/>
    </row>
    <row r="577" spans="1:9" ht="18.5">
      <c r="A577" s="408" t="s">
        <v>254</v>
      </c>
      <c r="B577" s="918" t="s">
        <v>253</v>
      </c>
      <c r="C577" s="919"/>
      <c r="D577" s="919"/>
      <c r="E577" s="919"/>
      <c r="F577" s="919"/>
      <c r="G577" s="920"/>
      <c r="H577" s="11">
        <f>SUM(D578:D592)</f>
        <v>0</v>
      </c>
      <c r="I577" s="11">
        <f>COUNT(D578:D592)*2</f>
        <v>30</v>
      </c>
    </row>
    <row r="578" spans="1:9" ht="46.5">
      <c r="A578" s="44" t="s">
        <v>252</v>
      </c>
      <c r="B578" s="35" t="s">
        <v>251</v>
      </c>
      <c r="C578" s="22" t="s">
        <v>250</v>
      </c>
      <c r="D578" s="16">
        <v>0</v>
      </c>
      <c r="E578" s="13" t="s">
        <v>168</v>
      </c>
      <c r="F578" s="12"/>
      <c r="G578" s="16"/>
    </row>
    <row r="579" spans="1:9" ht="29">
      <c r="A579" s="44"/>
      <c r="B579" s="35"/>
      <c r="C579" s="22" t="s">
        <v>249</v>
      </c>
      <c r="D579" s="16">
        <v>0</v>
      </c>
      <c r="E579" s="13" t="s">
        <v>168</v>
      </c>
      <c r="F579" s="12"/>
      <c r="G579" s="16"/>
    </row>
    <row r="580" spans="1:9" ht="43.5">
      <c r="A580" s="44"/>
      <c r="B580" s="35"/>
      <c r="C580" s="22" t="s">
        <v>248</v>
      </c>
      <c r="D580" s="16">
        <v>0</v>
      </c>
      <c r="E580" s="13" t="s">
        <v>235</v>
      </c>
      <c r="F580" s="12"/>
      <c r="G580" s="16"/>
    </row>
    <row r="581" spans="1:9" ht="43.5">
      <c r="A581" s="44"/>
      <c r="B581" s="35"/>
      <c r="C581" s="22" t="s">
        <v>247</v>
      </c>
      <c r="D581" s="16">
        <v>0</v>
      </c>
      <c r="E581" s="13" t="s">
        <v>168</v>
      </c>
      <c r="F581" s="12"/>
      <c r="G581" s="16"/>
    </row>
    <row r="582" spans="1:9" ht="29">
      <c r="A582" s="44"/>
      <c r="B582" s="35"/>
      <c r="C582" s="23" t="s">
        <v>246</v>
      </c>
      <c r="D582" s="16">
        <v>0</v>
      </c>
      <c r="E582" s="13" t="s">
        <v>168</v>
      </c>
      <c r="F582" s="12"/>
      <c r="G582" s="16"/>
    </row>
    <row r="583" spans="1:9" ht="31">
      <c r="A583" s="44" t="s">
        <v>245</v>
      </c>
      <c r="B583" s="35" t="s">
        <v>244</v>
      </c>
      <c r="C583" s="23" t="s">
        <v>243</v>
      </c>
      <c r="D583" s="16">
        <v>0</v>
      </c>
      <c r="E583" s="13" t="s">
        <v>168</v>
      </c>
      <c r="F583" s="22" t="s">
        <v>242</v>
      </c>
      <c r="G583" s="16"/>
    </row>
    <row r="584" spans="1:9" ht="43.5">
      <c r="A584" s="44"/>
      <c r="B584" s="35"/>
      <c r="C584" s="23" t="s">
        <v>241</v>
      </c>
      <c r="D584" s="16">
        <v>0</v>
      </c>
      <c r="E584" s="13" t="s">
        <v>168</v>
      </c>
      <c r="F584" s="22" t="s">
        <v>240</v>
      </c>
      <c r="G584" s="16"/>
    </row>
    <row r="585" spans="1:9" ht="29">
      <c r="A585" s="44"/>
      <c r="B585" s="35"/>
      <c r="C585" s="23" t="s">
        <v>239</v>
      </c>
      <c r="D585" s="16">
        <v>0</v>
      </c>
      <c r="E585" s="13" t="s">
        <v>235</v>
      </c>
      <c r="F585" s="23" t="s">
        <v>238</v>
      </c>
      <c r="G585" s="16"/>
    </row>
    <row r="586" spans="1:9" ht="29">
      <c r="A586" s="44"/>
      <c r="B586" s="35"/>
      <c r="C586" s="48" t="s">
        <v>237</v>
      </c>
      <c r="D586" s="16">
        <v>0</v>
      </c>
      <c r="E586" s="13" t="s">
        <v>126</v>
      </c>
      <c r="F586" s="23"/>
      <c r="G586" s="16"/>
    </row>
    <row r="587" spans="1:9" ht="29">
      <c r="A587" s="44"/>
      <c r="B587" s="35"/>
      <c r="C587" s="23" t="s">
        <v>236</v>
      </c>
      <c r="D587" s="16">
        <v>0</v>
      </c>
      <c r="E587" s="13" t="s">
        <v>235</v>
      </c>
      <c r="F587" s="22" t="s">
        <v>234</v>
      </c>
      <c r="G587" s="16"/>
    </row>
    <row r="588" spans="1:9" ht="43.5">
      <c r="A588" s="44"/>
      <c r="B588" s="35"/>
      <c r="C588" s="23" t="s">
        <v>233</v>
      </c>
      <c r="D588" s="16">
        <v>0</v>
      </c>
      <c r="E588" s="13" t="s">
        <v>126</v>
      </c>
      <c r="F588" s="22" t="s">
        <v>232</v>
      </c>
      <c r="G588" s="16"/>
    </row>
    <row r="589" spans="1:9" ht="46.5">
      <c r="A589" s="44" t="s">
        <v>231</v>
      </c>
      <c r="B589" s="35" t="s">
        <v>230</v>
      </c>
      <c r="C589" s="32" t="s">
        <v>229</v>
      </c>
      <c r="D589" s="16">
        <v>0</v>
      </c>
      <c r="E589" s="46" t="s">
        <v>126</v>
      </c>
      <c r="F589" s="12"/>
      <c r="G589" s="16"/>
    </row>
    <row r="590" spans="1:9" ht="29">
      <c r="A590" s="44"/>
      <c r="B590" s="35"/>
      <c r="C590" s="17" t="s">
        <v>1526</v>
      </c>
      <c r="D590" s="16">
        <v>0</v>
      </c>
      <c r="E590" s="46" t="s">
        <v>116</v>
      </c>
      <c r="F590" s="12"/>
      <c r="G590" s="16"/>
    </row>
    <row r="591" spans="1:9" ht="43.5">
      <c r="A591" s="44"/>
      <c r="B591" s="35"/>
      <c r="C591" s="45" t="s">
        <v>228</v>
      </c>
      <c r="D591" s="16">
        <v>0</v>
      </c>
      <c r="E591" s="13" t="s">
        <v>116</v>
      </c>
      <c r="F591" s="12"/>
      <c r="G591" s="16"/>
    </row>
    <row r="592" spans="1:9" ht="29">
      <c r="A592" s="44"/>
      <c r="B592" s="35"/>
      <c r="C592" s="43" t="s">
        <v>227</v>
      </c>
      <c r="D592" s="16">
        <v>0</v>
      </c>
      <c r="E592" s="13" t="s">
        <v>110</v>
      </c>
      <c r="F592" s="12"/>
      <c r="G592" s="16"/>
    </row>
    <row r="593" spans="1:9" ht="21">
      <c r="A593" s="118"/>
      <c r="B593" s="912" t="s">
        <v>226</v>
      </c>
      <c r="C593" s="913"/>
      <c r="D593" s="913"/>
      <c r="E593" s="913"/>
      <c r="F593" s="913"/>
      <c r="G593" s="914"/>
      <c r="H593" s="11">
        <f>H594+H597+H601+H606+H625+H629+H636+H641</f>
        <v>0</v>
      </c>
      <c r="I593" s="11">
        <f>I594+I597+I601+I606+I625+I629+I636+I641</f>
        <v>80</v>
      </c>
    </row>
    <row r="594" spans="1:9" ht="19.149999999999999" customHeight="1">
      <c r="A594" s="408" t="s">
        <v>225</v>
      </c>
      <c r="B594" s="918" t="s">
        <v>224</v>
      </c>
      <c r="C594" s="919"/>
      <c r="D594" s="919"/>
      <c r="E594" s="919"/>
      <c r="F594" s="919"/>
      <c r="G594" s="920"/>
      <c r="H594" s="11">
        <f>SUM(D595)</f>
        <v>0</v>
      </c>
      <c r="I594" s="11">
        <f>COUNT(D595)*2</f>
        <v>2</v>
      </c>
    </row>
    <row r="595" spans="1:9" ht="62">
      <c r="A595" s="28" t="s">
        <v>223</v>
      </c>
      <c r="B595" s="42" t="s">
        <v>222</v>
      </c>
      <c r="C595" s="41" t="s">
        <v>221</v>
      </c>
      <c r="D595" s="24">
        <v>0</v>
      </c>
      <c r="E595" s="26" t="s">
        <v>110</v>
      </c>
      <c r="F595" s="25"/>
      <c r="G595" s="24"/>
    </row>
    <row r="596" spans="1:9" ht="29" hidden="1">
      <c r="A596" s="40" t="s">
        <v>220</v>
      </c>
      <c r="B596" s="17" t="s">
        <v>219</v>
      </c>
      <c r="C596" s="25"/>
      <c r="D596" s="25"/>
      <c r="E596" s="26"/>
      <c r="F596" s="25"/>
      <c r="G596" s="25"/>
    </row>
    <row r="597" spans="1:9" ht="18.5">
      <c r="A597" s="408" t="s">
        <v>218</v>
      </c>
      <c r="B597" s="918" t="s">
        <v>217</v>
      </c>
      <c r="C597" s="919"/>
      <c r="D597" s="919"/>
      <c r="E597" s="919"/>
      <c r="F597" s="919"/>
      <c r="G597" s="920"/>
      <c r="H597" s="11">
        <f>SUM(D598)</f>
        <v>0</v>
      </c>
      <c r="I597" s="11">
        <f>COUNT(D598)*2</f>
        <v>2</v>
      </c>
    </row>
    <row r="598" spans="1:9" ht="31">
      <c r="A598" s="28" t="s">
        <v>216</v>
      </c>
      <c r="B598" s="35" t="s">
        <v>215</v>
      </c>
      <c r="C598" s="22" t="s">
        <v>3220</v>
      </c>
      <c r="D598" s="24">
        <v>0</v>
      </c>
      <c r="E598" s="26" t="s">
        <v>51</v>
      </c>
      <c r="F598" s="25"/>
      <c r="G598" s="24"/>
    </row>
    <row r="599" spans="1:9" ht="46.5" hidden="1">
      <c r="A599" s="40" t="s">
        <v>213</v>
      </c>
      <c r="B599" s="35" t="s">
        <v>212</v>
      </c>
      <c r="C599" s="25"/>
      <c r="D599" s="25"/>
      <c r="E599" s="26"/>
      <c r="F599" s="25"/>
      <c r="G599" s="25"/>
    </row>
    <row r="600" spans="1:9" ht="46.5" hidden="1">
      <c r="A600" s="40" t="s">
        <v>211</v>
      </c>
      <c r="B600" s="35" t="s">
        <v>210</v>
      </c>
      <c r="C600" s="25"/>
      <c r="D600" s="25"/>
      <c r="E600" s="26"/>
      <c r="F600" s="25"/>
      <c r="G600" s="25"/>
    </row>
    <row r="601" spans="1:9" ht="18.5">
      <c r="A601" s="408" t="s">
        <v>209</v>
      </c>
      <c r="B601" s="918" t="s">
        <v>208</v>
      </c>
      <c r="C601" s="919"/>
      <c r="D601" s="919"/>
      <c r="E601" s="919"/>
      <c r="F601" s="919"/>
      <c r="G601" s="920"/>
      <c r="H601" s="11">
        <f>SUM(D602:D605)</f>
        <v>0</v>
      </c>
      <c r="I601" s="11">
        <f>COUNT(D602:D605)*2</f>
        <v>6</v>
      </c>
    </row>
    <row r="602" spans="1:9" ht="87">
      <c r="A602" s="19" t="s">
        <v>207</v>
      </c>
      <c r="B602" s="35" t="s">
        <v>206</v>
      </c>
      <c r="C602" s="39" t="s">
        <v>205</v>
      </c>
      <c r="D602" s="24">
        <v>0</v>
      </c>
      <c r="E602" s="26" t="s">
        <v>110</v>
      </c>
      <c r="F602" s="25"/>
      <c r="G602" s="24"/>
    </row>
    <row r="603" spans="1:9" ht="46.5" hidden="1">
      <c r="A603" s="21" t="s">
        <v>203</v>
      </c>
      <c r="B603" s="35" t="s">
        <v>202</v>
      </c>
      <c r="C603" s="25"/>
      <c r="D603" s="25"/>
      <c r="E603" s="26"/>
      <c r="F603" s="25"/>
      <c r="G603" s="25"/>
    </row>
    <row r="604" spans="1:9" ht="46.5">
      <c r="A604" s="19" t="s">
        <v>200</v>
      </c>
      <c r="B604" s="38" t="s">
        <v>199</v>
      </c>
      <c r="C604" s="35" t="s">
        <v>198</v>
      </c>
      <c r="D604" s="24">
        <v>0</v>
      </c>
      <c r="E604" s="26" t="s">
        <v>110</v>
      </c>
      <c r="F604" s="25"/>
      <c r="G604" s="24"/>
    </row>
    <row r="605" spans="1:9" ht="46.5">
      <c r="A605" s="19"/>
      <c r="C605" s="35" t="s">
        <v>197</v>
      </c>
      <c r="D605" s="24">
        <v>0</v>
      </c>
      <c r="E605" s="26" t="s">
        <v>126</v>
      </c>
      <c r="F605" s="25"/>
      <c r="G605" s="24"/>
    </row>
    <row r="606" spans="1:9" ht="18.5">
      <c r="A606" s="408" t="s">
        <v>196</v>
      </c>
      <c r="B606" s="918" t="s">
        <v>195</v>
      </c>
      <c r="C606" s="919"/>
      <c r="D606" s="919"/>
      <c r="E606" s="919"/>
      <c r="F606" s="919"/>
      <c r="G606" s="920"/>
      <c r="H606" s="11">
        <f>SUM(D607:D624)</f>
        <v>0</v>
      </c>
      <c r="I606" s="11">
        <f>COUNT(D607:D624)*2</f>
        <v>36</v>
      </c>
    </row>
    <row r="607" spans="1:9" ht="46.5">
      <c r="A607" s="19" t="s">
        <v>194</v>
      </c>
      <c r="B607" s="35" t="s">
        <v>193</v>
      </c>
      <c r="C607" s="32" t="s">
        <v>192</v>
      </c>
      <c r="D607" s="24">
        <v>0</v>
      </c>
      <c r="E607" s="26" t="s">
        <v>51</v>
      </c>
      <c r="F607" s="25"/>
      <c r="G607" s="24"/>
    </row>
    <row r="608" spans="1:9" ht="29">
      <c r="A608" s="118"/>
      <c r="B608" s="35"/>
      <c r="C608" s="23" t="s">
        <v>191</v>
      </c>
      <c r="D608" s="24">
        <v>0</v>
      </c>
      <c r="E608" s="26" t="s">
        <v>190</v>
      </c>
      <c r="F608" s="25"/>
      <c r="G608" s="24"/>
    </row>
    <row r="609" spans="1:7" ht="46.5">
      <c r="A609" s="19" t="s">
        <v>189</v>
      </c>
      <c r="B609" s="35" t="s">
        <v>188</v>
      </c>
      <c r="C609" s="22" t="s">
        <v>3219</v>
      </c>
      <c r="D609" s="24">
        <v>0</v>
      </c>
      <c r="E609" s="26" t="s">
        <v>51</v>
      </c>
      <c r="F609" s="25"/>
      <c r="G609" s="24"/>
    </row>
    <row r="610" spans="1:7" ht="43.5">
      <c r="A610" s="19"/>
      <c r="B610" s="35"/>
      <c r="C610" s="22" t="s">
        <v>3218</v>
      </c>
      <c r="D610" s="24">
        <v>0</v>
      </c>
      <c r="E610" s="26" t="s">
        <v>51</v>
      </c>
      <c r="F610" s="25"/>
      <c r="G610" s="24"/>
    </row>
    <row r="611" spans="1:7" ht="58">
      <c r="A611" s="19"/>
      <c r="B611" s="35"/>
      <c r="C611" s="22" t="s">
        <v>3217</v>
      </c>
      <c r="D611" s="24">
        <v>0</v>
      </c>
      <c r="E611" s="26" t="s">
        <v>51</v>
      </c>
      <c r="F611" s="25"/>
      <c r="G611" s="24"/>
    </row>
    <row r="612" spans="1:7" ht="43.5">
      <c r="A612" s="19"/>
      <c r="B612" s="35"/>
      <c r="C612" s="22" t="s">
        <v>3216</v>
      </c>
      <c r="D612" s="24">
        <v>0</v>
      </c>
      <c r="E612" s="26" t="s">
        <v>51</v>
      </c>
      <c r="F612" s="25"/>
      <c r="G612" s="24"/>
    </row>
    <row r="613" spans="1:7" ht="29">
      <c r="A613" s="19"/>
      <c r="B613" s="35"/>
      <c r="C613" s="22" t="s">
        <v>3215</v>
      </c>
      <c r="D613" s="24">
        <v>0</v>
      </c>
      <c r="E613" s="26" t="s">
        <v>51</v>
      </c>
      <c r="F613" s="25"/>
      <c r="G613" s="24"/>
    </row>
    <row r="614" spans="1:7" ht="43.5">
      <c r="A614" s="19"/>
      <c r="B614" s="35"/>
      <c r="C614" s="22" t="s">
        <v>3214</v>
      </c>
      <c r="D614" s="24">
        <v>0</v>
      </c>
      <c r="E614" s="26" t="s">
        <v>51</v>
      </c>
      <c r="F614" s="25"/>
      <c r="G614" s="24"/>
    </row>
    <row r="615" spans="1:7" ht="43.5">
      <c r="A615" s="19"/>
      <c r="B615" s="35"/>
      <c r="C615" s="22" t="s">
        <v>3213</v>
      </c>
      <c r="D615" s="24">
        <v>0</v>
      </c>
      <c r="E615" s="26" t="s">
        <v>51</v>
      </c>
      <c r="F615" s="25"/>
      <c r="G615" s="24"/>
    </row>
    <row r="616" spans="1:7" ht="43.5">
      <c r="A616" s="19"/>
      <c r="B616" s="35"/>
      <c r="C616" s="22" t="s">
        <v>3212</v>
      </c>
      <c r="D616" s="24">
        <v>0</v>
      </c>
      <c r="E616" s="26" t="s">
        <v>51</v>
      </c>
      <c r="F616" s="25"/>
      <c r="G616" s="24"/>
    </row>
    <row r="617" spans="1:7" ht="29">
      <c r="A617" s="19"/>
      <c r="B617" s="35"/>
      <c r="C617" s="22" t="s">
        <v>3211</v>
      </c>
      <c r="D617" s="24">
        <v>0</v>
      </c>
      <c r="E617" s="26" t="s">
        <v>51</v>
      </c>
      <c r="F617" s="25"/>
      <c r="G617" s="24"/>
    </row>
    <row r="618" spans="1:7" ht="43.5">
      <c r="A618" s="19"/>
      <c r="B618" s="35"/>
      <c r="C618" s="22" t="s">
        <v>3210</v>
      </c>
      <c r="D618" s="24">
        <v>0</v>
      </c>
      <c r="E618" s="26" t="s">
        <v>51</v>
      </c>
      <c r="F618" s="25"/>
      <c r="G618" s="24"/>
    </row>
    <row r="619" spans="1:7" ht="43.5">
      <c r="A619" s="19"/>
      <c r="B619" s="35"/>
      <c r="C619" s="22" t="s">
        <v>3209</v>
      </c>
      <c r="D619" s="24">
        <v>0</v>
      </c>
      <c r="E619" s="26" t="s">
        <v>51</v>
      </c>
      <c r="F619" s="25"/>
      <c r="G619" s="24"/>
    </row>
    <row r="620" spans="1:7" ht="43.5">
      <c r="A620" s="19"/>
      <c r="B620" s="35"/>
      <c r="C620" s="22" t="s">
        <v>3208</v>
      </c>
      <c r="D620" s="24">
        <v>0</v>
      </c>
      <c r="E620" s="26" t="s">
        <v>51</v>
      </c>
      <c r="F620" s="25"/>
      <c r="G620" s="24"/>
    </row>
    <row r="621" spans="1:7" ht="43.5">
      <c r="A621" s="19"/>
      <c r="B621" s="35"/>
      <c r="C621" s="22" t="s">
        <v>3207</v>
      </c>
      <c r="D621" s="24">
        <v>0</v>
      </c>
      <c r="E621" s="26" t="s">
        <v>51</v>
      </c>
      <c r="F621" s="25"/>
      <c r="G621" s="24"/>
    </row>
    <row r="622" spans="1:7" ht="29">
      <c r="A622" s="19"/>
      <c r="B622" s="35"/>
      <c r="C622" s="22" t="s">
        <v>3206</v>
      </c>
      <c r="D622" s="24">
        <v>0</v>
      </c>
      <c r="E622" s="26" t="s">
        <v>51</v>
      </c>
      <c r="F622" s="25"/>
      <c r="G622" s="24"/>
    </row>
    <row r="623" spans="1:7" ht="46.5">
      <c r="A623" s="19" t="s">
        <v>174</v>
      </c>
      <c r="B623" s="35" t="s">
        <v>173</v>
      </c>
      <c r="C623" s="22" t="s">
        <v>1984</v>
      </c>
      <c r="D623" s="24">
        <v>0</v>
      </c>
      <c r="E623" s="26" t="s">
        <v>110</v>
      </c>
      <c r="F623" s="25"/>
      <c r="G623" s="24"/>
    </row>
    <row r="624" spans="1:7" ht="31">
      <c r="A624" s="19" t="s">
        <v>171</v>
      </c>
      <c r="B624" s="35" t="s">
        <v>170</v>
      </c>
      <c r="C624" s="36" t="s">
        <v>169</v>
      </c>
      <c r="D624" s="24">
        <v>0</v>
      </c>
      <c r="E624" s="26" t="s">
        <v>168</v>
      </c>
      <c r="F624" s="17" t="s">
        <v>3205</v>
      </c>
      <c r="G624" s="24"/>
    </row>
    <row r="625" spans="1:9" ht="18.5">
      <c r="A625" s="408" t="s">
        <v>166</v>
      </c>
      <c r="B625" s="918" t="s">
        <v>165</v>
      </c>
      <c r="C625" s="919"/>
      <c r="D625" s="919"/>
      <c r="E625" s="919"/>
      <c r="F625" s="919"/>
      <c r="G625" s="920"/>
      <c r="H625" s="11">
        <f>SUM(D626:D628)</f>
        <v>0</v>
      </c>
      <c r="I625" s="11">
        <f>COUNT(D626:D628)*2</f>
        <v>6</v>
      </c>
    </row>
    <row r="626" spans="1:9" ht="31">
      <c r="A626" s="19" t="s">
        <v>164</v>
      </c>
      <c r="B626" s="35" t="s">
        <v>163</v>
      </c>
      <c r="C626" s="22" t="s">
        <v>162</v>
      </c>
      <c r="D626" s="24">
        <v>0</v>
      </c>
      <c r="E626" s="26" t="s">
        <v>110</v>
      </c>
      <c r="F626" s="25"/>
      <c r="G626" s="24"/>
    </row>
    <row r="627" spans="1:9" ht="46.5">
      <c r="A627" s="19" t="s">
        <v>161</v>
      </c>
      <c r="B627" s="35" t="s">
        <v>160</v>
      </c>
      <c r="C627" s="30" t="s">
        <v>159</v>
      </c>
      <c r="D627" s="24">
        <v>0</v>
      </c>
      <c r="E627" s="26" t="s">
        <v>110</v>
      </c>
      <c r="F627" s="25"/>
      <c r="G627" s="24"/>
    </row>
    <row r="628" spans="1:9" ht="31">
      <c r="A628" s="19" t="s">
        <v>158</v>
      </c>
      <c r="B628" s="35" t="s">
        <v>157</v>
      </c>
      <c r="C628" s="23" t="s">
        <v>156</v>
      </c>
      <c r="D628" s="24">
        <v>0</v>
      </c>
      <c r="E628" s="26" t="s">
        <v>110</v>
      </c>
      <c r="F628" s="25"/>
      <c r="G628" s="24"/>
    </row>
    <row r="629" spans="1:9" ht="18.5">
      <c r="A629" s="408" t="s">
        <v>155</v>
      </c>
      <c r="B629" s="825" t="s">
        <v>154</v>
      </c>
      <c r="C629" s="826"/>
      <c r="D629" s="826"/>
      <c r="E629" s="826"/>
      <c r="F629" s="826"/>
      <c r="G629" s="827"/>
      <c r="H629" s="11">
        <f>SUM(D630:D635)</f>
        <v>0</v>
      </c>
      <c r="I629" s="11">
        <f>COUNT(D630:D635)*2</f>
        <v>12</v>
      </c>
    </row>
    <row r="630" spans="1:9" ht="31">
      <c r="A630" s="19" t="s">
        <v>153</v>
      </c>
      <c r="B630" s="29" t="s">
        <v>152</v>
      </c>
      <c r="C630" s="30" t="s">
        <v>151</v>
      </c>
      <c r="D630" s="24">
        <v>0</v>
      </c>
      <c r="E630" s="26" t="s">
        <v>130</v>
      </c>
      <c r="F630" s="25"/>
      <c r="G630" s="24"/>
    </row>
    <row r="631" spans="1:9" ht="46.5">
      <c r="A631" s="19" t="s">
        <v>150</v>
      </c>
      <c r="B631" s="29" t="s">
        <v>149</v>
      </c>
      <c r="C631" s="30" t="s">
        <v>148</v>
      </c>
      <c r="D631" s="24">
        <v>0</v>
      </c>
      <c r="E631" s="26" t="s">
        <v>130</v>
      </c>
      <c r="F631" s="25"/>
      <c r="G631" s="24"/>
    </row>
    <row r="632" spans="1:9" ht="29">
      <c r="A632" s="19"/>
      <c r="B632" s="29"/>
      <c r="C632" s="30" t="s">
        <v>2259</v>
      </c>
      <c r="D632" s="24">
        <v>0</v>
      </c>
      <c r="E632" s="26" t="s">
        <v>130</v>
      </c>
      <c r="F632" s="25"/>
      <c r="G632" s="24"/>
    </row>
    <row r="633" spans="1:9" ht="46.5">
      <c r="A633" s="19" t="s">
        <v>146</v>
      </c>
      <c r="B633" s="33" t="s">
        <v>145</v>
      </c>
      <c r="C633" s="32" t="s">
        <v>144</v>
      </c>
      <c r="D633" s="24">
        <v>0</v>
      </c>
      <c r="E633" s="26" t="s">
        <v>130</v>
      </c>
      <c r="F633" s="25"/>
      <c r="G633" s="24"/>
    </row>
    <row r="634" spans="1:9" ht="46.5">
      <c r="A634" s="19" t="s">
        <v>143</v>
      </c>
      <c r="B634" s="29" t="s">
        <v>142</v>
      </c>
      <c r="C634" s="36" t="s">
        <v>141</v>
      </c>
      <c r="D634" s="24">
        <v>0</v>
      </c>
      <c r="E634" s="26" t="s">
        <v>130</v>
      </c>
      <c r="F634" s="25"/>
      <c r="G634" s="24"/>
    </row>
    <row r="635" spans="1:9" ht="62">
      <c r="A635" s="19" t="s">
        <v>140</v>
      </c>
      <c r="B635" s="29" t="s">
        <v>139</v>
      </c>
      <c r="C635" s="30" t="s">
        <v>138</v>
      </c>
      <c r="D635" s="24">
        <v>0</v>
      </c>
      <c r="E635" s="26" t="s">
        <v>130</v>
      </c>
      <c r="F635" s="25"/>
      <c r="G635" s="24"/>
    </row>
    <row r="636" spans="1:9" ht="18.5">
      <c r="A636" s="408" t="s">
        <v>137</v>
      </c>
      <c r="B636" s="825" t="s">
        <v>136</v>
      </c>
      <c r="C636" s="826"/>
      <c r="D636" s="826"/>
      <c r="E636" s="826"/>
      <c r="F636" s="826"/>
      <c r="G636" s="827"/>
      <c r="H636" s="11">
        <f>SUM(D638:D640)</f>
        <v>0</v>
      </c>
      <c r="I636" s="11">
        <f>COUNT(D638:D640)*2</f>
        <v>6</v>
      </c>
    </row>
    <row r="637" spans="1:9" ht="31" hidden="1">
      <c r="A637" s="21" t="s">
        <v>135</v>
      </c>
      <c r="B637" s="29" t="s">
        <v>134</v>
      </c>
      <c r="C637" s="25"/>
      <c r="D637" s="25"/>
      <c r="E637" s="26"/>
      <c r="F637" s="25"/>
      <c r="G637" s="25"/>
    </row>
    <row r="638" spans="1:9" ht="62">
      <c r="A638" s="19" t="s">
        <v>133</v>
      </c>
      <c r="B638" s="29" t="s">
        <v>132</v>
      </c>
      <c r="C638" s="22" t="s">
        <v>3204</v>
      </c>
      <c r="D638" s="24">
        <v>0</v>
      </c>
      <c r="E638" s="26" t="s">
        <v>130</v>
      </c>
      <c r="F638" s="25"/>
      <c r="G638" s="24"/>
    </row>
    <row r="639" spans="1:9" ht="46.5">
      <c r="A639" s="19" t="s">
        <v>129</v>
      </c>
      <c r="B639" s="31" t="s">
        <v>128</v>
      </c>
      <c r="C639" s="30" t="s">
        <v>127</v>
      </c>
      <c r="D639" s="24">
        <v>0</v>
      </c>
      <c r="E639" s="26" t="s">
        <v>126</v>
      </c>
      <c r="F639" s="25"/>
      <c r="G639" s="24"/>
    </row>
    <row r="640" spans="1:9" ht="46.5">
      <c r="A640" s="19" t="s">
        <v>125</v>
      </c>
      <c r="B640" s="29" t="s">
        <v>124</v>
      </c>
      <c r="C640" s="23" t="s">
        <v>123</v>
      </c>
      <c r="D640" s="24">
        <v>0</v>
      </c>
      <c r="E640" s="26" t="s">
        <v>110</v>
      </c>
      <c r="F640" s="25"/>
      <c r="G640" s="24"/>
    </row>
    <row r="641" spans="1:9" ht="18.5">
      <c r="A641" s="408" t="s">
        <v>122</v>
      </c>
      <c r="B641" s="918" t="s">
        <v>121</v>
      </c>
      <c r="C641" s="919"/>
      <c r="D641" s="919"/>
      <c r="E641" s="919"/>
      <c r="F641" s="919"/>
      <c r="G641" s="920"/>
      <c r="H641" s="11">
        <f>SUM(D642:D646)</f>
        <v>0</v>
      </c>
      <c r="I641" s="11">
        <f>COUNT(D642:D646)*2</f>
        <v>10</v>
      </c>
    </row>
    <row r="642" spans="1:9" ht="31">
      <c r="A642" s="19" t="s">
        <v>120</v>
      </c>
      <c r="B642" s="27" t="s">
        <v>119</v>
      </c>
      <c r="C642" s="25" t="s">
        <v>118</v>
      </c>
      <c r="D642" s="24">
        <v>0</v>
      </c>
      <c r="E642" s="26" t="s">
        <v>110</v>
      </c>
      <c r="F642" s="25"/>
      <c r="G642" s="24"/>
    </row>
    <row r="643" spans="1:9" ht="15.5">
      <c r="A643" s="118"/>
      <c r="B643" s="27"/>
      <c r="C643" s="25" t="s">
        <v>117</v>
      </c>
      <c r="D643" s="24">
        <v>0</v>
      </c>
      <c r="E643" s="26" t="s">
        <v>116</v>
      </c>
      <c r="F643" s="25"/>
      <c r="G643" s="24"/>
    </row>
    <row r="644" spans="1:9">
      <c r="A644" s="118"/>
      <c r="B644" s="25"/>
      <c r="C644" s="25" t="s">
        <v>1488</v>
      </c>
      <c r="D644" s="24">
        <v>0</v>
      </c>
      <c r="E644" s="26" t="s">
        <v>116</v>
      </c>
      <c r="F644" s="25"/>
      <c r="G644" s="24"/>
    </row>
    <row r="645" spans="1:9">
      <c r="A645" s="118"/>
      <c r="B645" s="25"/>
      <c r="C645" s="25" t="s">
        <v>115</v>
      </c>
      <c r="D645" s="24">
        <v>0</v>
      </c>
      <c r="E645" s="26" t="s">
        <v>110</v>
      </c>
      <c r="F645" s="25"/>
      <c r="G645" s="24"/>
    </row>
    <row r="646" spans="1:9" ht="31">
      <c r="A646" s="19" t="s">
        <v>114</v>
      </c>
      <c r="B646" s="27" t="s">
        <v>113</v>
      </c>
      <c r="C646" s="25" t="s">
        <v>112</v>
      </c>
      <c r="D646" s="24">
        <v>0</v>
      </c>
      <c r="E646" s="117" t="s">
        <v>110</v>
      </c>
      <c r="F646" s="25"/>
      <c r="G646" s="24"/>
    </row>
    <row r="647" spans="1:9" ht="21">
      <c r="A647" s="118"/>
      <c r="B647" s="912" t="s">
        <v>109</v>
      </c>
      <c r="C647" s="913"/>
      <c r="D647" s="913"/>
      <c r="E647" s="913"/>
      <c r="F647" s="913"/>
      <c r="G647" s="914"/>
      <c r="H647" s="11">
        <f>H648+H661+H665+H675</f>
        <v>0</v>
      </c>
      <c r="I647" s="11">
        <f>I648+I661+I665+I675</f>
        <v>44</v>
      </c>
    </row>
    <row r="648" spans="1:9" ht="18.5">
      <c r="A648" s="406" t="s">
        <v>108</v>
      </c>
      <c r="B648" s="918" t="s">
        <v>107</v>
      </c>
      <c r="C648" s="919"/>
      <c r="D648" s="919"/>
      <c r="E648" s="919"/>
      <c r="F648" s="919"/>
      <c r="G648" s="920"/>
      <c r="H648" s="11">
        <f>SUM(D649:D658)</f>
        <v>0</v>
      </c>
      <c r="I648" s="11">
        <f>COUNT(D649:D658)*2</f>
        <v>20</v>
      </c>
    </row>
    <row r="649" spans="1:9" ht="29">
      <c r="A649" s="19" t="s">
        <v>106</v>
      </c>
      <c r="B649" s="17" t="s">
        <v>105</v>
      </c>
      <c r="C649" s="45" t="s">
        <v>3203</v>
      </c>
      <c r="D649" s="16">
        <v>0</v>
      </c>
      <c r="E649" s="13" t="s">
        <v>51</v>
      </c>
      <c r="F649" s="22" t="s">
        <v>3202</v>
      </c>
      <c r="G649" s="15"/>
    </row>
    <row r="650" spans="1:9">
      <c r="A650" s="19"/>
      <c r="B650" s="17"/>
      <c r="C650" s="45" t="s">
        <v>3201</v>
      </c>
      <c r="D650" s="16">
        <v>0</v>
      </c>
      <c r="E650" s="13" t="s">
        <v>51</v>
      </c>
      <c r="F650" s="12"/>
      <c r="G650" s="15"/>
    </row>
    <row r="651" spans="1:9">
      <c r="A651" s="19"/>
      <c r="B651" s="17"/>
      <c r="C651" s="45" t="s">
        <v>3200</v>
      </c>
      <c r="D651" s="16">
        <v>0</v>
      </c>
      <c r="E651" s="13" t="s">
        <v>51</v>
      </c>
      <c r="F651" s="12"/>
      <c r="G651" s="15"/>
    </row>
    <row r="652" spans="1:9">
      <c r="A652" s="19"/>
      <c r="B652" s="17"/>
      <c r="C652" s="45" t="s">
        <v>3199</v>
      </c>
      <c r="D652" s="16">
        <v>0</v>
      </c>
      <c r="E652" s="13" t="s">
        <v>51</v>
      </c>
      <c r="F652" s="12"/>
      <c r="G652" s="15"/>
    </row>
    <row r="653" spans="1:9">
      <c r="A653" s="19"/>
      <c r="B653" s="17"/>
      <c r="C653" s="45" t="s">
        <v>3198</v>
      </c>
      <c r="D653" s="16">
        <v>0</v>
      </c>
      <c r="E653" s="13" t="s">
        <v>51</v>
      </c>
      <c r="F653" s="12"/>
      <c r="G653" s="15"/>
    </row>
    <row r="654" spans="1:9">
      <c r="A654" s="19"/>
      <c r="B654" s="17"/>
      <c r="C654" s="45" t="s">
        <v>3197</v>
      </c>
      <c r="D654" s="16">
        <v>0</v>
      </c>
      <c r="E654" s="13" t="s">
        <v>51</v>
      </c>
      <c r="F654" s="12"/>
      <c r="G654" s="15"/>
    </row>
    <row r="655" spans="1:9" ht="29">
      <c r="A655" s="19"/>
      <c r="B655" s="17"/>
      <c r="C655" s="17" t="s">
        <v>3196</v>
      </c>
      <c r="D655" s="16">
        <v>0</v>
      </c>
      <c r="E655" s="13" t="s">
        <v>51</v>
      </c>
      <c r="F655" s="12"/>
      <c r="G655" s="15"/>
    </row>
    <row r="656" spans="1:9" ht="29">
      <c r="A656" s="19"/>
      <c r="B656" s="17"/>
      <c r="C656" s="17" t="s">
        <v>3195</v>
      </c>
      <c r="D656" s="16">
        <v>0</v>
      </c>
      <c r="E656" s="13" t="s">
        <v>51</v>
      </c>
      <c r="F656" s="12"/>
      <c r="G656" s="15"/>
    </row>
    <row r="657" spans="1:9" ht="29">
      <c r="A657" s="19"/>
      <c r="B657" s="17"/>
      <c r="C657" s="17" t="s">
        <v>3194</v>
      </c>
      <c r="D657" s="16">
        <v>0</v>
      </c>
      <c r="E657" s="13" t="s">
        <v>51</v>
      </c>
      <c r="F657" s="12"/>
      <c r="G657" s="15"/>
    </row>
    <row r="658" spans="1:9" ht="43.5">
      <c r="A658" s="19"/>
      <c r="B658" s="17"/>
      <c r="C658" s="17" t="s">
        <v>3193</v>
      </c>
      <c r="D658" s="16">
        <v>0</v>
      </c>
      <c r="E658" s="13" t="s">
        <v>51</v>
      </c>
      <c r="F658" s="12"/>
      <c r="G658" s="15"/>
    </row>
    <row r="659" spans="1:9" ht="29" hidden="1">
      <c r="A659" s="21" t="s">
        <v>98</v>
      </c>
      <c r="B659" s="17" t="s">
        <v>97</v>
      </c>
      <c r="C659" s="12"/>
      <c r="D659" s="12"/>
      <c r="E659" s="13"/>
      <c r="F659" s="12"/>
      <c r="G659" s="12"/>
    </row>
    <row r="660" spans="1:9" ht="43.5" hidden="1">
      <c r="A660" s="21" t="s">
        <v>95</v>
      </c>
      <c r="B660" s="17" t="s">
        <v>94</v>
      </c>
      <c r="C660" s="12"/>
      <c r="D660" s="12"/>
      <c r="E660" s="13"/>
      <c r="F660" s="12"/>
      <c r="G660" s="12"/>
    </row>
    <row r="661" spans="1:9" ht="18.5">
      <c r="A661" s="406" t="s">
        <v>93</v>
      </c>
      <c r="B661" s="918" t="s">
        <v>92</v>
      </c>
      <c r="C661" s="919"/>
      <c r="D661" s="919"/>
      <c r="E661" s="919"/>
      <c r="F661" s="919"/>
      <c r="G661" s="920"/>
      <c r="H661" s="11">
        <f>SUM(D662:D663)</f>
        <v>0</v>
      </c>
      <c r="I661" s="11">
        <f>COUNT(D662:D663)*2</f>
        <v>4</v>
      </c>
    </row>
    <row r="662" spans="1:9" ht="29">
      <c r="A662" s="19" t="s">
        <v>91</v>
      </c>
      <c r="B662" s="17" t="s">
        <v>90</v>
      </c>
      <c r="C662" s="12" t="s">
        <v>3192</v>
      </c>
      <c r="D662" s="16">
        <v>0</v>
      </c>
      <c r="E662" s="13" t="s">
        <v>51</v>
      </c>
      <c r="F662" s="12"/>
      <c r="G662" s="15"/>
    </row>
    <row r="663" spans="1:9" ht="43.5">
      <c r="A663" s="19"/>
      <c r="B663" s="17"/>
      <c r="C663" s="22" t="s">
        <v>3191</v>
      </c>
      <c r="D663" s="16">
        <v>0</v>
      </c>
      <c r="E663" s="13" t="s">
        <v>51</v>
      </c>
      <c r="F663" s="12"/>
      <c r="G663" s="15"/>
    </row>
    <row r="664" spans="1:9" ht="43.5" hidden="1">
      <c r="A664" s="21" t="s">
        <v>78</v>
      </c>
      <c r="B664" s="17" t="s">
        <v>77</v>
      </c>
      <c r="C664" s="12"/>
      <c r="D664" s="12"/>
      <c r="E664" s="13"/>
      <c r="F664" s="12"/>
      <c r="G664" s="12"/>
    </row>
    <row r="665" spans="1:9" ht="18.5">
      <c r="A665" s="406" t="s">
        <v>76</v>
      </c>
      <c r="B665" s="918" t="s">
        <v>75</v>
      </c>
      <c r="C665" s="919"/>
      <c r="D665" s="919"/>
      <c r="E665" s="919"/>
      <c r="F665" s="919"/>
      <c r="G665" s="920"/>
      <c r="H665" s="11">
        <f>SUM(D666:D673)</f>
        <v>0</v>
      </c>
      <c r="I665" s="11">
        <f>COUNT(D666:D673)*2</f>
        <v>16</v>
      </c>
    </row>
    <row r="666" spans="1:9" ht="29">
      <c r="A666" s="19" t="s">
        <v>74</v>
      </c>
      <c r="B666" s="17" t="s">
        <v>73</v>
      </c>
      <c r="C666" s="63" t="s">
        <v>3190</v>
      </c>
      <c r="D666" s="16">
        <v>0</v>
      </c>
      <c r="E666" s="13" t="s">
        <v>51</v>
      </c>
      <c r="F666" s="12"/>
      <c r="G666" s="16"/>
    </row>
    <row r="667" spans="1:9">
      <c r="A667" s="19"/>
      <c r="B667" s="17"/>
      <c r="C667" s="63" t="s">
        <v>3189</v>
      </c>
      <c r="D667" s="16">
        <v>0</v>
      </c>
      <c r="E667" s="13" t="s">
        <v>51</v>
      </c>
      <c r="F667" s="12"/>
      <c r="G667" s="16"/>
    </row>
    <row r="668" spans="1:9" ht="29">
      <c r="A668" s="19"/>
      <c r="B668" s="17"/>
      <c r="C668" s="17" t="s">
        <v>1473</v>
      </c>
      <c r="D668" s="16">
        <v>0</v>
      </c>
      <c r="E668" s="13" t="s">
        <v>51</v>
      </c>
      <c r="F668" s="12"/>
      <c r="G668" s="16"/>
    </row>
    <row r="669" spans="1:9" ht="29">
      <c r="A669" s="19"/>
      <c r="B669" s="17"/>
      <c r="C669" s="14" t="s">
        <v>3188</v>
      </c>
      <c r="D669" s="16">
        <v>0</v>
      </c>
      <c r="E669" s="13" t="s">
        <v>51</v>
      </c>
      <c r="F669" s="12"/>
      <c r="G669" s="16"/>
    </row>
    <row r="670" spans="1:9" ht="29">
      <c r="A670" s="19"/>
      <c r="B670" s="17"/>
      <c r="C670" s="14" t="s">
        <v>3187</v>
      </c>
      <c r="D670" s="16">
        <v>0</v>
      </c>
      <c r="E670" s="13" t="s">
        <v>51</v>
      </c>
      <c r="F670" s="12"/>
      <c r="G670" s="16"/>
    </row>
    <row r="671" spans="1:9" ht="15.5">
      <c r="A671" s="19"/>
      <c r="B671" s="17"/>
      <c r="C671" s="283" t="s">
        <v>3186</v>
      </c>
      <c r="D671" s="16">
        <v>0</v>
      </c>
      <c r="E671" s="13" t="s">
        <v>51</v>
      </c>
      <c r="F671" s="12"/>
      <c r="G671" s="16"/>
    </row>
    <row r="672" spans="1:9" ht="31">
      <c r="A672" s="19"/>
      <c r="B672" s="17"/>
      <c r="C672" s="282" t="s">
        <v>3185</v>
      </c>
      <c r="D672" s="16">
        <v>0</v>
      </c>
      <c r="E672" s="13" t="s">
        <v>51</v>
      </c>
      <c r="F672" s="12"/>
      <c r="G672" s="16"/>
    </row>
    <row r="673" spans="1:9" ht="31">
      <c r="A673" s="19"/>
      <c r="B673" s="17"/>
      <c r="C673" s="282" t="s">
        <v>3184</v>
      </c>
      <c r="D673" s="16">
        <v>0</v>
      </c>
      <c r="E673" s="13" t="s">
        <v>51</v>
      </c>
      <c r="F673" s="12"/>
      <c r="G673" s="16"/>
    </row>
    <row r="674" spans="1:9" ht="43.5" hidden="1">
      <c r="A674" s="21" t="s">
        <v>64</v>
      </c>
      <c r="B674" s="17" t="s">
        <v>63</v>
      </c>
      <c r="C674" s="12"/>
      <c r="D674" s="12"/>
      <c r="E674" s="13"/>
      <c r="F674" s="12"/>
      <c r="G674" s="12"/>
    </row>
    <row r="675" spans="1:9" ht="18.5">
      <c r="A675" s="406" t="s">
        <v>62</v>
      </c>
      <c r="B675" s="918" t="s">
        <v>61</v>
      </c>
      <c r="C675" s="919"/>
      <c r="D675" s="919"/>
      <c r="E675" s="919"/>
      <c r="F675" s="919"/>
      <c r="G675" s="920"/>
      <c r="H675" s="11">
        <f>SUM(D676:D677)</f>
        <v>0</v>
      </c>
      <c r="I675" s="11">
        <f>COUNT(D676:D677)*2</f>
        <v>4</v>
      </c>
    </row>
    <row r="676" spans="1:9" ht="29">
      <c r="A676" s="19" t="s">
        <v>60</v>
      </c>
      <c r="B676" s="17" t="s">
        <v>59</v>
      </c>
      <c r="C676" s="12" t="s">
        <v>3183</v>
      </c>
      <c r="D676" s="16">
        <v>0</v>
      </c>
      <c r="E676" s="13" t="s">
        <v>51</v>
      </c>
      <c r="F676" s="12"/>
      <c r="G676" s="15"/>
    </row>
    <row r="677" spans="1:9">
      <c r="A677" s="19"/>
      <c r="B677" s="17"/>
      <c r="C677" s="12" t="s">
        <v>3182</v>
      </c>
      <c r="D677" s="16">
        <v>0</v>
      </c>
      <c r="E677" s="13" t="s">
        <v>51</v>
      </c>
      <c r="F677" s="12"/>
      <c r="G677" s="15"/>
    </row>
    <row r="678" spans="1:9" ht="43.5" hidden="1">
      <c r="A678" s="21" t="s">
        <v>50</v>
      </c>
      <c r="B678" s="17" t="s">
        <v>49</v>
      </c>
      <c r="C678" s="12"/>
      <c r="D678" s="12"/>
      <c r="E678" s="13"/>
      <c r="F678" s="12"/>
      <c r="G678" s="12"/>
    </row>
    <row r="680" spans="1:9">
      <c r="A680" s="420"/>
      <c r="B680" s="11" t="s">
        <v>48</v>
      </c>
      <c r="C680" s="11" t="s">
        <v>19</v>
      </c>
      <c r="D680" s="11" t="s">
        <v>2242</v>
      </c>
      <c r="E680" s="11"/>
      <c r="F680" s="9"/>
    </row>
    <row r="681" spans="1:9">
      <c r="A681" s="420" t="s">
        <v>44</v>
      </c>
      <c r="B681" s="11">
        <f>H43</f>
        <v>0</v>
      </c>
      <c r="C681" s="11">
        <f>I43</f>
        <v>28</v>
      </c>
      <c r="D681" s="728">
        <f>IF(D689=0,0,B681/C681)</f>
        <v>0</v>
      </c>
      <c r="E681" s="11"/>
      <c r="F681" s="9"/>
    </row>
    <row r="682" spans="1:9">
      <c r="A682" s="420" t="s">
        <v>42</v>
      </c>
      <c r="B682" s="11">
        <f>H104</f>
        <v>0</v>
      </c>
      <c r="C682" s="11">
        <f>I104</f>
        <v>70</v>
      </c>
      <c r="D682" s="728">
        <f>IF(D689=0,0,B682/C682)</f>
        <v>0</v>
      </c>
      <c r="E682" s="11"/>
      <c r="F682" s="9"/>
    </row>
    <row r="683" spans="1:9">
      <c r="A683" s="420" t="s">
        <v>40</v>
      </c>
      <c r="B683" s="11">
        <f>H154</f>
        <v>0</v>
      </c>
      <c r="C683" s="11">
        <f>I154</f>
        <v>152</v>
      </c>
      <c r="D683" s="728">
        <f>IF(D689=0,0,B683/C683)</f>
        <v>0</v>
      </c>
      <c r="E683" s="11"/>
      <c r="F683" s="9"/>
    </row>
    <row r="684" spans="1:9">
      <c r="A684" s="420" t="s">
        <v>38</v>
      </c>
      <c r="B684" s="11">
        <f>H239</f>
        <v>0</v>
      </c>
      <c r="C684" s="11">
        <f>I239</f>
        <v>106</v>
      </c>
      <c r="D684" s="728">
        <f>IF(D689=0,0,B684/C684)</f>
        <v>0</v>
      </c>
      <c r="E684" s="11"/>
      <c r="F684" s="9"/>
    </row>
    <row r="685" spans="1:9">
      <c r="A685" s="420" t="s">
        <v>36</v>
      </c>
      <c r="B685" s="11">
        <f>H318</f>
        <v>0</v>
      </c>
      <c r="C685" s="11">
        <f>I318</f>
        <v>200</v>
      </c>
      <c r="D685" s="728">
        <f>IF(D689=0,0,B685/C685)</f>
        <v>0</v>
      </c>
      <c r="E685" s="11"/>
      <c r="F685" s="9"/>
    </row>
    <row r="686" spans="1:9">
      <c r="A686" s="420" t="s">
        <v>33</v>
      </c>
      <c r="B686" s="11">
        <f>H504</f>
        <v>0</v>
      </c>
      <c r="C686" s="11">
        <f>I504</f>
        <v>158</v>
      </c>
      <c r="D686" s="728">
        <f>IF(D689=0,0,B686/C686)</f>
        <v>0</v>
      </c>
      <c r="E686" s="11"/>
      <c r="F686" s="9"/>
    </row>
    <row r="687" spans="1:9">
      <c r="A687" s="420" t="s">
        <v>32</v>
      </c>
      <c r="B687" s="11">
        <f>H593</f>
        <v>0</v>
      </c>
      <c r="C687" s="11">
        <f>I593</f>
        <v>80</v>
      </c>
      <c r="D687" s="728">
        <f>IF(D689=0,0,B687/C687)</f>
        <v>0</v>
      </c>
      <c r="E687" s="11"/>
      <c r="F687" s="9"/>
    </row>
    <row r="688" spans="1:9">
      <c r="A688" s="420" t="s">
        <v>30</v>
      </c>
      <c r="B688" s="11">
        <f>H647</f>
        <v>0</v>
      </c>
      <c r="C688" s="11">
        <f>I647</f>
        <v>44</v>
      </c>
      <c r="D688" s="728">
        <f>IF(D689=0,0,B688/C688)</f>
        <v>0</v>
      </c>
      <c r="E688" s="11"/>
      <c r="F688" s="9"/>
    </row>
    <row r="689" spans="1:6">
      <c r="A689" s="420" t="s">
        <v>46</v>
      </c>
      <c r="B689" s="11">
        <f>IF(H2=0,0,SUM(B681:B688))</f>
        <v>0</v>
      </c>
      <c r="C689" s="11">
        <f>IF(H2=0,0,SUM(C681:C688))</f>
        <v>838</v>
      </c>
      <c r="D689" s="728">
        <f>IF(H2=0,0,B689/C689)</f>
        <v>0</v>
      </c>
      <c r="E689" s="11"/>
      <c r="F689" s="9"/>
    </row>
    <row r="690" spans="1:6">
      <c r="A690" s="420"/>
      <c r="B690" s="11"/>
      <c r="C690" s="11"/>
      <c r="D690" s="11"/>
      <c r="E690" s="11"/>
      <c r="F690" s="9"/>
    </row>
    <row r="691" spans="1:6">
      <c r="A691" s="420">
        <v>0</v>
      </c>
      <c r="B691" s="11"/>
      <c r="C691" s="11"/>
      <c r="D691" s="11"/>
      <c r="E691" s="11"/>
      <c r="F691" s="9"/>
    </row>
    <row r="692" spans="1:6">
      <c r="A692" s="420">
        <v>1</v>
      </c>
      <c r="B692" s="11"/>
      <c r="C692" s="11"/>
      <c r="D692" s="11"/>
      <c r="E692" s="11"/>
      <c r="F692" s="9"/>
    </row>
    <row r="693" spans="1:6">
      <c r="A693" s="420">
        <v>2</v>
      </c>
      <c r="B693" s="11"/>
      <c r="C693" s="11"/>
      <c r="D693" s="11"/>
      <c r="E693" s="11"/>
      <c r="F693" s="9"/>
    </row>
    <row r="694" spans="1:6">
      <c r="A694" s="420"/>
      <c r="B694" s="11"/>
      <c r="C694" s="11"/>
      <c r="D694" s="11"/>
      <c r="E694" s="11"/>
      <c r="F694" s="9"/>
    </row>
    <row r="695" spans="1:6">
      <c r="A695" s="416"/>
      <c r="B695" s="9"/>
      <c r="C695" s="9"/>
      <c r="D695" s="9"/>
      <c r="F695" s="9"/>
    </row>
    <row r="696" spans="1:6">
      <c r="A696" s="416"/>
      <c r="B696" s="9"/>
      <c r="C696" s="9"/>
      <c r="D696" s="9"/>
      <c r="F696" s="9"/>
    </row>
    <row r="697" spans="1:6">
      <c r="A697" s="416"/>
      <c r="B697" s="9"/>
      <c r="C697" s="9"/>
      <c r="D697" s="9"/>
      <c r="F697" s="9"/>
    </row>
    <row r="698" spans="1:6">
      <c r="A698" s="416"/>
      <c r="B698" s="9"/>
      <c r="C698" s="9"/>
      <c r="D698" s="9"/>
      <c r="F698" s="9"/>
    </row>
    <row r="699" spans="1:6">
      <c r="A699" s="416"/>
      <c r="B699" s="9"/>
      <c r="C699" s="9"/>
      <c r="D699" s="9"/>
      <c r="F699" s="9"/>
    </row>
    <row r="700" spans="1:6">
      <c r="A700" s="416"/>
      <c r="B700" s="9"/>
      <c r="C700" s="9"/>
      <c r="D700" s="9"/>
      <c r="F700" s="9"/>
    </row>
    <row r="701" spans="1:6">
      <c r="A701" s="416"/>
      <c r="B701" s="9"/>
      <c r="C701" s="9"/>
      <c r="D701" s="9"/>
      <c r="F701" s="9"/>
    </row>
  </sheetData>
  <autoFilter ref="A42:G678">
    <filterColumn colId="0">
      <colorFilter dxfId="21"/>
    </filterColumn>
  </autoFilter>
  <customSheetViews>
    <customSheetView guid="{5A5334BF-4161-4474-AB11-E32AC1D8DA20}" scale="70" filter="1" showAutoFilter="1" topLeftCell="A7">
      <selection activeCell="H11" sqref="H11"/>
      <pageMargins left="0.7" right="0.7" top="0.75" bottom="0.75" header="0.3" footer="0.3"/>
      <pageSetup paperSize="9" scale="70" orientation="portrait"/>
      <headerFooter>
        <oddHeader>&amp;LChecklist - 9&amp;CPost Partum Unit &amp;RVersion- NHSRC 3.0</oddHeader>
        <oddFooter>Page &amp;P</oddFooter>
      </headerFooter>
      <autoFilter ref="A14:G650">
        <filterColumn colId="0">
          <colorFilter dxfId="20"/>
        </filterColumn>
      </autoFilter>
    </customSheetView>
  </customSheetViews>
  <mergeCells count="118">
    <mergeCell ref="B601:G601"/>
    <mergeCell ref="B606:G606"/>
    <mergeCell ref="B665:G665"/>
    <mergeCell ref="B675:G675"/>
    <mergeCell ref="B629:G629"/>
    <mergeCell ref="B636:G636"/>
    <mergeCell ref="B641:G641"/>
    <mergeCell ref="B647:G647"/>
    <mergeCell ref="B648:G648"/>
    <mergeCell ref="B661:G661"/>
    <mergeCell ref="B625:G625"/>
    <mergeCell ref="B577:G577"/>
    <mergeCell ref="B593:G593"/>
    <mergeCell ref="B594:G594"/>
    <mergeCell ref="B597:G597"/>
    <mergeCell ref="B504:G504"/>
    <mergeCell ref="B505:G505"/>
    <mergeCell ref="B513:G513"/>
    <mergeCell ref="B529:G529"/>
    <mergeCell ref="B539:G539"/>
    <mergeCell ref="B558:G558"/>
    <mergeCell ref="B493:G493"/>
    <mergeCell ref="B406:G406"/>
    <mergeCell ref="B319:G319"/>
    <mergeCell ref="B329:G329"/>
    <mergeCell ref="B338:G338"/>
    <mergeCell ref="B343:G343"/>
    <mergeCell ref="B351:G351"/>
    <mergeCell ref="B354:G354"/>
    <mergeCell ref="B360:G360"/>
    <mergeCell ref="B372:G372"/>
    <mergeCell ref="B383:G383"/>
    <mergeCell ref="B395:G395"/>
    <mergeCell ref="B399:G399"/>
    <mergeCell ref="B445:G445"/>
    <mergeCell ref="B450:G450"/>
    <mergeCell ref="B456:G456"/>
    <mergeCell ref="B464:G464"/>
    <mergeCell ref="B488:G488"/>
    <mergeCell ref="B410:G410"/>
    <mergeCell ref="B421:G421"/>
    <mergeCell ref="B425:G425"/>
    <mergeCell ref="B431:G431"/>
    <mergeCell ref="B438:G438"/>
    <mergeCell ref="B186:G186"/>
    <mergeCell ref="B105:G105"/>
    <mergeCell ref="B192:G192"/>
    <mergeCell ref="B212:G212"/>
    <mergeCell ref="B240:G240"/>
    <mergeCell ref="B128:G128"/>
    <mergeCell ref="B137:G137"/>
    <mergeCell ref="B145:G145"/>
    <mergeCell ref="B154:G154"/>
    <mergeCell ref="B221:G221"/>
    <mergeCell ref="B239:G239"/>
    <mergeCell ref="B119:G119"/>
    <mergeCell ref="B155:G155"/>
    <mergeCell ref="B179:G179"/>
    <mergeCell ref="B318:G318"/>
    <mergeCell ref="B247:G247"/>
    <mergeCell ref="B261:G261"/>
    <mergeCell ref="B271:G271"/>
    <mergeCell ref="B284:G284"/>
    <mergeCell ref="B291:G291"/>
    <mergeCell ref="B315:G315"/>
    <mergeCell ref="B295:G295"/>
    <mergeCell ref="B300:G300"/>
    <mergeCell ref="B303:G303"/>
    <mergeCell ref="B306:G306"/>
    <mergeCell ref="B310:G310"/>
    <mergeCell ref="A1:I1"/>
    <mergeCell ref="A2:G2"/>
    <mergeCell ref="H2:I2"/>
    <mergeCell ref="A3:I3"/>
    <mergeCell ref="A4:B4"/>
    <mergeCell ref="C4:E4"/>
    <mergeCell ref="G4:I4"/>
    <mergeCell ref="A5:B5"/>
    <mergeCell ref="C5:E5"/>
    <mergeCell ref="B77:G77"/>
    <mergeCell ref="B81:G81"/>
    <mergeCell ref="B93:G93"/>
    <mergeCell ref="B101:G101"/>
    <mergeCell ref="B104:G104"/>
    <mergeCell ref="A41:G41"/>
    <mergeCell ref="B43:G43"/>
    <mergeCell ref="B44:G44"/>
    <mergeCell ref="B64:G64"/>
    <mergeCell ref="D8:I8"/>
    <mergeCell ref="D9:I16"/>
    <mergeCell ref="A17:I17"/>
    <mergeCell ref="B18:I18"/>
    <mergeCell ref="B19:I19"/>
    <mergeCell ref="G5:I5"/>
    <mergeCell ref="A6:B6"/>
    <mergeCell ref="C6:E6"/>
    <mergeCell ref="G6:I6"/>
    <mergeCell ref="A7:I7"/>
    <mergeCell ref="A8:C8"/>
    <mergeCell ref="B25:I25"/>
    <mergeCell ref="B26:I26"/>
    <mergeCell ref="B27:I27"/>
    <mergeCell ref="B28:I28"/>
    <mergeCell ref="B29:I29"/>
    <mergeCell ref="B20:I20"/>
    <mergeCell ref="B21:I21"/>
    <mergeCell ref="B22:I22"/>
    <mergeCell ref="B23:I23"/>
    <mergeCell ref="B24:I24"/>
    <mergeCell ref="B35:I35"/>
    <mergeCell ref="B36:I36"/>
    <mergeCell ref="B37:I37"/>
    <mergeCell ref="A38:I40"/>
    <mergeCell ref="B30:I30"/>
    <mergeCell ref="B31:I31"/>
    <mergeCell ref="B32:I32"/>
    <mergeCell ref="B33:I33"/>
    <mergeCell ref="B34:I34"/>
  </mergeCells>
  <dataValidations count="1">
    <dataValidation type="list" allowBlank="1" showInputMessage="1" showErrorMessage="1" sqref="D690:D1048576 D41:D680">
      <formula1>$A$691:$A$693</formula1>
    </dataValidation>
  </dataValidations>
  <pageMargins left="0.70866141732283472" right="0.70866141732283472" top="0.74803149606299213" bottom="0.74803149606299213" header="0.31496062992125984" footer="0.31496062992125984"/>
  <pageSetup paperSize="9" scale="55" orientation="portrait" r:id="rId1"/>
  <headerFooter>
    <oddHeader>&amp;LChecklist - 9&amp;CPost Partum Unit &amp;RVersion- NHSRC 3.0</oddHeader>
    <oddFooter>Page &amp;P</oddFooter>
  </headerFooter>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sheetPr codeName="Sheet11" filterMode="1"/>
  <dimension ref="A1:I678"/>
  <sheetViews>
    <sheetView view="pageBreakPreview" zoomScale="60" zoomScaleNormal="60" zoomScalePageLayoutView="70" workbookViewId="0">
      <selection activeCell="P650" sqref="P650"/>
    </sheetView>
  </sheetViews>
  <sheetFormatPr defaultColWidth="9.1796875" defaultRowHeight="13.5" customHeight="1"/>
  <cols>
    <col min="1" max="1" width="15.81640625" style="420" customWidth="1"/>
    <col min="2" max="2" width="33.453125" style="8" customWidth="1"/>
    <col min="3" max="3" width="27.453125" style="8" customWidth="1"/>
    <col min="4" max="4" width="7.54296875" style="8" customWidth="1"/>
    <col min="5" max="5" width="11.1796875" style="9" customWidth="1"/>
    <col min="6" max="6" width="29.26953125" style="8" customWidth="1"/>
    <col min="7" max="7" width="25.26953125" style="8" customWidth="1"/>
    <col min="8" max="9" width="6.7265625" style="11" customWidth="1"/>
    <col min="10" max="16384" width="9.1796875" style="8"/>
  </cols>
  <sheetData>
    <row r="1" spans="1:9" s="689" customFormat="1" ht="33.5">
      <c r="A1" s="829" t="s">
        <v>6115</v>
      </c>
      <c r="B1" s="830"/>
      <c r="C1" s="830"/>
      <c r="D1" s="830"/>
      <c r="E1" s="830"/>
      <c r="F1" s="830"/>
      <c r="G1" s="830"/>
      <c r="H1" s="830"/>
      <c r="I1" s="971"/>
    </row>
    <row r="2" spans="1:9" s="689" customFormat="1" ht="33.5">
      <c r="A2" s="829" t="s">
        <v>6141</v>
      </c>
      <c r="B2" s="830"/>
      <c r="C2" s="830"/>
      <c r="D2" s="830"/>
      <c r="E2" s="830"/>
      <c r="F2" s="830"/>
      <c r="G2" s="830"/>
      <c r="H2" s="888">
        <v>10</v>
      </c>
      <c r="I2" s="889"/>
    </row>
    <row r="3" spans="1:9" s="689" customFormat="1" ht="28.5">
      <c r="A3" s="835" t="s">
        <v>6117</v>
      </c>
      <c r="B3" s="835"/>
      <c r="C3" s="835"/>
      <c r="D3" s="835"/>
      <c r="E3" s="835"/>
      <c r="F3" s="835"/>
      <c r="G3" s="835"/>
      <c r="H3" s="835"/>
      <c r="I3" s="835"/>
    </row>
    <row r="4" spans="1:9" s="689" customFormat="1" ht="28.5">
      <c r="A4" s="806" t="s">
        <v>6112</v>
      </c>
      <c r="B4" s="806"/>
      <c r="C4" s="807"/>
      <c r="D4" s="807"/>
      <c r="E4" s="807"/>
      <c r="F4" s="655" t="s">
        <v>6121</v>
      </c>
      <c r="G4" s="807"/>
      <c r="H4" s="807"/>
      <c r="I4" s="807"/>
    </row>
    <row r="5" spans="1:9" s="689" customFormat="1" ht="28.5">
      <c r="A5" s="809" t="s">
        <v>6113</v>
      </c>
      <c r="B5" s="810"/>
      <c r="C5" s="811"/>
      <c r="D5" s="811"/>
      <c r="E5" s="811"/>
      <c r="F5" s="656" t="s">
        <v>6126</v>
      </c>
      <c r="G5" s="807"/>
      <c r="H5" s="807"/>
      <c r="I5" s="807"/>
    </row>
    <row r="6" spans="1:9" s="689" customFormat="1" ht="42">
      <c r="A6" s="840" t="s">
        <v>6123</v>
      </c>
      <c r="B6" s="840"/>
      <c r="C6" s="841"/>
      <c r="D6" s="841"/>
      <c r="E6" s="841"/>
      <c r="F6" s="656" t="s">
        <v>6122</v>
      </c>
      <c r="G6" s="807"/>
      <c r="H6" s="807"/>
      <c r="I6" s="807"/>
    </row>
    <row r="7" spans="1:9" s="689" customFormat="1" ht="33.5">
      <c r="A7" s="940" t="s">
        <v>6142</v>
      </c>
      <c r="B7" s="941"/>
      <c r="C7" s="941"/>
      <c r="D7" s="941"/>
      <c r="E7" s="941"/>
      <c r="F7" s="941"/>
      <c r="G7" s="941"/>
      <c r="H7" s="941"/>
      <c r="I7" s="941"/>
    </row>
    <row r="8" spans="1:9" ht="33.65" customHeight="1">
      <c r="A8" s="921" t="s">
        <v>45</v>
      </c>
      <c r="B8" s="921"/>
      <c r="C8" s="921"/>
      <c r="D8" s="989" t="s">
        <v>6143</v>
      </c>
      <c r="E8" s="989"/>
      <c r="F8" s="989"/>
      <c r="G8" s="989"/>
      <c r="H8" s="989"/>
      <c r="I8" s="989"/>
    </row>
    <row r="9" spans="1:9" ht="33.65" customHeight="1">
      <c r="A9" s="681" t="s">
        <v>44</v>
      </c>
      <c r="B9" s="682" t="s">
        <v>43</v>
      </c>
      <c r="C9" s="687">
        <f>ICU!D660</f>
        <v>0</v>
      </c>
      <c r="D9" s="928">
        <f>D668</f>
        <v>0</v>
      </c>
      <c r="E9" s="991"/>
      <c r="F9" s="991"/>
      <c r="G9" s="991"/>
      <c r="H9" s="991"/>
      <c r="I9" s="1014"/>
    </row>
    <row r="10" spans="1:9" ht="33.65" customHeight="1">
      <c r="A10" s="681" t="s">
        <v>42</v>
      </c>
      <c r="B10" s="682" t="s">
        <v>41</v>
      </c>
      <c r="C10" s="687">
        <f>ICU!D661</f>
        <v>0</v>
      </c>
      <c r="D10" s="994"/>
      <c r="E10" s="995"/>
      <c r="F10" s="995"/>
      <c r="G10" s="995"/>
      <c r="H10" s="995"/>
      <c r="I10" s="1015"/>
    </row>
    <row r="11" spans="1:9" ht="33.65" customHeight="1">
      <c r="A11" s="681" t="s">
        <v>40</v>
      </c>
      <c r="B11" s="682" t="s">
        <v>39</v>
      </c>
      <c r="C11" s="687">
        <f>ICU!D662</f>
        <v>0</v>
      </c>
      <c r="D11" s="994"/>
      <c r="E11" s="995"/>
      <c r="F11" s="995"/>
      <c r="G11" s="995"/>
      <c r="H11" s="995"/>
      <c r="I11" s="1015"/>
    </row>
    <row r="12" spans="1:9" ht="33.65" customHeight="1">
      <c r="A12" s="681" t="s">
        <v>38</v>
      </c>
      <c r="B12" s="682" t="s">
        <v>37</v>
      </c>
      <c r="C12" s="687">
        <f>ICU!D663</f>
        <v>0</v>
      </c>
      <c r="D12" s="994"/>
      <c r="E12" s="995"/>
      <c r="F12" s="995"/>
      <c r="G12" s="995"/>
      <c r="H12" s="995"/>
      <c r="I12" s="1015"/>
    </row>
    <row r="13" spans="1:9" ht="33.65" customHeight="1">
      <c r="A13" s="681" t="s">
        <v>36</v>
      </c>
      <c r="B13" s="682" t="s">
        <v>35</v>
      </c>
      <c r="C13" s="687">
        <f>ICU!D664</f>
        <v>0</v>
      </c>
      <c r="D13" s="994"/>
      <c r="E13" s="995"/>
      <c r="F13" s="995"/>
      <c r="G13" s="995"/>
      <c r="H13" s="995"/>
      <c r="I13" s="1015"/>
    </row>
    <row r="14" spans="1:9" ht="33.65" customHeight="1">
      <c r="A14" s="681" t="s">
        <v>33</v>
      </c>
      <c r="B14" s="682" t="s">
        <v>26</v>
      </c>
      <c r="C14" s="687">
        <f>ICU!D665</f>
        <v>0</v>
      </c>
      <c r="D14" s="994"/>
      <c r="E14" s="995"/>
      <c r="F14" s="995"/>
      <c r="G14" s="995"/>
      <c r="H14" s="995"/>
      <c r="I14" s="1015"/>
    </row>
    <row r="15" spans="1:9" ht="33.65" customHeight="1">
      <c r="A15" s="681" t="s">
        <v>32</v>
      </c>
      <c r="B15" s="682" t="s">
        <v>31</v>
      </c>
      <c r="C15" s="687">
        <f>ICU!D666</f>
        <v>0</v>
      </c>
      <c r="D15" s="994"/>
      <c r="E15" s="995"/>
      <c r="F15" s="995"/>
      <c r="G15" s="995"/>
      <c r="H15" s="995"/>
      <c r="I15" s="1015"/>
    </row>
    <row r="16" spans="1:9" ht="33.65" customHeight="1">
      <c r="A16" s="681" t="s">
        <v>30</v>
      </c>
      <c r="B16" s="682" t="s">
        <v>29</v>
      </c>
      <c r="C16" s="687">
        <f>ICU!D667</f>
        <v>0</v>
      </c>
      <c r="D16" s="998"/>
      <c r="E16" s="999"/>
      <c r="F16" s="999"/>
      <c r="G16" s="999"/>
      <c r="H16" s="999"/>
      <c r="I16" s="1016"/>
    </row>
    <row r="17" spans="1:9" ht="33.65" customHeight="1">
      <c r="A17" s="873"/>
      <c r="B17" s="874"/>
      <c r="C17" s="874"/>
      <c r="D17" s="874"/>
      <c r="E17" s="874"/>
      <c r="F17" s="874"/>
      <c r="G17" s="874"/>
      <c r="H17" s="874"/>
      <c r="I17" s="968"/>
    </row>
    <row r="18" spans="1:9" ht="33.65" customHeight="1">
      <c r="A18" s="661"/>
      <c r="B18" s="812" t="s">
        <v>6118</v>
      </c>
      <c r="C18" s="812"/>
      <c r="D18" s="812"/>
      <c r="E18" s="812"/>
      <c r="F18" s="812"/>
      <c r="G18" s="812"/>
      <c r="H18" s="812"/>
      <c r="I18" s="812"/>
    </row>
    <row r="19" spans="1:9" ht="33.65" customHeight="1">
      <c r="A19" s="662">
        <v>1</v>
      </c>
      <c r="B19" s="814"/>
      <c r="C19" s="814"/>
      <c r="D19" s="814"/>
      <c r="E19" s="814"/>
      <c r="F19" s="814"/>
      <c r="G19" s="814"/>
      <c r="H19" s="814"/>
      <c r="I19" s="814"/>
    </row>
    <row r="20" spans="1:9" ht="33.65" customHeight="1">
      <c r="A20" s="662">
        <v>2</v>
      </c>
      <c r="B20" s="814"/>
      <c r="C20" s="814"/>
      <c r="D20" s="814"/>
      <c r="E20" s="814"/>
      <c r="F20" s="814"/>
      <c r="G20" s="814"/>
      <c r="H20" s="814"/>
      <c r="I20" s="814"/>
    </row>
    <row r="21" spans="1:9" ht="33.65" customHeight="1">
      <c r="A21" s="662">
        <v>3</v>
      </c>
      <c r="B21" s="814"/>
      <c r="C21" s="814"/>
      <c r="D21" s="814"/>
      <c r="E21" s="814"/>
      <c r="F21" s="814"/>
      <c r="G21" s="814"/>
      <c r="H21" s="814"/>
      <c r="I21" s="814"/>
    </row>
    <row r="22" spans="1:9" ht="33.65" customHeight="1">
      <c r="A22" s="662">
        <v>4</v>
      </c>
      <c r="B22" s="814"/>
      <c r="C22" s="814"/>
      <c r="D22" s="814"/>
      <c r="E22" s="814"/>
      <c r="F22" s="814"/>
      <c r="G22" s="814"/>
      <c r="H22" s="814"/>
      <c r="I22" s="814"/>
    </row>
    <row r="23" spans="1:9" ht="33.65" customHeight="1">
      <c r="A23" s="662">
        <v>5</v>
      </c>
      <c r="B23" s="814"/>
      <c r="C23" s="814"/>
      <c r="D23" s="814"/>
      <c r="E23" s="814"/>
      <c r="F23" s="814"/>
      <c r="G23" s="814"/>
      <c r="H23" s="814"/>
      <c r="I23" s="814"/>
    </row>
    <row r="24" spans="1:9" ht="33.65" customHeight="1">
      <c r="A24" s="661"/>
      <c r="B24" s="816" t="s">
        <v>6120</v>
      </c>
      <c r="C24" s="817"/>
      <c r="D24" s="817"/>
      <c r="E24" s="817"/>
      <c r="F24" s="817"/>
      <c r="G24" s="817"/>
      <c r="H24" s="817"/>
      <c r="I24" s="967"/>
    </row>
    <row r="25" spans="1:9" ht="33.65" customHeight="1">
      <c r="A25" s="662">
        <v>1</v>
      </c>
      <c r="B25" s="814"/>
      <c r="C25" s="814"/>
      <c r="D25" s="814"/>
      <c r="E25" s="814"/>
      <c r="F25" s="814"/>
      <c r="G25" s="814"/>
      <c r="H25" s="814"/>
      <c r="I25" s="814"/>
    </row>
    <row r="26" spans="1:9" ht="33.65" customHeight="1">
      <c r="A26" s="662">
        <v>2</v>
      </c>
      <c r="B26" s="814"/>
      <c r="C26" s="814"/>
      <c r="D26" s="814"/>
      <c r="E26" s="814"/>
      <c r="F26" s="814"/>
      <c r="G26" s="814"/>
      <c r="H26" s="814"/>
      <c r="I26" s="814"/>
    </row>
    <row r="27" spans="1:9" ht="33.65" customHeight="1">
      <c r="A27" s="662">
        <v>3</v>
      </c>
      <c r="B27" s="814"/>
      <c r="C27" s="814"/>
      <c r="D27" s="814"/>
      <c r="E27" s="814"/>
      <c r="F27" s="814"/>
      <c r="G27" s="814"/>
      <c r="H27" s="814"/>
      <c r="I27" s="814"/>
    </row>
    <row r="28" spans="1:9" ht="33.65" customHeight="1">
      <c r="A28" s="662">
        <v>4</v>
      </c>
      <c r="B28" s="789"/>
      <c r="C28" s="790"/>
      <c r="D28" s="790"/>
      <c r="E28" s="790"/>
      <c r="F28" s="790"/>
      <c r="G28" s="790"/>
      <c r="H28" s="790"/>
      <c r="I28" s="947"/>
    </row>
    <row r="29" spans="1:9" ht="33.65" customHeight="1">
      <c r="A29" s="662">
        <v>5</v>
      </c>
      <c r="B29" s="789"/>
      <c r="C29" s="790"/>
      <c r="D29" s="790"/>
      <c r="E29" s="790"/>
      <c r="F29" s="790"/>
      <c r="G29" s="790"/>
      <c r="H29" s="790"/>
      <c r="I29" s="947"/>
    </row>
    <row r="30" spans="1:9" ht="33.65" customHeight="1">
      <c r="A30" s="661"/>
      <c r="B30" s="812" t="s">
        <v>6119</v>
      </c>
      <c r="C30" s="812"/>
      <c r="D30" s="812"/>
      <c r="E30" s="812"/>
      <c r="F30" s="812"/>
      <c r="G30" s="812"/>
      <c r="H30" s="812"/>
      <c r="I30" s="812"/>
    </row>
    <row r="31" spans="1:9" ht="33.65" customHeight="1">
      <c r="A31" s="662">
        <v>1</v>
      </c>
      <c r="B31" s="814"/>
      <c r="C31" s="814"/>
      <c r="D31" s="814"/>
      <c r="E31" s="814"/>
      <c r="F31" s="814"/>
      <c r="G31" s="814"/>
      <c r="H31" s="814"/>
      <c r="I31" s="814"/>
    </row>
    <row r="32" spans="1:9" ht="33.65" customHeight="1">
      <c r="A32" s="662">
        <v>2</v>
      </c>
      <c r="B32" s="814"/>
      <c r="C32" s="814"/>
      <c r="D32" s="814"/>
      <c r="E32" s="814"/>
      <c r="F32" s="814"/>
      <c r="G32" s="814"/>
      <c r="H32" s="814"/>
      <c r="I32" s="814"/>
    </row>
    <row r="33" spans="1:9" ht="33.65" customHeight="1">
      <c r="A33" s="662">
        <v>3</v>
      </c>
      <c r="B33" s="814"/>
      <c r="C33" s="814"/>
      <c r="D33" s="814"/>
      <c r="E33" s="814"/>
      <c r="F33" s="814"/>
      <c r="G33" s="814"/>
      <c r="H33" s="814"/>
      <c r="I33" s="814"/>
    </row>
    <row r="34" spans="1:9" ht="33.65" customHeight="1">
      <c r="A34" s="662">
        <v>4</v>
      </c>
      <c r="B34" s="814"/>
      <c r="C34" s="814"/>
      <c r="D34" s="814"/>
      <c r="E34" s="814"/>
      <c r="F34" s="814"/>
      <c r="G34" s="814"/>
      <c r="H34" s="814"/>
      <c r="I34" s="814"/>
    </row>
    <row r="35" spans="1:9" ht="33.65" customHeight="1">
      <c r="A35" s="662">
        <v>5</v>
      </c>
      <c r="B35" s="789"/>
      <c r="C35" s="790"/>
      <c r="D35" s="790"/>
      <c r="E35" s="790"/>
      <c r="F35" s="790"/>
      <c r="G35" s="790"/>
      <c r="H35" s="790"/>
      <c r="I35" s="947"/>
    </row>
    <row r="36" spans="1:9" ht="33.65" customHeight="1">
      <c r="A36" s="661"/>
      <c r="B36" s="863" t="s">
        <v>6124</v>
      </c>
      <c r="C36" s="864"/>
      <c r="D36" s="864"/>
      <c r="E36" s="864"/>
      <c r="F36" s="864"/>
      <c r="G36" s="864"/>
      <c r="H36" s="864"/>
      <c r="I36" s="948"/>
    </row>
    <row r="37" spans="1:9" ht="33.65" customHeight="1">
      <c r="A37" s="661"/>
      <c r="B37" s="842" t="s">
        <v>6125</v>
      </c>
      <c r="C37" s="842"/>
      <c r="D37" s="842"/>
      <c r="E37" s="842"/>
      <c r="F37" s="842"/>
      <c r="G37" s="842"/>
      <c r="H37" s="842"/>
      <c r="I37" s="842"/>
    </row>
    <row r="38" spans="1:9" ht="33.65" customHeight="1">
      <c r="A38" s="767"/>
      <c r="B38" s="767"/>
      <c r="C38" s="767"/>
      <c r="D38" s="767"/>
      <c r="E38" s="767"/>
      <c r="F38" s="767"/>
      <c r="G38" s="767"/>
      <c r="H38" s="767"/>
      <c r="I38" s="767"/>
    </row>
    <row r="39" spans="1:9" ht="33.65" customHeight="1">
      <c r="A39" s="767"/>
      <c r="B39" s="767"/>
      <c r="C39" s="767"/>
      <c r="D39" s="767"/>
      <c r="E39" s="767"/>
      <c r="F39" s="767"/>
      <c r="G39" s="767"/>
      <c r="H39" s="767"/>
      <c r="I39" s="767"/>
    </row>
    <row r="40" spans="1:9" ht="33.65" customHeight="1">
      <c r="A40" s="767"/>
      <c r="B40" s="767"/>
      <c r="C40" s="767"/>
      <c r="D40" s="767"/>
      <c r="E40" s="767"/>
      <c r="F40" s="767"/>
      <c r="G40" s="767"/>
      <c r="H40" s="767"/>
      <c r="I40" s="767"/>
    </row>
    <row r="41" spans="1:9" ht="26">
      <c r="A41" s="909" t="s">
        <v>3606</v>
      </c>
      <c r="B41" s="1039"/>
      <c r="C41" s="1039"/>
      <c r="D41" s="1039"/>
      <c r="E41" s="1039"/>
      <c r="F41" s="1039"/>
      <c r="G41" s="1040"/>
    </row>
    <row r="42" spans="1:9" ht="58">
      <c r="A42" s="467" t="s">
        <v>1958</v>
      </c>
      <c r="B42" s="467" t="s">
        <v>2692</v>
      </c>
      <c r="C42" s="457" t="s">
        <v>1461</v>
      </c>
      <c r="D42" s="457" t="s">
        <v>3605</v>
      </c>
      <c r="E42" s="458" t="s">
        <v>1459</v>
      </c>
      <c r="F42" s="457" t="s">
        <v>1458</v>
      </c>
      <c r="G42" s="457" t="s">
        <v>1457</v>
      </c>
    </row>
    <row r="43" spans="1:9" ht="18.5">
      <c r="A43" s="118"/>
      <c r="B43" s="1017" t="s">
        <v>1455</v>
      </c>
      <c r="C43" s="988"/>
      <c r="D43" s="988"/>
      <c r="E43" s="988"/>
      <c r="F43" s="988"/>
      <c r="G43" s="1041"/>
      <c r="H43" s="11">
        <f>H44+H69+H74</f>
        <v>0</v>
      </c>
      <c r="I43" s="11">
        <f>I44+I69+I74</f>
        <v>20</v>
      </c>
    </row>
    <row r="44" spans="1:9" ht="40.15" customHeight="1">
      <c r="A44" s="406" t="s">
        <v>1454</v>
      </c>
      <c r="B44" s="1003" t="s">
        <v>1453</v>
      </c>
      <c r="C44" s="1004"/>
      <c r="D44" s="1004"/>
      <c r="E44" s="1004"/>
      <c r="F44" s="1004"/>
      <c r="G44" s="1005"/>
      <c r="H44" s="11">
        <f>SUM(D45:D61)</f>
        <v>0</v>
      </c>
      <c r="I44" s="11">
        <f>COUNT(D45:D61)*2</f>
        <v>10</v>
      </c>
    </row>
    <row r="45" spans="1:9" ht="58">
      <c r="A45" s="19" t="s">
        <v>1452</v>
      </c>
      <c r="B45" s="29" t="s">
        <v>1451</v>
      </c>
      <c r="C45" s="298" t="s">
        <v>3604</v>
      </c>
      <c r="D45" s="60">
        <v>0</v>
      </c>
      <c r="E45" s="30" t="s">
        <v>116</v>
      </c>
      <c r="F45" s="22" t="s">
        <v>3603</v>
      </c>
      <c r="G45" s="24"/>
    </row>
    <row r="46" spans="1:9" ht="31">
      <c r="A46" s="19" t="s">
        <v>1448</v>
      </c>
      <c r="B46" s="29" t="s">
        <v>1447</v>
      </c>
      <c r="C46" s="22" t="s">
        <v>3602</v>
      </c>
      <c r="D46" s="60">
        <v>0</v>
      </c>
      <c r="E46" s="30" t="s">
        <v>116</v>
      </c>
      <c r="F46" s="22" t="s">
        <v>3601</v>
      </c>
      <c r="G46" s="24"/>
    </row>
    <row r="47" spans="1:9" ht="43.5">
      <c r="A47" s="19" t="s">
        <v>1444</v>
      </c>
      <c r="B47" s="29" t="s">
        <v>1443</v>
      </c>
      <c r="C47" s="22" t="s">
        <v>3600</v>
      </c>
      <c r="D47" s="60">
        <v>0</v>
      </c>
      <c r="E47" s="30" t="s">
        <v>116</v>
      </c>
      <c r="F47" s="22" t="s">
        <v>3599</v>
      </c>
      <c r="G47" s="24"/>
    </row>
    <row r="48" spans="1:9" ht="31" hidden="1">
      <c r="A48" s="21" t="s">
        <v>1440</v>
      </c>
      <c r="B48" s="29" t="s">
        <v>1439</v>
      </c>
      <c r="C48" s="25"/>
      <c r="D48" s="25"/>
      <c r="E48" s="26"/>
      <c r="F48" s="25"/>
      <c r="G48" s="25"/>
    </row>
    <row r="49" spans="1:7" ht="31" hidden="1">
      <c r="A49" s="21" t="s">
        <v>1436</v>
      </c>
      <c r="B49" s="29" t="s">
        <v>1435</v>
      </c>
      <c r="C49" s="25"/>
      <c r="D49" s="25"/>
      <c r="E49" s="26"/>
      <c r="F49" s="25"/>
      <c r="G49" s="25"/>
    </row>
    <row r="50" spans="1:7" ht="15.5" hidden="1">
      <c r="A50" s="21" t="s">
        <v>1432</v>
      </c>
      <c r="B50" s="29" t="s">
        <v>1431</v>
      </c>
      <c r="C50" s="25"/>
      <c r="D50" s="25"/>
      <c r="E50" s="26"/>
      <c r="F50" s="25"/>
      <c r="G50" s="25"/>
    </row>
    <row r="51" spans="1:7" ht="31" hidden="1">
      <c r="A51" s="21" t="s">
        <v>1426</v>
      </c>
      <c r="B51" s="29" t="s">
        <v>1425</v>
      </c>
      <c r="C51" s="25"/>
      <c r="D51" s="25"/>
      <c r="E51" s="26"/>
      <c r="F51" s="25"/>
      <c r="G51" s="25"/>
    </row>
    <row r="52" spans="1:7" ht="31" hidden="1">
      <c r="A52" s="21" t="s">
        <v>1420</v>
      </c>
      <c r="B52" s="29" t="s">
        <v>1419</v>
      </c>
      <c r="C52" s="25"/>
      <c r="D52" s="25"/>
      <c r="E52" s="26"/>
      <c r="F52" s="25"/>
      <c r="G52" s="25"/>
    </row>
    <row r="53" spans="1:7" ht="31" hidden="1">
      <c r="A53" s="21" t="s">
        <v>1417</v>
      </c>
      <c r="B53" s="29" t="s">
        <v>1416</v>
      </c>
      <c r="C53" s="25"/>
      <c r="D53" s="25"/>
      <c r="E53" s="26"/>
      <c r="F53" s="25" t="s">
        <v>2149</v>
      </c>
      <c r="G53" s="25"/>
    </row>
    <row r="54" spans="1:7" ht="31" hidden="1">
      <c r="A54" s="21" t="s">
        <v>1414</v>
      </c>
      <c r="B54" s="29" t="s">
        <v>1413</v>
      </c>
      <c r="C54" s="25"/>
      <c r="D54" s="25"/>
      <c r="E54" s="26"/>
      <c r="F54" s="25"/>
      <c r="G54" s="25"/>
    </row>
    <row r="55" spans="1:7" ht="31" hidden="1">
      <c r="A55" s="21" t="s">
        <v>1408</v>
      </c>
      <c r="B55" s="29" t="s">
        <v>1407</v>
      </c>
      <c r="C55" s="25"/>
      <c r="D55" s="25"/>
      <c r="E55" s="26"/>
      <c r="F55" s="25"/>
      <c r="G55" s="25"/>
    </row>
    <row r="56" spans="1:7" ht="31" hidden="1">
      <c r="A56" s="21" t="s">
        <v>1404</v>
      </c>
      <c r="B56" s="29" t="s">
        <v>1403</v>
      </c>
      <c r="C56" s="25"/>
      <c r="D56" s="25"/>
      <c r="E56" s="26"/>
      <c r="F56" s="25"/>
      <c r="G56" s="25"/>
    </row>
    <row r="57" spans="1:7" ht="31" hidden="1">
      <c r="A57" s="21" t="s">
        <v>1400</v>
      </c>
      <c r="B57" s="29" t="s">
        <v>1399</v>
      </c>
      <c r="C57" s="25"/>
      <c r="D57" s="25"/>
      <c r="E57" s="26"/>
      <c r="F57" s="25"/>
      <c r="G57" s="25"/>
    </row>
    <row r="58" spans="1:7" ht="31">
      <c r="A58" s="19" t="s">
        <v>1395</v>
      </c>
      <c r="B58" s="29" t="s">
        <v>1394</v>
      </c>
      <c r="C58" s="17" t="s">
        <v>3598</v>
      </c>
      <c r="D58" s="60">
        <v>0</v>
      </c>
      <c r="E58" s="26" t="s">
        <v>110</v>
      </c>
      <c r="F58" s="25"/>
      <c r="G58" s="24"/>
    </row>
    <row r="59" spans="1:7" ht="30" hidden="1" customHeight="1">
      <c r="A59" s="21" t="s">
        <v>1392</v>
      </c>
      <c r="B59" s="29" t="s">
        <v>1391</v>
      </c>
      <c r="C59" s="25"/>
      <c r="D59" s="25"/>
      <c r="E59" s="26"/>
      <c r="F59" s="25"/>
      <c r="G59" s="25"/>
    </row>
    <row r="60" spans="1:7" ht="31" hidden="1">
      <c r="A60" s="21" t="s">
        <v>1383</v>
      </c>
      <c r="B60" s="29" t="s">
        <v>1382</v>
      </c>
      <c r="C60" s="25"/>
      <c r="D60" s="25"/>
      <c r="E60" s="26"/>
      <c r="F60" s="25"/>
      <c r="G60" s="25"/>
    </row>
    <row r="61" spans="1:7" ht="72.5">
      <c r="A61" s="19" t="s">
        <v>1381</v>
      </c>
      <c r="B61" s="29" t="s">
        <v>1380</v>
      </c>
      <c r="C61" s="96" t="s">
        <v>3597</v>
      </c>
      <c r="D61" s="60">
        <v>0</v>
      </c>
      <c r="E61" s="30" t="s">
        <v>116</v>
      </c>
      <c r="F61" s="22" t="s">
        <v>3596</v>
      </c>
      <c r="G61" s="24"/>
    </row>
    <row r="62" spans="1:7" ht="31" hidden="1">
      <c r="A62" s="21" t="s">
        <v>1379</v>
      </c>
      <c r="B62" s="29" t="s">
        <v>1378</v>
      </c>
      <c r="C62" s="25"/>
      <c r="D62" s="25"/>
      <c r="E62" s="26"/>
      <c r="F62" s="25"/>
      <c r="G62" s="25"/>
    </row>
    <row r="63" spans="1:7" ht="40.15" hidden="1" customHeight="1">
      <c r="A63" s="407" t="s">
        <v>1377</v>
      </c>
      <c r="B63" s="1003" t="s">
        <v>1376</v>
      </c>
      <c r="C63" s="1004"/>
      <c r="D63" s="1004"/>
      <c r="E63" s="1004"/>
      <c r="F63" s="1004"/>
      <c r="G63" s="1005"/>
    </row>
    <row r="64" spans="1:7" ht="31" hidden="1">
      <c r="A64" s="21" t="s">
        <v>1375</v>
      </c>
      <c r="B64" s="38" t="s">
        <v>1374</v>
      </c>
      <c r="C64" s="25"/>
      <c r="D64" s="25"/>
      <c r="E64" s="26"/>
      <c r="F64" s="25"/>
      <c r="G64" s="25"/>
    </row>
    <row r="65" spans="1:9" ht="31" hidden="1">
      <c r="A65" s="21" t="s">
        <v>1373</v>
      </c>
      <c r="B65" s="38" t="s">
        <v>1372</v>
      </c>
      <c r="C65" s="25"/>
      <c r="D65" s="25"/>
      <c r="E65" s="26"/>
      <c r="F65" s="25"/>
      <c r="G65" s="25"/>
    </row>
    <row r="66" spans="1:9" ht="31" hidden="1">
      <c r="A66" s="21" t="s">
        <v>1370</v>
      </c>
      <c r="B66" s="38" t="s">
        <v>1369</v>
      </c>
      <c r="C66" s="25"/>
      <c r="D66" s="25"/>
      <c r="E66" s="26"/>
      <c r="F66" s="25"/>
      <c r="G66" s="25"/>
    </row>
    <row r="67" spans="1:9" ht="31" hidden="1">
      <c r="A67" s="21" t="s">
        <v>1367</v>
      </c>
      <c r="B67" s="38" t="s">
        <v>1366</v>
      </c>
      <c r="C67" s="25"/>
      <c r="D67" s="25"/>
      <c r="E67" s="26"/>
      <c r="F67" s="25"/>
      <c r="G67" s="25"/>
    </row>
    <row r="68" spans="1:9" ht="31" hidden="1">
      <c r="A68" s="21" t="s">
        <v>1363</v>
      </c>
      <c r="B68" s="38" t="s">
        <v>1362</v>
      </c>
      <c r="C68" s="25"/>
      <c r="D68" s="25"/>
      <c r="E68" s="26"/>
      <c r="F68" s="25"/>
      <c r="G68" s="25"/>
    </row>
    <row r="69" spans="1:9" ht="40.15" customHeight="1">
      <c r="A69" s="406" t="s">
        <v>1360</v>
      </c>
      <c r="B69" s="1003" t="s">
        <v>1359</v>
      </c>
      <c r="C69" s="1004"/>
      <c r="D69" s="1004"/>
      <c r="E69" s="1004"/>
      <c r="F69" s="1004"/>
      <c r="G69" s="1005"/>
      <c r="H69" s="11">
        <f>SUM(D70:D73)</f>
        <v>0</v>
      </c>
      <c r="I69" s="11">
        <f>COUNT(D70:D73)*2</f>
        <v>8</v>
      </c>
    </row>
    <row r="70" spans="1:9" ht="31">
      <c r="A70" s="19" t="s">
        <v>1358</v>
      </c>
      <c r="B70" s="38" t="s">
        <v>1357</v>
      </c>
      <c r="C70" s="22" t="s">
        <v>3595</v>
      </c>
      <c r="D70" s="24">
        <v>0</v>
      </c>
      <c r="E70" s="26" t="s">
        <v>116</v>
      </c>
      <c r="F70" s="25"/>
      <c r="G70" s="24"/>
    </row>
    <row r="71" spans="1:9" ht="15.5">
      <c r="A71" s="19"/>
      <c r="B71" s="38"/>
      <c r="C71" s="22" t="s">
        <v>3594</v>
      </c>
      <c r="D71" s="24">
        <v>0</v>
      </c>
      <c r="E71" s="26" t="s">
        <v>116</v>
      </c>
      <c r="F71" s="25"/>
      <c r="G71" s="24"/>
    </row>
    <row r="72" spans="1:9" ht="31">
      <c r="A72" s="19" t="s">
        <v>1356</v>
      </c>
      <c r="B72" s="38" t="s">
        <v>1355</v>
      </c>
      <c r="C72" s="22" t="s">
        <v>3593</v>
      </c>
      <c r="D72" s="24">
        <v>0</v>
      </c>
      <c r="E72" s="26" t="s">
        <v>116</v>
      </c>
      <c r="F72" s="25" t="s">
        <v>3592</v>
      </c>
      <c r="G72" s="24"/>
    </row>
    <row r="73" spans="1:9" ht="31">
      <c r="A73" s="19" t="s">
        <v>1353</v>
      </c>
      <c r="B73" s="38" t="s">
        <v>1352</v>
      </c>
      <c r="C73" s="22" t="s">
        <v>1351</v>
      </c>
      <c r="D73" s="24">
        <v>0</v>
      </c>
      <c r="E73" s="26" t="s">
        <v>116</v>
      </c>
      <c r="F73" s="25" t="s">
        <v>3591</v>
      </c>
      <c r="G73" s="24"/>
    </row>
    <row r="74" spans="1:9" ht="40.15" customHeight="1">
      <c r="A74" s="406" t="s">
        <v>1349</v>
      </c>
      <c r="B74" s="1003" t="s">
        <v>1348</v>
      </c>
      <c r="C74" s="1004"/>
      <c r="D74" s="1004"/>
      <c r="E74" s="1004"/>
      <c r="F74" s="1004"/>
      <c r="G74" s="1005"/>
      <c r="H74" s="11">
        <f>SUM(D82)</f>
        <v>0</v>
      </c>
      <c r="I74" s="11">
        <f>COUNT(D82)*2</f>
        <v>2</v>
      </c>
    </row>
    <row r="75" spans="1:9" ht="62" hidden="1">
      <c r="A75" s="21" t="s">
        <v>1347</v>
      </c>
      <c r="B75" s="29" t="s">
        <v>1346</v>
      </c>
      <c r="C75" s="25"/>
      <c r="D75" s="25"/>
      <c r="E75" s="26"/>
      <c r="F75" s="25"/>
      <c r="G75" s="25"/>
    </row>
    <row r="76" spans="1:9" ht="46.5" hidden="1">
      <c r="A76" s="21" t="s">
        <v>1343</v>
      </c>
      <c r="B76" s="29" t="s">
        <v>1342</v>
      </c>
      <c r="C76" s="25"/>
      <c r="D76" s="25"/>
      <c r="E76" s="26"/>
      <c r="F76" s="25"/>
      <c r="G76" s="25"/>
    </row>
    <row r="77" spans="1:9" ht="46.5" hidden="1">
      <c r="A77" s="21" t="s">
        <v>1340</v>
      </c>
      <c r="B77" s="29" t="s">
        <v>1339</v>
      </c>
      <c r="C77" s="25"/>
      <c r="D77" s="25"/>
      <c r="E77" s="26"/>
      <c r="F77" s="25"/>
      <c r="G77" s="25"/>
    </row>
    <row r="78" spans="1:9" ht="46.5" hidden="1">
      <c r="A78" s="21" t="s">
        <v>1337</v>
      </c>
      <c r="B78" s="29" t="s">
        <v>1336</v>
      </c>
      <c r="C78" s="25"/>
      <c r="D78" s="25"/>
      <c r="E78" s="26"/>
      <c r="F78" s="25"/>
      <c r="G78" s="25"/>
    </row>
    <row r="79" spans="1:9" ht="62" hidden="1">
      <c r="A79" s="21" t="s">
        <v>1330</v>
      </c>
      <c r="B79" s="29" t="s">
        <v>2651</v>
      </c>
      <c r="C79" s="25"/>
      <c r="D79" s="25"/>
      <c r="E79" s="26"/>
      <c r="F79" s="25"/>
      <c r="G79" s="25"/>
    </row>
    <row r="80" spans="1:9" ht="46.5" hidden="1">
      <c r="A80" s="21" t="s">
        <v>1324</v>
      </c>
      <c r="B80" s="29" t="s">
        <v>1323</v>
      </c>
      <c r="C80" s="25"/>
      <c r="D80" s="25"/>
      <c r="E80" s="26"/>
      <c r="F80" s="25"/>
      <c r="G80" s="25"/>
    </row>
    <row r="81" spans="1:7" ht="46.5" hidden="1">
      <c r="A81" s="21" t="s">
        <v>1321</v>
      </c>
      <c r="B81" s="29" t="s">
        <v>1320</v>
      </c>
      <c r="C81" s="25"/>
      <c r="D81" s="25"/>
      <c r="E81" s="26"/>
      <c r="F81" s="25"/>
      <c r="G81" s="25"/>
    </row>
    <row r="82" spans="1:7" ht="77.5">
      <c r="A82" s="19" t="s">
        <v>1318</v>
      </c>
      <c r="B82" s="29" t="s">
        <v>1317</v>
      </c>
      <c r="C82" s="22" t="s">
        <v>3590</v>
      </c>
      <c r="D82" s="24">
        <v>0</v>
      </c>
      <c r="E82" s="26" t="s">
        <v>116</v>
      </c>
      <c r="F82" s="25" t="s">
        <v>3589</v>
      </c>
      <c r="G82" s="24"/>
    </row>
    <row r="83" spans="1:7" ht="46.5" hidden="1">
      <c r="A83" s="21" t="s">
        <v>1315</v>
      </c>
      <c r="B83" s="29" t="s">
        <v>1314</v>
      </c>
      <c r="C83" s="25"/>
      <c r="D83" s="25"/>
      <c r="E83" s="26"/>
      <c r="F83" s="25"/>
      <c r="G83" s="25"/>
    </row>
    <row r="84" spans="1:7" ht="46.5" hidden="1">
      <c r="A84" s="21" t="s">
        <v>1313</v>
      </c>
      <c r="B84" s="29" t="s">
        <v>1312</v>
      </c>
      <c r="C84" s="25"/>
      <c r="D84" s="25"/>
      <c r="E84" s="26"/>
      <c r="F84" s="25"/>
      <c r="G84" s="25"/>
    </row>
    <row r="85" spans="1:7" ht="29" hidden="1">
      <c r="A85" s="21" t="s">
        <v>1310</v>
      </c>
      <c r="B85" s="23" t="s">
        <v>1309</v>
      </c>
      <c r="C85" s="25"/>
      <c r="D85" s="25"/>
      <c r="E85" s="26"/>
      <c r="F85" s="25"/>
      <c r="G85" s="25"/>
    </row>
    <row r="86" spans="1:7" ht="40.15" hidden="1" customHeight="1">
      <c r="A86" s="407" t="s">
        <v>1307</v>
      </c>
      <c r="B86" s="1003" t="s">
        <v>1306</v>
      </c>
      <c r="C86" s="1042"/>
      <c r="D86" s="1004"/>
      <c r="E86" s="1004"/>
      <c r="F86" s="1042"/>
      <c r="G86" s="1005"/>
    </row>
    <row r="87" spans="1:7" ht="31" hidden="1">
      <c r="A87" s="21" t="s">
        <v>1305</v>
      </c>
      <c r="B87" s="31" t="s">
        <v>1304</v>
      </c>
      <c r="C87" s="25"/>
      <c r="D87" s="25"/>
      <c r="E87" s="26"/>
      <c r="F87" s="25"/>
      <c r="G87" s="25"/>
    </row>
    <row r="88" spans="1:7" ht="31" hidden="1">
      <c r="A88" s="21" t="s">
        <v>1303</v>
      </c>
      <c r="B88" s="31" t="s">
        <v>1302</v>
      </c>
      <c r="C88" s="25"/>
      <c r="D88" s="25"/>
      <c r="E88" s="26"/>
      <c r="F88" s="25"/>
      <c r="G88" s="25"/>
    </row>
    <row r="89" spans="1:7" ht="31" hidden="1">
      <c r="A89" s="21" t="s">
        <v>1301</v>
      </c>
      <c r="B89" s="31" t="s">
        <v>1300</v>
      </c>
      <c r="C89" s="25"/>
      <c r="D89" s="25"/>
      <c r="E89" s="26"/>
      <c r="F89" s="25"/>
      <c r="G89" s="25"/>
    </row>
    <row r="90" spans="1:7" ht="31" hidden="1">
      <c r="A90" s="21" t="s">
        <v>1299</v>
      </c>
      <c r="B90" s="31" t="s">
        <v>1298</v>
      </c>
      <c r="C90" s="25"/>
      <c r="D90" s="25"/>
      <c r="E90" s="26"/>
      <c r="F90" s="25"/>
      <c r="G90" s="25"/>
    </row>
    <row r="91" spans="1:7" ht="31" hidden="1">
      <c r="A91" s="21" t="s">
        <v>1297</v>
      </c>
      <c r="B91" s="31" t="s">
        <v>1296</v>
      </c>
      <c r="C91" s="25"/>
      <c r="D91" s="25"/>
      <c r="E91" s="26"/>
      <c r="F91" s="25"/>
      <c r="G91" s="25"/>
    </row>
    <row r="92" spans="1:7" ht="31" hidden="1">
      <c r="A92" s="21" t="s">
        <v>1295</v>
      </c>
      <c r="B92" s="31" t="s">
        <v>1294</v>
      </c>
      <c r="C92" s="25"/>
      <c r="D92" s="25"/>
      <c r="E92" s="26"/>
      <c r="F92" s="25"/>
      <c r="G92" s="25"/>
    </row>
    <row r="93" spans="1:7" ht="31" hidden="1">
      <c r="A93" s="21" t="s">
        <v>1293</v>
      </c>
      <c r="B93" s="31" t="s">
        <v>1292</v>
      </c>
      <c r="C93" s="25"/>
      <c r="D93" s="25"/>
      <c r="E93" s="26"/>
      <c r="F93" s="25"/>
      <c r="G93" s="25"/>
    </row>
    <row r="94" spans="1:7" ht="40.15" hidden="1" customHeight="1">
      <c r="A94" s="407" t="s">
        <v>1291</v>
      </c>
      <c r="B94" s="1024" t="s">
        <v>1290</v>
      </c>
      <c r="C94" s="1025"/>
      <c r="D94" s="1025"/>
      <c r="E94" s="1025"/>
      <c r="F94" s="1025"/>
      <c r="G94" s="1026"/>
    </row>
    <row r="95" spans="1:7" ht="62" hidden="1">
      <c r="A95" s="21" t="s">
        <v>1289</v>
      </c>
      <c r="B95" s="31" t="s">
        <v>1288</v>
      </c>
      <c r="C95" s="25"/>
      <c r="D95" s="25"/>
      <c r="E95" s="26"/>
      <c r="F95" s="25"/>
      <c r="G95" s="25"/>
    </row>
    <row r="96" spans="1:7" ht="77.5" hidden="1">
      <c r="A96" s="21" t="s">
        <v>1285</v>
      </c>
      <c r="B96" s="31" t="s">
        <v>1284</v>
      </c>
      <c r="C96" s="25"/>
      <c r="D96" s="25"/>
      <c r="E96" s="26"/>
      <c r="F96" s="25"/>
      <c r="G96" s="25"/>
    </row>
    <row r="97" spans="1:9" ht="18.5">
      <c r="A97" s="77"/>
      <c r="B97" s="1017" t="s">
        <v>1283</v>
      </c>
      <c r="C97" s="988"/>
      <c r="D97" s="988"/>
      <c r="E97" s="988"/>
      <c r="F97" s="988"/>
      <c r="G97" s="988"/>
      <c r="H97" s="11">
        <f>H98+H112+H119+H125+H132</f>
        <v>0</v>
      </c>
      <c r="I97" s="11">
        <f>I98+I112+I119+I125+I132</f>
        <v>56</v>
      </c>
    </row>
    <row r="98" spans="1:9" ht="40.15" customHeight="1">
      <c r="A98" s="408" t="s">
        <v>1282</v>
      </c>
      <c r="B98" s="918" t="s">
        <v>1281</v>
      </c>
      <c r="C98" s="919"/>
      <c r="D98" s="919"/>
      <c r="E98" s="919"/>
      <c r="F98" s="919"/>
      <c r="G98" s="920"/>
      <c r="H98" s="11">
        <f>SUM(D99:D111)</f>
        <v>0</v>
      </c>
      <c r="I98" s="11">
        <f>COUNT(D99:D111)*2</f>
        <v>22</v>
      </c>
    </row>
    <row r="99" spans="1:9" ht="31">
      <c r="A99" s="19" t="s">
        <v>1280</v>
      </c>
      <c r="B99" s="101" t="s">
        <v>1279</v>
      </c>
      <c r="C99" s="88" t="s">
        <v>1278</v>
      </c>
      <c r="D99" s="16">
        <v>0</v>
      </c>
      <c r="E99" s="13" t="s">
        <v>168</v>
      </c>
      <c r="F99" s="22" t="s">
        <v>1277</v>
      </c>
      <c r="G99" s="24"/>
    </row>
    <row r="100" spans="1:9" ht="29">
      <c r="A100" s="19"/>
      <c r="B100" s="101"/>
      <c r="C100" s="88" t="s">
        <v>3588</v>
      </c>
      <c r="D100" s="16">
        <v>0</v>
      </c>
      <c r="E100" s="13" t="s">
        <v>168</v>
      </c>
      <c r="F100" s="22"/>
      <c r="G100" s="24"/>
    </row>
    <row r="101" spans="1:9" ht="14.5">
      <c r="A101" s="19"/>
      <c r="C101" s="88" t="s">
        <v>3587</v>
      </c>
      <c r="D101" s="16">
        <v>0</v>
      </c>
      <c r="E101" s="13" t="s">
        <v>168</v>
      </c>
      <c r="F101" s="12"/>
      <c r="G101" s="24"/>
    </row>
    <row r="102" spans="1:9" ht="46.5">
      <c r="A102" s="19" t="s">
        <v>1275</v>
      </c>
      <c r="B102" s="101" t="s">
        <v>1274</v>
      </c>
      <c r="C102" s="22" t="s">
        <v>3586</v>
      </c>
      <c r="D102" s="16">
        <v>0</v>
      </c>
      <c r="E102" s="13" t="s">
        <v>168</v>
      </c>
      <c r="F102" s="25"/>
      <c r="G102" s="24"/>
    </row>
    <row r="103" spans="1:9" ht="29">
      <c r="A103" s="19"/>
      <c r="B103" s="101"/>
      <c r="C103" s="88" t="s">
        <v>3585</v>
      </c>
      <c r="D103" s="16">
        <v>0</v>
      </c>
      <c r="E103" s="13" t="s">
        <v>168</v>
      </c>
      <c r="F103" s="25"/>
      <c r="G103" s="24"/>
    </row>
    <row r="104" spans="1:9" ht="43.5">
      <c r="A104" s="19"/>
      <c r="B104" s="101"/>
      <c r="C104" s="88" t="s">
        <v>3584</v>
      </c>
      <c r="D104" s="16">
        <v>0</v>
      </c>
      <c r="E104" s="13" t="s">
        <v>168</v>
      </c>
      <c r="F104" s="25"/>
      <c r="G104" s="24"/>
    </row>
    <row r="105" spans="1:9" ht="43.5">
      <c r="A105" s="19"/>
      <c r="B105" s="101"/>
      <c r="C105" s="88" t="s">
        <v>3583</v>
      </c>
      <c r="D105" s="16">
        <v>0</v>
      </c>
      <c r="E105" s="13" t="s">
        <v>168</v>
      </c>
      <c r="F105" s="25"/>
      <c r="G105" s="24"/>
    </row>
    <row r="106" spans="1:9" ht="46.5" hidden="1">
      <c r="A106" s="21" t="s">
        <v>1268</v>
      </c>
      <c r="B106" s="101" t="s">
        <v>1267</v>
      </c>
      <c r="C106" s="25"/>
      <c r="D106" s="25"/>
      <c r="E106" s="26"/>
      <c r="F106" s="25"/>
      <c r="G106" s="25"/>
    </row>
    <row r="107" spans="1:9" ht="46.5">
      <c r="A107" s="19" t="s">
        <v>1265</v>
      </c>
      <c r="B107" s="101" t="s">
        <v>1264</v>
      </c>
      <c r="C107" s="88" t="s">
        <v>3582</v>
      </c>
      <c r="D107" s="16">
        <v>0</v>
      </c>
      <c r="E107" s="26" t="s">
        <v>168</v>
      </c>
      <c r="F107" s="25"/>
      <c r="G107" s="24"/>
    </row>
    <row r="108" spans="1:9" ht="46.5">
      <c r="A108" s="19" t="s">
        <v>1262</v>
      </c>
      <c r="B108" s="101" t="s">
        <v>1261</v>
      </c>
      <c r="C108" s="17" t="s">
        <v>3581</v>
      </c>
      <c r="D108" s="16">
        <v>0</v>
      </c>
      <c r="E108" s="26" t="s">
        <v>168</v>
      </c>
      <c r="F108" s="25"/>
      <c r="G108" s="24"/>
    </row>
    <row r="109" spans="1:9" ht="31">
      <c r="A109" s="19" t="s">
        <v>1258</v>
      </c>
      <c r="B109" s="101" t="s">
        <v>1257</v>
      </c>
      <c r="C109" s="102" t="s">
        <v>1256</v>
      </c>
      <c r="D109" s="16">
        <v>0</v>
      </c>
      <c r="E109" s="26" t="s">
        <v>168</v>
      </c>
      <c r="F109" s="25"/>
      <c r="G109" s="24"/>
    </row>
    <row r="110" spans="1:9" ht="46.5" hidden="1">
      <c r="A110" s="21" t="s">
        <v>1255</v>
      </c>
      <c r="B110" s="101" t="s">
        <v>1254</v>
      </c>
      <c r="C110" s="25"/>
      <c r="D110" s="25"/>
      <c r="E110" s="26"/>
      <c r="F110" s="25"/>
      <c r="G110" s="25"/>
    </row>
    <row r="111" spans="1:9" ht="46.5">
      <c r="A111" s="19" t="s">
        <v>1252</v>
      </c>
      <c r="B111" s="101" t="s">
        <v>1251</v>
      </c>
      <c r="C111" s="17" t="s">
        <v>2204</v>
      </c>
      <c r="D111" s="16">
        <v>0</v>
      </c>
      <c r="E111" s="26" t="s">
        <v>168</v>
      </c>
      <c r="F111" s="25"/>
      <c r="G111" s="24"/>
    </row>
    <row r="112" spans="1:9" ht="40.15" customHeight="1">
      <c r="A112" s="408" t="s">
        <v>1248</v>
      </c>
      <c r="B112" s="825" t="s">
        <v>3149</v>
      </c>
      <c r="C112" s="826"/>
      <c r="D112" s="826"/>
      <c r="E112" s="826"/>
      <c r="F112" s="826"/>
      <c r="G112" s="827"/>
      <c r="H112" s="11">
        <f>SUM(D113:D116)</f>
        <v>0</v>
      </c>
      <c r="I112" s="11">
        <f>COUNT(D113:D116)*2</f>
        <v>6</v>
      </c>
    </row>
    <row r="113" spans="1:9" ht="43.5">
      <c r="A113" s="19" t="s">
        <v>1246</v>
      </c>
      <c r="B113" s="97" t="s">
        <v>1245</v>
      </c>
      <c r="C113" s="88" t="s">
        <v>1241</v>
      </c>
      <c r="D113" s="24">
        <v>0</v>
      </c>
      <c r="E113" s="26" t="s">
        <v>797</v>
      </c>
      <c r="F113" s="25"/>
      <c r="G113" s="24">
        <v>2423</v>
      </c>
    </row>
    <row r="114" spans="1:9" ht="62" hidden="1">
      <c r="A114" s="21" t="s">
        <v>1239</v>
      </c>
      <c r="B114" s="97" t="s">
        <v>1238</v>
      </c>
      <c r="C114" s="25"/>
      <c r="D114" s="25"/>
      <c r="E114" s="26"/>
      <c r="F114" s="25"/>
      <c r="G114" s="25"/>
    </row>
    <row r="115" spans="1:9" ht="46.5">
      <c r="A115" s="19" t="s">
        <v>1237</v>
      </c>
      <c r="B115" s="100" t="s">
        <v>1236</v>
      </c>
      <c r="C115" s="76" t="s">
        <v>3580</v>
      </c>
      <c r="D115" s="24">
        <v>0</v>
      </c>
      <c r="E115" s="26" t="s">
        <v>168</v>
      </c>
      <c r="F115" s="25"/>
      <c r="G115" s="24"/>
    </row>
    <row r="116" spans="1:9" ht="43.5">
      <c r="A116" s="19"/>
      <c r="B116" s="97"/>
      <c r="C116" s="22" t="s">
        <v>3579</v>
      </c>
      <c r="D116" s="24">
        <v>0</v>
      </c>
      <c r="E116" s="26" t="s">
        <v>168</v>
      </c>
      <c r="F116" s="17" t="s">
        <v>3578</v>
      </c>
      <c r="G116" s="24"/>
    </row>
    <row r="117" spans="1:9" ht="46.5" hidden="1">
      <c r="A117" s="21" t="s">
        <v>1231</v>
      </c>
      <c r="B117" s="97" t="s">
        <v>1230</v>
      </c>
      <c r="C117" s="25"/>
      <c r="D117" s="25"/>
      <c r="E117" s="26"/>
      <c r="F117" s="25"/>
      <c r="G117" s="25"/>
    </row>
    <row r="118" spans="1:9" ht="46.5" hidden="1">
      <c r="A118" s="21" t="s">
        <v>1229</v>
      </c>
      <c r="B118" s="98" t="s">
        <v>1228</v>
      </c>
      <c r="C118" s="25"/>
      <c r="D118" s="25"/>
      <c r="E118" s="26"/>
      <c r="F118" s="25"/>
      <c r="G118" s="25"/>
    </row>
    <row r="119" spans="1:9" ht="40.15" customHeight="1">
      <c r="A119" s="408" t="s">
        <v>1227</v>
      </c>
      <c r="B119" s="918" t="s">
        <v>1226</v>
      </c>
      <c r="C119" s="919"/>
      <c r="D119" s="919"/>
      <c r="E119" s="919"/>
      <c r="F119" s="919"/>
      <c r="G119" s="920"/>
      <c r="H119" s="11">
        <f>SUM(D120:D124)</f>
        <v>0</v>
      </c>
      <c r="I119" s="11">
        <f>COUNT(D120:D124)*2</f>
        <v>10</v>
      </c>
    </row>
    <row r="120" spans="1:9" ht="31">
      <c r="A120" s="19" t="s">
        <v>1225</v>
      </c>
      <c r="B120" s="97" t="s">
        <v>1224</v>
      </c>
      <c r="C120" s="88" t="s">
        <v>2377</v>
      </c>
      <c r="D120" s="24">
        <v>0</v>
      </c>
      <c r="E120" s="26" t="s">
        <v>168</v>
      </c>
      <c r="F120" s="25"/>
      <c r="G120" s="24"/>
    </row>
    <row r="121" spans="1:9" ht="46.5">
      <c r="A121" s="19" t="s">
        <v>1220</v>
      </c>
      <c r="B121" s="97" t="s">
        <v>1219</v>
      </c>
      <c r="C121" s="36" t="s">
        <v>1912</v>
      </c>
      <c r="D121" s="24">
        <v>0</v>
      </c>
      <c r="E121" s="26" t="s">
        <v>1210</v>
      </c>
      <c r="F121" s="25"/>
      <c r="G121" s="24"/>
    </row>
    <row r="122" spans="1:9" ht="43.5">
      <c r="A122" s="19"/>
      <c r="B122" s="97"/>
      <c r="C122" s="36" t="s">
        <v>2196</v>
      </c>
      <c r="D122" s="24">
        <v>0</v>
      </c>
      <c r="E122" s="26" t="s">
        <v>1210</v>
      </c>
      <c r="F122" s="25"/>
      <c r="G122" s="61"/>
    </row>
    <row r="123" spans="1:9" ht="46.5">
      <c r="A123" s="19" t="s">
        <v>1217</v>
      </c>
      <c r="B123" s="97" t="s">
        <v>1216</v>
      </c>
      <c r="C123" s="23" t="s">
        <v>1215</v>
      </c>
      <c r="D123" s="24">
        <v>0</v>
      </c>
      <c r="E123" s="26" t="s">
        <v>921</v>
      </c>
      <c r="F123" s="25"/>
      <c r="G123" s="24"/>
    </row>
    <row r="124" spans="1:9" ht="77.5">
      <c r="A124" s="19" t="s">
        <v>1213</v>
      </c>
      <c r="B124" s="97" t="s">
        <v>1212</v>
      </c>
      <c r="C124" s="88" t="s">
        <v>3577</v>
      </c>
      <c r="D124" s="24">
        <v>0</v>
      </c>
      <c r="E124" s="26" t="s">
        <v>1210</v>
      </c>
      <c r="F124" s="25"/>
      <c r="G124" s="24"/>
    </row>
    <row r="125" spans="1:9" ht="40.15" customHeight="1">
      <c r="A125" s="408" t="s">
        <v>1208</v>
      </c>
      <c r="B125" s="918" t="s">
        <v>1207</v>
      </c>
      <c r="C125" s="919"/>
      <c r="D125" s="919"/>
      <c r="E125" s="919"/>
      <c r="F125" s="919"/>
      <c r="G125" s="920"/>
      <c r="H125" s="11">
        <f>SUM(D126:D131)</f>
        <v>0</v>
      </c>
      <c r="I125" s="11">
        <f>COUNT(D126:D131)*2</f>
        <v>10</v>
      </c>
    </row>
    <row r="126" spans="1:9" ht="46.5">
      <c r="A126" s="19" t="s">
        <v>1206</v>
      </c>
      <c r="B126" s="66" t="s">
        <v>1205</v>
      </c>
      <c r="C126" s="275" t="s">
        <v>3576</v>
      </c>
      <c r="D126" s="24">
        <v>0</v>
      </c>
      <c r="E126" s="26" t="s">
        <v>422</v>
      </c>
      <c r="F126" s="22" t="s">
        <v>3575</v>
      </c>
      <c r="G126" s="24"/>
    </row>
    <row r="127" spans="1:9" ht="29">
      <c r="A127" s="19"/>
      <c r="B127" s="66"/>
      <c r="C127" s="22" t="s">
        <v>3574</v>
      </c>
      <c r="D127" s="24">
        <v>0</v>
      </c>
      <c r="E127" s="26" t="s">
        <v>422</v>
      </c>
      <c r="F127" s="22"/>
      <c r="G127" s="24"/>
    </row>
    <row r="128" spans="1:9" ht="31" hidden="1">
      <c r="A128" s="21" t="s">
        <v>1203</v>
      </c>
      <c r="B128" s="66" t="s">
        <v>1202</v>
      </c>
      <c r="C128" s="88"/>
      <c r="D128" s="25"/>
      <c r="E128" s="26"/>
      <c r="F128" s="25"/>
    </row>
    <row r="129" spans="1:9" ht="31">
      <c r="A129" s="19" t="s">
        <v>1200</v>
      </c>
      <c r="B129" s="66" t="s">
        <v>1199</v>
      </c>
      <c r="C129" s="88" t="s">
        <v>3573</v>
      </c>
      <c r="D129" s="24">
        <v>0</v>
      </c>
      <c r="E129" s="26" t="s">
        <v>126</v>
      </c>
      <c r="F129" s="25"/>
      <c r="G129" s="24"/>
    </row>
    <row r="130" spans="1:9" ht="72.5">
      <c r="A130" s="19" t="s">
        <v>1198</v>
      </c>
      <c r="B130" s="66" t="s">
        <v>1197</v>
      </c>
      <c r="C130" s="67" t="s">
        <v>3572</v>
      </c>
      <c r="D130" s="24">
        <v>0</v>
      </c>
      <c r="E130" s="26" t="s">
        <v>808</v>
      </c>
      <c r="F130" s="88" t="s">
        <v>3571</v>
      </c>
      <c r="G130" s="24"/>
    </row>
    <row r="131" spans="1:9" ht="58">
      <c r="A131" s="19" t="s">
        <v>1191</v>
      </c>
      <c r="B131" s="42" t="s">
        <v>1190</v>
      </c>
      <c r="C131" s="30" t="s">
        <v>2376</v>
      </c>
      <c r="D131" s="24">
        <v>0</v>
      </c>
      <c r="E131" s="26" t="s">
        <v>168</v>
      </c>
      <c r="F131" s="25"/>
      <c r="G131" s="24"/>
    </row>
    <row r="132" spans="1:9" ht="40.15" customHeight="1">
      <c r="A132" s="408" t="s">
        <v>1188</v>
      </c>
      <c r="B132" s="918" t="s">
        <v>1187</v>
      </c>
      <c r="C132" s="919"/>
      <c r="D132" s="919"/>
      <c r="E132" s="919"/>
      <c r="F132" s="919"/>
      <c r="G132" s="920"/>
      <c r="H132" s="11">
        <f>SUM(D133:D136)</f>
        <v>0</v>
      </c>
      <c r="I132" s="11">
        <f>COUNT(D133:D136)*2</f>
        <v>8</v>
      </c>
    </row>
    <row r="133" spans="1:9" ht="62">
      <c r="A133" s="19" t="s">
        <v>1186</v>
      </c>
      <c r="B133" s="97" t="s">
        <v>1185</v>
      </c>
      <c r="C133" s="17" t="s">
        <v>3570</v>
      </c>
      <c r="D133" s="24">
        <v>0</v>
      </c>
      <c r="E133" s="26" t="s">
        <v>808</v>
      </c>
      <c r="F133" s="25"/>
      <c r="G133" s="24"/>
    </row>
    <row r="134" spans="1:9" ht="58">
      <c r="A134" s="19" t="s">
        <v>1182</v>
      </c>
      <c r="B134" s="97" t="s">
        <v>1181</v>
      </c>
      <c r="C134" s="23" t="s">
        <v>3569</v>
      </c>
      <c r="D134" s="24">
        <v>0</v>
      </c>
      <c r="E134" s="26" t="s">
        <v>808</v>
      </c>
      <c r="F134" s="25"/>
      <c r="G134" s="24"/>
    </row>
    <row r="135" spans="1:9" ht="46.5">
      <c r="A135" s="19" t="s">
        <v>1179</v>
      </c>
      <c r="B135" s="97" t="s">
        <v>1178</v>
      </c>
      <c r="C135" s="23" t="s">
        <v>3568</v>
      </c>
      <c r="D135" s="24">
        <v>0</v>
      </c>
      <c r="E135" s="26" t="s">
        <v>808</v>
      </c>
      <c r="F135" s="25"/>
      <c r="G135" s="24"/>
    </row>
    <row r="136" spans="1:9" ht="62">
      <c r="A136" s="19" t="s">
        <v>1176</v>
      </c>
      <c r="B136" s="97" t="s">
        <v>1175</v>
      </c>
      <c r="C136" s="22" t="s">
        <v>3567</v>
      </c>
      <c r="D136" s="24">
        <v>0</v>
      </c>
      <c r="E136" s="26" t="s">
        <v>1170</v>
      </c>
      <c r="F136" s="25"/>
      <c r="G136" s="24"/>
    </row>
    <row r="137" spans="1:9" ht="62" hidden="1">
      <c r="A137" s="21" t="s">
        <v>1173</v>
      </c>
      <c r="B137" s="97" t="s">
        <v>1172</v>
      </c>
      <c r="C137" s="25"/>
      <c r="D137" s="25"/>
      <c r="E137" s="26"/>
      <c r="F137" s="25"/>
      <c r="G137" s="25"/>
    </row>
    <row r="138" spans="1:9" ht="46.5" hidden="1">
      <c r="A138" s="21" t="s">
        <v>1169</v>
      </c>
      <c r="B138" s="69" t="s">
        <v>1168</v>
      </c>
      <c r="C138" s="23"/>
      <c r="D138" s="25"/>
      <c r="E138" s="26"/>
      <c r="F138" s="25"/>
      <c r="G138" s="25"/>
    </row>
    <row r="139" spans="1:9" ht="18.5">
      <c r="A139" s="77"/>
      <c r="B139" s="1017" t="s">
        <v>1167</v>
      </c>
      <c r="C139" s="988"/>
      <c r="D139" s="988"/>
      <c r="E139" s="988"/>
      <c r="F139" s="988"/>
      <c r="G139" s="988"/>
      <c r="H139" s="11">
        <f>H140+H159+H170+H178+H195+H208</f>
        <v>0</v>
      </c>
      <c r="I139" s="11">
        <f>I140+I159+I170+I178+I195+I208</f>
        <v>148</v>
      </c>
    </row>
    <row r="140" spans="1:9" ht="40.15" customHeight="1">
      <c r="A140" s="406" t="s">
        <v>1166</v>
      </c>
      <c r="B140" s="1024" t="s">
        <v>1165</v>
      </c>
      <c r="C140" s="1025"/>
      <c r="D140" s="1025"/>
      <c r="E140" s="1025"/>
      <c r="F140" s="1025"/>
      <c r="G140" s="1026"/>
      <c r="H140" s="11">
        <f>SUM(D141:D158)</f>
        <v>0</v>
      </c>
      <c r="I140" s="11">
        <f>COUNT(D141:D158)*2</f>
        <v>36</v>
      </c>
    </row>
    <row r="141" spans="1:9" ht="58">
      <c r="A141" s="19" t="s">
        <v>1164</v>
      </c>
      <c r="B141" s="94" t="s">
        <v>1163</v>
      </c>
      <c r="C141" s="22" t="s">
        <v>3566</v>
      </c>
      <c r="D141" s="16">
        <v>0</v>
      </c>
      <c r="E141" s="13" t="s">
        <v>168</v>
      </c>
      <c r="F141" s="22" t="s">
        <v>3565</v>
      </c>
      <c r="G141" s="24"/>
    </row>
    <row r="142" spans="1:9" ht="43.5">
      <c r="A142" s="19"/>
      <c r="B142" s="94"/>
      <c r="C142" s="22" t="s">
        <v>1160</v>
      </c>
      <c r="D142" s="16">
        <v>0</v>
      </c>
      <c r="E142" s="13" t="s">
        <v>168</v>
      </c>
      <c r="F142" s="22"/>
      <c r="G142" s="24"/>
    </row>
    <row r="143" spans="1:9" ht="31">
      <c r="A143" s="19" t="s">
        <v>1158</v>
      </c>
      <c r="B143" s="81" t="s">
        <v>1157</v>
      </c>
      <c r="C143" s="22" t="s">
        <v>3564</v>
      </c>
      <c r="D143" s="16">
        <v>0</v>
      </c>
      <c r="E143" s="13" t="s">
        <v>168</v>
      </c>
      <c r="F143" s="25"/>
      <c r="G143" s="24"/>
    </row>
    <row r="144" spans="1:9" ht="29">
      <c r="A144" s="19"/>
      <c r="B144" s="81"/>
      <c r="C144" s="22" t="s">
        <v>1152</v>
      </c>
      <c r="D144" s="16">
        <v>0</v>
      </c>
      <c r="E144" s="13" t="s">
        <v>168</v>
      </c>
      <c r="F144" s="25"/>
      <c r="G144" s="24"/>
    </row>
    <row r="145" spans="1:9" ht="15.5">
      <c r="A145" s="19"/>
      <c r="B145" s="81"/>
      <c r="C145" s="22" t="s">
        <v>1150</v>
      </c>
      <c r="D145" s="16">
        <v>0</v>
      </c>
      <c r="E145" s="13" t="s">
        <v>168</v>
      </c>
      <c r="F145" s="25"/>
      <c r="G145" s="24"/>
    </row>
    <row r="146" spans="1:9" ht="31">
      <c r="A146" s="19" t="s">
        <v>1146</v>
      </c>
      <c r="B146" s="94" t="s">
        <v>1145</v>
      </c>
      <c r="C146" s="22" t="s">
        <v>3563</v>
      </c>
      <c r="D146" s="16">
        <v>0</v>
      </c>
      <c r="E146" s="13" t="s">
        <v>168</v>
      </c>
      <c r="F146" s="22" t="s">
        <v>3562</v>
      </c>
      <c r="G146" s="24"/>
    </row>
    <row r="147" spans="1:9" ht="58">
      <c r="A147" s="19"/>
      <c r="B147" s="94"/>
      <c r="C147" s="22" t="s">
        <v>3561</v>
      </c>
      <c r="D147" s="16">
        <v>0</v>
      </c>
      <c r="E147" s="13" t="s">
        <v>168</v>
      </c>
      <c r="F147" s="22" t="s">
        <v>3560</v>
      </c>
      <c r="G147" s="24"/>
    </row>
    <row r="148" spans="1:9" ht="29">
      <c r="A148" s="19"/>
      <c r="B148" s="94"/>
      <c r="C148" s="22" t="s">
        <v>3559</v>
      </c>
      <c r="D148" s="16">
        <v>0</v>
      </c>
      <c r="E148" s="13" t="s">
        <v>168</v>
      </c>
      <c r="F148" s="22"/>
      <c r="G148" s="24"/>
    </row>
    <row r="149" spans="1:9" ht="58">
      <c r="A149" s="19"/>
      <c r="B149" s="94"/>
      <c r="C149" s="22" t="s">
        <v>3558</v>
      </c>
      <c r="D149" s="16">
        <v>0</v>
      </c>
      <c r="E149" s="13" t="s">
        <v>168</v>
      </c>
      <c r="F149" s="22" t="s">
        <v>3557</v>
      </c>
      <c r="G149" s="24"/>
    </row>
    <row r="150" spans="1:9" ht="29">
      <c r="A150" s="19"/>
      <c r="B150" s="94"/>
      <c r="C150" s="22" t="s">
        <v>3556</v>
      </c>
      <c r="D150" s="16">
        <v>0</v>
      </c>
      <c r="E150" s="13" t="s">
        <v>168</v>
      </c>
      <c r="F150" s="22" t="s">
        <v>3555</v>
      </c>
      <c r="G150" s="24"/>
    </row>
    <row r="151" spans="1:9" ht="29">
      <c r="A151" s="19"/>
      <c r="B151" s="94"/>
      <c r="C151" s="22" t="s">
        <v>3554</v>
      </c>
      <c r="D151" s="16">
        <v>0</v>
      </c>
      <c r="E151" s="13" t="s">
        <v>168</v>
      </c>
      <c r="F151" s="22"/>
      <c r="G151" s="24"/>
    </row>
    <row r="152" spans="1:9" ht="46.5">
      <c r="A152" s="19" t="s">
        <v>1134</v>
      </c>
      <c r="B152" s="94" t="s">
        <v>1133</v>
      </c>
      <c r="C152" s="17" t="s">
        <v>3553</v>
      </c>
      <c r="D152" s="16">
        <v>0</v>
      </c>
      <c r="E152" s="13" t="s">
        <v>168</v>
      </c>
      <c r="F152" s="25" t="s">
        <v>3552</v>
      </c>
      <c r="G152" s="24"/>
    </row>
    <row r="153" spans="1:9" ht="58">
      <c r="A153" s="19"/>
      <c r="B153" s="94"/>
      <c r="C153" s="36" t="s">
        <v>2166</v>
      </c>
      <c r="D153" s="16">
        <v>0</v>
      </c>
      <c r="E153" s="13" t="s">
        <v>168</v>
      </c>
      <c r="F153" s="25"/>
      <c r="G153" s="24"/>
    </row>
    <row r="154" spans="1:9" ht="46.5">
      <c r="A154" s="19" t="s">
        <v>1131</v>
      </c>
      <c r="B154" s="94" t="s">
        <v>1130</v>
      </c>
      <c r="C154" s="22" t="s">
        <v>1129</v>
      </c>
      <c r="D154" s="16">
        <v>0</v>
      </c>
      <c r="E154" s="13" t="s">
        <v>168</v>
      </c>
      <c r="F154" s="25"/>
      <c r="G154" s="24"/>
    </row>
    <row r="155" spans="1:9" ht="31">
      <c r="A155" s="19" t="s">
        <v>1128</v>
      </c>
      <c r="B155" s="94" t="s">
        <v>1127</v>
      </c>
      <c r="C155" s="30" t="s">
        <v>3551</v>
      </c>
      <c r="D155" s="16">
        <v>0</v>
      </c>
      <c r="E155" s="13" t="s">
        <v>168</v>
      </c>
      <c r="F155" s="30"/>
      <c r="G155" s="16"/>
    </row>
    <row r="156" spans="1:9" ht="77.5">
      <c r="A156" s="19" t="s">
        <v>1124</v>
      </c>
      <c r="B156" s="90" t="s">
        <v>1123</v>
      </c>
      <c r="C156" s="22" t="s">
        <v>3550</v>
      </c>
      <c r="D156" s="16">
        <v>0</v>
      </c>
      <c r="E156" s="13" t="s">
        <v>168</v>
      </c>
      <c r="F156" s="12"/>
      <c r="G156" s="60"/>
    </row>
    <row r="157" spans="1:9" ht="58">
      <c r="A157" s="19"/>
      <c r="B157" s="31"/>
      <c r="C157" s="22" t="s">
        <v>2156</v>
      </c>
      <c r="D157" s="16">
        <v>0</v>
      </c>
      <c r="E157" s="13" t="s">
        <v>168</v>
      </c>
      <c r="F157" s="12"/>
      <c r="G157" s="60"/>
    </row>
    <row r="158" spans="1:9" ht="29">
      <c r="A158" s="19"/>
      <c r="B158" s="31"/>
      <c r="C158" s="30" t="s">
        <v>3549</v>
      </c>
      <c r="D158" s="16">
        <v>0</v>
      </c>
      <c r="E158" s="13" t="s">
        <v>168</v>
      </c>
      <c r="F158" s="12"/>
      <c r="G158" s="60"/>
    </row>
    <row r="159" spans="1:9" ht="40.15" customHeight="1">
      <c r="A159" s="406" t="s">
        <v>1118</v>
      </c>
      <c r="B159" s="1003" t="s">
        <v>1117</v>
      </c>
      <c r="C159" s="1004"/>
      <c r="D159" s="1004"/>
      <c r="E159" s="1004"/>
      <c r="F159" s="1004"/>
      <c r="G159" s="1005"/>
      <c r="H159" s="11">
        <f>SUM(D160:D169)</f>
        <v>0</v>
      </c>
      <c r="I159" s="11">
        <f>COUNT(D160:D169)*2</f>
        <v>18</v>
      </c>
    </row>
    <row r="160" spans="1:9" ht="72.5">
      <c r="A160" s="19" t="s">
        <v>1116</v>
      </c>
      <c r="B160" s="83" t="s">
        <v>1115</v>
      </c>
      <c r="C160" s="23" t="s">
        <v>1114</v>
      </c>
      <c r="D160" s="37">
        <v>0</v>
      </c>
      <c r="E160" s="26" t="s">
        <v>168</v>
      </c>
      <c r="F160" s="23" t="s">
        <v>1113</v>
      </c>
      <c r="G160" s="24"/>
    </row>
    <row r="161" spans="1:9" ht="46.5" hidden="1">
      <c r="A161" s="21" t="s">
        <v>1112</v>
      </c>
      <c r="B161" s="81" t="s">
        <v>1111</v>
      </c>
      <c r="C161" s="25"/>
      <c r="D161" s="25"/>
      <c r="E161" s="26"/>
      <c r="F161" s="25"/>
      <c r="G161" s="25"/>
    </row>
    <row r="162" spans="1:9" ht="43.5">
      <c r="A162" s="19" t="s">
        <v>1110</v>
      </c>
      <c r="B162" s="81" t="s">
        <v>1109</v>
      </c>
      <c r="C162" s="88" t="s">
        <v>3548</v>
      </c>
      <c r="D162" s="37">
        <v>0</v>
      </c>
      <c r="E162" s="26" t="s">
        <v>168</v>
      </c>
      <c r="F162" s="25"/>
      <c r="G162" s="24"/>
    </row>
    <row r="163" spans="1:9" ht="58">
      <c r="A163" s="19"/>
      <c r="B163" s="169"/>
      <c r="C163" s="84" t="s">
        <v>3547</v>
      </c>
      <c r="D163" s="37">
        <v>0</v>
      </c>
      <c r="E163" s="26" t="s">
        <v>190</v>
      </c>
      <c r="F163" s="25"/>
      <c r="G163" s="24"/>
    </row>
    <row r="164" spans="1:9" ht="29">
      <c r="A164" s="19"/>
      <c r="B164" s="169"/>
      <c r="C164" s="67" t="s">
        <v>3546</v>
      </c>
      <c r="D164" s="37">
        <v>0</v>
      </c>
      <c r="E164" s="26" t="s">
        <v>190</v>
      </c>
      <c r="F164" s="25"/>
      <c r="G164" s="24"/>
    </row>
    <row r="165" spans="1:9" ht="43.5">
      <c r="A165" s="19"/>
      <c r="B165" s="169"/>
      <c r="C165" s="36" t="s">
        <v>3545</v>
      </c>
      <c r="D165" s="37">
        <v>0</v>
      </c>
      <c r="E165" s="26" t="s">
        <v>168</v>
      </c>
      <c r="F165" s="25"/>
      <c r="G165" s="24"/>
    </row>
    <row r="166" spans="1:9" ht="58">
      <c r="A166" s="19"/>
      <c r="B166" s="169"/>
      <c r="C166" s="36" t="s">
        <v>2593</v>
      </c>
      <c r="D166" s="37">
        <v>0</v>
      </c>
      <c r="E166" s="26" t="s">
        <v>168</v>
      </c>
      <c r="F166" s="25"/>
      <c r="G166" s="24"/>
    </row>
    <row r="167" spans="1:9" ht="29">
      <c r="A167" s="19"/>
      <c r="B167" s="169"/>
      <c r="C167" s="36" t="s">
        <v>2592</v>
      </c>
      <c r="D167" s="37">
        <v>0</v>
      </c>
      <c r="E167" s="26" t="s">
        <v>168</v>
      </c>
      <c r="F167" s="25"/>
      <c r="G167" s="24"/>
    </row>
    <row r="168" spans="1:9" ht="31">
      <c r="A168" s="19" t="s">
        <v>1107</v>
      </c>
      <c r="B168" s="87" t="s">
        <v>1106</v>
      </c>
      <c r="C168" s="48" t="s">
        <v>3544</v>
      </c>
      <c r="D168" s="37">
        <v>0</v>
      </c>
      <c r="E168" s="26" t="s">
        <v>168</v>
      </c>
      <c r="F168" s="25"/>
      <c r="G168" s="24"/>
    </row>
    <row r="169" spans="1:9" ht="29">
      <c r="A169" s="19"/>
      <c r="B169" s="87"/>
      <c r="C169" s="48" t="s">
        <v>2588</v>
      </c>
      <c r="D169" s="37">
        <v>0</v>
      </c>
      <c r="E169" s="26" t="s">
        <v>168</v>
      </c>
      <c r="F169" s="25"/>
      <c r="G169" s="24"/>
    </row>
    <row r="170" spans="1:9" ht="40.15" customHeight="1">
      <c r="A170" s="406" t="s">
        <v>1103</v>
      </c>
      <c r="B170" s="1003" t="s">
        <v>1102</v>
      </c>
      <c r="C170" s="1004"/>
      <c r="D170" s="1004"/>
      <c r="E170" s="1004"/>
      <c r="F170" s="1004"/>
      <c r="G170" s="1005"/>
      <c r="H170" s="11">
        <f>SUM(D171:D177)</f>
        <v>0</v>
      </c>
      <c r="I170" s="11">
        <f>COUNT(D171:D177)*2</f>
        <v>14</v>
      </c>
    </row>
    <row r="171" spans="1:9" ht="43.5">
      <c r="A171" s="19" t="s">
        <v>1101</v>
      </c>
      <c r="B171" s="83" t="s">
        <v>1100</v>
      </c>
      <c r="C171" s="86" t="s">
        <v>3543</v>
      </c>
      <c r="D171" s="24">
        <v>0</v>
      </c>
      <c r="E171" s="26" t="s">
        <v>235</v>
      </c>
      <c r="F171" s="25"/>
      <c r="G171" s="24"/>
    </row>
    <row r="172" spans="1:9" ht="43.5">
      <c r="A172" s="19"/>
      <c r="B172" s="85"/>
      <c r="C172" s="86" t="s">
        <v>1098</v>
      </c>
      <c r="D172" s="24">
        <v>0</v>
      </c>
      <c r="E172" s="26" t="s">
        <v>168</v>
      </c>
      <c r="F172" s="25"/>
      <c r="G172" s="24"/>
    </row>
    <row r="173" spans="1:9" ht="43.5">
      <c r="A173" s="19" t="s">
        <v>1097</v>
      </c>
      <c r="B173" s="85" t="s">
        <v>1096</v>
      </c>
      <c r="C173" s="86" t="s">
        <v>1095</v>
      </c>
      <c r="D173" s="24">
        <v>0</v>
      </c>
      <c r="E173" s="26" t="s">
        <v>168</v>
      </c>
      <c r="F173" s="25"/>
      <c r="G173" s="24"/>
    </row>
    <row r="174" spans="1:9" ht="72.5">
      <c r="A174" s="19"/>
      <c r="B174" s="85"/>
      <c r="C174" s="84" t="s">
        <v>1094</v>
      </c>
      <c r="D174" s="24">
        <v>0</v>
      </c>
      <c r="E174" s="26" t="s">
        <v>168</v>
      </c>
      <c r="F174" s="25"/>
      <c r="G174" s="24"/>
    </row>
    <row r="175" spans="1:9" ht="29">
      <c r="A175" s="19"/>
      <c r="B175" s="85"/>
      <c r="C175" s="86" t="s">
        <v>3542</v>
      </c>
      <c r="D175" s="24">
        <v>0</v>
      </c>
      <c r="E175" s="26" t="s">
        <v>190</v>
      </c>
      <c r="F175" s="25"/>
      <c r="G175" s="24"/>
    </row>
    <row r="176" spans="1:9" ht="72.5">
      <c r="A176" s="19"/>
      <c r="B176" s="85"/>
      <c r="C176" s="86" t="s">
        <v>3541</v>
      </c>
      <c r="D176" s="24">
        <v>0</v>
      </c>
      <c r="E176" s="26" t="s">
        <v>190</v>
      </c>
      <c r="F176" s="25"/>
      <c r="G176" s="24"/>
    </row>
    <row r="177" spans="1:9" ht="62">
      <c r="A177" s="19" t="s">
        <v>1093</v>
      </c>
      <c r="B177" s="83" t="s">
        <v>1092</v>
      </c>
      <c r="C177" s="23" t="s">
        <v>1091</v>
      </c>
      <c r="D177" s="24">
        <v>0</v>
      </c>
      <c r="E177" s="26" t="s">
        <v>422</v>
      </c>
      <c r="F177" s="25"/>
      <c r="G177" s="24"/>
    </row>
    <row r="178" spans="1:9" ht="40.15" customHeight="1">
      <c r="A178" s="406" t="s">
        <v>1090</v>
      </c>
      <c r="B178" s="1024" t="s">
        <v>1089</v>
      </c>
      <c r="C178" s="1025"/>
      <c r="D178" s="1025"/>
      <c r="E178" s="1025"/>
      <c r="F178" s="1025"/>
      <c r="G178" s="1026"/>
      <c r="H178" s="11">
        <f>SUM(D179:D194)</f>
        <v>0</v>
      </c>
      <c r="I178" s="11">
        <f>COUNT(D179:D194)*2</f>
        <v>32</v>
      </c>
    </row>
    <row r="179" spans="1:9" ht="31">
      <c r="A179" s="19" t="s">
        <v>1088</v>
      </c>
      <c r="B179" s="79" t="s">
        <v>1087</v>
      </c>
      <c r="C179" s="22" t="s">
        <v>3540</v>
      </c>
      <c r="D179" s="16">
        <v>0</v>
      </c>
      <c r="E179" s="13" t="s">
        <v>190</v>
      </c>
      <c r="F179" s="22"/>
      <c r="G179" s="24"/>
    </row>
    <row r="180" spans="1:9" ht="46.5">
      <c r="A180" s="19" t="s">
        <v>1084</v>
      </c>
      <c r="B180" s="79" t="s">
        <v>1083</v>
      </c>
      <c r="C180" s="22" t="s">
        <v>3539</v>
      </c>
      <c r="D180" s="16">
        <v>0</v>
      </c>
      <c r="E180" s="26" t="s">
        <v>190</v>
      </c>
      <c r="F180" s="297" t="s">
        <v>3538</v>
      </c>
      <c r="G180" s="24"/>
    </row>
    <row r="181" spans="1:9" ht="46.5">
      <c r="A181" s="19" t="s">
        <v>1081</v>
      </c>
      <c r="B181" s="79" t="s">
        <v>1080</v>
      </c>
      <c r="C181" s="22" t="s">
        <v>3537</v>
      </c>
      <c r="D181" s="16">
        <v>0</v>
      </c>
      <c r="E181" s="26" t="s">
        <v>1078</v>
      </c>
      <c r="F181" s="22" t="s">
        <v>3536</v>
      </c>
      <c r="G181" s="24"/>
    </row>
    <row r="182" spans="1:9" ht="46.5">
      <c r="A182" s="19" t="s">
        <v>1076</v>
      </c>
      <c r="B182" s="79" t="s">
        <v>1075</v>
      </c>
      <c r="C182" s="22" t="s">
        <v>3535</v>
      </c>
      <c r="D182" s="16">
        <v>0</v>
      </c>
      <c r="E182" s="26" t="s">
        <v>235</v>
      </c>
      <c r="F182" s="297" t="s">
        <v>3534</v>
      </c>
      <c r="G182" s="24"/>
    </row>
    <row r="183" spans="1:9" ht="31">
      <c r="A183" s="19" t="s">
        <v>1062</v>
      </c>
      <c r="B183" s="79" t="s">
        <v>1061</v>
      </c>
      <c r="C183" s="22" t="s">
        <v>3533</v>
      </c>
      <c r="D183" s="16">
        <v>0</v>
      </c>
      <c r="E183" s="26" t="s">
        <v>422</v>
      </c>
      <c r="F183" s="297"/>
      <c r="G183" s="24"/>
    </row>
    <row r="184" spans="1:9" ht="15.5">
      <c r="A184" s="19"/>
      <c r="B184" s="79"/>
      <c r="C184" s="22" t="s">
        <v>2141</v>
      </c>
      <c r="D184" s="16">
        <v>0</v>
      </c>
      <c r="E184" s="26" t="s">
        <v>422</v>
      </c>
      <c r="F184" s="12" t="s">
        <v>3532</v>
      </c>
      <c r="G184" s="24"/>
    </row>
    <row r="185" spans="1:9" ht="29">
      <c r="A185" s="19"/>
      <c r="B185" s="79"/>
      <c r="C185" s="22" t="s">
        <v>1058</v>
      </c>
      <c r="D185" s="16">
        <v>0</v>
      </c>
      <c r="E185" s="26" t="s">
        <v>422</v>
      </c>
      <c r="F185" s="12"/>
      <c r="G185" s="24"/>
    </row>
    <row r="186" spans="1:9" ht="31">
      <c r="A186" s="19" t="s">
        <v>1057</v>
      </c>
      <c r="B186" s="79" t="s">
        <v>1056</v>
      </c>
      <c r="C186" s="45" t="s">
        <v>2815</v>
      </c>
      <c r="D186" s="16">
        <v>0</v>
      </c>
      <c r="E186" s="26" t="s">
        <v>422</v>
      </c>
      <c r="F186" s="25"/>
      <c r="G186" s="24"/>
    </row>
    <row r="187" spans="1:9" ht="29">
      <c r="A187" s="19"/>
      <c r="B187" s="79"/>
      <c r="C187" s="36" t="s">
        <v>1054</v>
      </c>
      <c r="D187" s="16">
        <v>0</v>
      </c>
      <c r="E187" s="26" t="s">
        <v>422</v>
      </c>
      <c r="F187" s="25"/>
      <c r="G187" s="24"/>
    </row>
    <row r="188" spans="1:9" ht="15.5">
      <c r="A188" s="19"/>
      <c r="B188" s="79"/>
      <c r="C188" s="36" t="s">
        <v>3531</v>
      </c>
      <c r="D188" s="16">
        <v>0</v>
      </c>
      <c r="E188" s="26" t="s">
        <v>422</v>
      </c>
      <c r="F188" s="25"/>
      <c r="G188" s="24"/>
    </row>
    <row r="189" spans="1:9" ht="15.5">
      <c r="A189" s="19"/>
      <c r="B189" s="79"/>
      <c r="C189" s="36" t="s">
        <v>3530</v>
      </c>
      <c r="D189" s="16">
        <v>0</v>
      </c>
      <c r="E189" s="26" t="s">
        <v>422</v>
      </c>
      <c r="G189" s="24"/>
    </row>
    <row r="190" spans="1:9" ht="15.5">
      <c r="A190" s="19"/>
      <c r="B190" s="79"/>
      <c r="C190" s="36" t="s">
        <v>1861</v>
      </c>
      <c r="D190" s="16">
        <v>0</v>
      </c>
      <c r="E190" s="26" t="s">
        <v>422</v>
      </c>
      <c r="F190" s="25"/>
      <c r="G190" s="24"/>
    </row>
    <row r="191" spans="1:9" ht="31">
      <c r="A191" s="19" t="s">
        <v>1049</v>
      </c>
      <c r="B191" s="79" t="s">
        <v>1048</v>
      </c>
      <c r="C191" s="22" t="s">
        <v>3529</v>
      </c>
      <c r="D191" s="16">
        <v>0</v>
      </c>
      <c r="E191" s="26" t="s">
        <v>422</v>
      </c>
      <c r="F191" s="25"/>
      <c r="G191" s="24"/>
    </row>
    <row r="192" spans="1:9" ht="29">
      <c r="A192" s="19"/>
      <c r="B192" s="42"/>
      <c r="C192" s="30" t="s">
        <v>3085</v>
      </c>
      <c r="D192" s="16">
        <v>0</v>
      </c>
      <c r="E192" s="26" t="s">
        <v>422</v>
      </c>
      <c r="F192" s="25"/>
      <c r="G192" s="152"/>
    </row>
    <row r="193" spans="1:9" ht="43.5">
      <c r="A193" s="19"/>
      <c r="B193" s="42"/>
      <c r="C193" s="149" t="s">
        <v>1857</v>
      </c>
      <c r="D193" s="16">
        <v>0</v>
      </c>
      <c r="E193" s="26" t="s">
        <v>422</v>
      </c>
      <c r="F193" s="25"/>
      <c r="G193" s="152"/>
    </row>
    <row r="194" spans="1:9" ht="29">
      <c r="A194" s="19"/>
      <c r="B194" s="42"/>
      <c r="C194" s="30" t="s">
        <v>2566</v>
      </c>
      <c r="D194" s="16">
        <v>0</v>
      </c>
      <c r="E194" s="26" t="s">
        <v>422</v>
      </c>
      <c r="F194" s="25"/>
      <c r="G194" s="152"/>
    </row>
    <row r="195" spans="1:9" ht="40.15" customHeight="1">
      <c r="A195" s="406" t="s">
        <v>1043</v>
      </c>
      <c r="B195" s="1003" t="s">
        <v>1042</v>
      </c>
      <c r="C195" s="1004"/>
      <c r="D195" s="1004"/>
      <c r="E195" s="1004"/>
      <c r="F195" s="1004"/>
      <c r="G195" s="1005"/>
      <c r="H195" s="11">
        <f>SUM(D196:D207)</f>
        <v>0</v>
      </c>
      <c r="I195" s="11">
        <f>COUNT(D196:D207)*2</f>
        <v>24</v>
      </c>
    </row>
    <row r="196" spans="1:9" ht="43.5">
      <c r="A196" s="19" t="s">
        <v>1041</v>
      </c>
      <c r="B196" s="80" t="s">
        <v>1040</v>
      </c>
      <c r="C196" s="30" t="s">
        <v>3528</v>
      </c>
      <c r="D196" s="74">
        <v>0</v>
      </c>
      <c r="E196" s="13" t="s">
        <v>190</v>
      </c>
      <c r="F196" s="22" t="s">
        <v>3521</v>
      </c>
      <c r="G196" s="24"/>
    </row>
    <row r="197" spans="1:9" ht="15.5">
      <c r="A197" s="19"/>
      <c r="B197" s="80"/>
      <c r="C197" s="30" t="s">
        <v>1851</v>
      </c>
      <c r="D197" s="74">
        <v>0</v>
      </c>
      <c r="E197" s="13" t="s">
        <v>190</v>
      </c>
      <c r="F197" s="22" t="s">
        <v>3521</v>
      </c>
      <c r="G197" s="24"/>
    </row>
    <row r="198" spans="1:9" ht="15.5">
      <c r="A198" s="19"/>
      <c r="B198" s="80"/>
      <c r="C198" s="30" t="s">
        <v>3527</v>
      </c>
      <c r="D198" s="74">
        <v>0</v>
      </c>
      <c r="E198" s="13" t="s">
        <v>190</v>
      </c>
      <c r="F198" s="22" t="s">
        <v>3521</v>
      </c>
      <c r="G198" s="24"/>
    </row>
    <row r="199" spans="1:9" ht="29">
      <c r="A199" s="19"/>
      <c r="B199" s="80"/>
      <c r="C199" s="30" t="s">
        <v>3526</v>
      </c>
      <c r="D199" s="74">
        <v>0</v>
      </c>
      <c r="E199" s="13" t="s">
        <v>190</v>
      </c>
      <c r="F199" s="22" t="s">
        <v>3521</v>
      </c>
      <c r="G199" s="24"/>
    </row>
    <row r="200" spans="1:9" ht="29">
      <c r="A200" s="19"/>
      <c r="B200" s="80"/>
      <c r="C200" s="30" t="s">
        <v>3525</v>
      </c>
      <c r="D200" s="74">
        <v>0</v>
      </c>
      <c r="E200" s="13" t="s">
        <v>190</v>
      </c>
      <c r="F200" s="22" t="s">
        <v>3521</v>
      </c>
      <c r="G200" s="24"/>
    </row>
    <row r="201" spans="1:9" ht="29">
      <c r="A201" s="19"/>
      <c r="B201" s="80"/>
      <c r="C201" s="30" t="s">
        <v>3524</v>
      </c>
      <c r="D201" s="74">
        <v>0</v>
      </c>
      <c r="E201" s="13" t="s">
        <v>190</v>
      </c>
      <c r="F201" s="22" t="s">
        <v>3521</v>
      </c>
      <c r="G201" s="24"/>
    </row>
    <row r="202" spans="1:9" ht="15.5">
      <c r="A202" s="19"/>
      <c r="B202" s="80"/>
      <c r="C202" s="30" t="s">
        <v>3523</v>
      </c>
      <c r="D202" s="74">
        <v>0</v>
      </c>
      <c r="E202" s="13" t="s">
        <v>190</v>
      </c>
      <c r="F202" s="22" t="s">
        <v>3521</v>
      </c>
      <c r="G202" s="24"/>
    </row>
    <row r="203" spans="1:9" ht="15.5">
      <c r="A203" s="19"/>
      <c r="B203" s="80"/>
      <c r="C203" s="30" t="s">
        <v>3522</v>
      </c>
      <c r="D203" s="74">
        <v>0</v>
      </c>
      <c r="E203" s="13" t="s">
        <v>190</v>
      </c>
      <c r="F203" s="22" t="s">
        <v>3521</v>
      </c>
      <c r="G203" s="24"/>
    </row>
    <row r="204" spans="1:9" ht="15.5">
      <c r="A204" s="19"/>
      <c r="B204" s="80"/>
      <c r="C204" s="39" t="s">
        <v>3520</v>
      </c>
      <c r="D204" s="74">
        <v>0</v>
      </c>
      <c r="E204" s="13" t="s">
        <v>190</v>
      </c>
      <c r="F204" s="23" t="s">
        <v>3072</v>
      </c>
      <c r="G204" s="24"/>
    </row>
    <row r="205" spans="1:9" ht="31">
      <c r="A205" s="19" t="s">
        <v>1036</v>
      </c>
      <c r="B205" s="79" t="s">
        <v>1035</v>
      </c>
      <c r="C205" s="42" t="s">
        <v>3519</v>
      </c>
      <c r="D205" s="74">
        <v>0</v>
      </c>
      <c r="E205" s="13" t="s">
        <v>190</v>
      </c>
      <c r="F205" s="22" t="s">
        <v>3518</v>
      </c>
      <c r="G205" s="24"/>
    </row>
    <row r="206" spans="1:9" ht="29">
      <c r="A206" s="19"/>
      <c r="B206" s="42"/>
      <c r="C206" s="30" t="s">
        <v>3517</v>
      </c>
      <c r="D206" s="74">
        <v>0</v>
      </c>
      <c r="E206" s="13" t="s">
        <v>190</v>
      </c>
      <c r="F206" s="30" t="s">
        <v>3516</v>
      </c>
      <c r="G206" s="24"/>
    </row>
    <row r="207" spans="1:9" ht="46.5">
      <c r="A207" s="19" t="s">
        <v>1031</v>
      </c>
      <c r="B207" s="296" t="s">
        <v>1030</v>
      </c>
      <c r="C207" s="17" t="s">
        <v>3515</v>
      </c>
      <c r="D207" s="74">
        <v>0</v>
      </c>
      <c r="E207" s="13" t="s">
        <v>190</v>
      </c>
      <c r="F207" s="25"/>
      <c r="G207" s="24"/>
    </row>
    <row r="208" spans="1:9" ht="40.15" customHeight="1">
      <c r="A208" s="406" t="s">
        <v>1027</v>
      </c>
      <c r="B208" s="1003" t="s">
        <v>1026</v>
      </c>
      <c r="C208" s="1004"/>
      <c r="D208" s="1004"/>
      <c r="E208" s="1004"/>
      <c r="F208" s="1004"/>
      <c r="G208" s="1005"/>
      <c r="H208" s="11">
        <f>SUM(D209:D220)</f>
        <v>0</v>
      </c>
      <c r="I208" s="11">
        <f>COUNT(D209:D220)*2</f>
        <v>24</v>
      </c>
    </row>
    <row r="209" spans="1:9" ht="46.5">
      <c r="A209" s="19" t="s">
        <v>1025</v>
      </c>
      <c r="B209" s="79" t="s">
        <v>1024</v>
      </c>
      <c r="C209" s="33" t="s">
        <v>1023</v>
      </c>
      <c r="D209" s="93">
        <v>0</v>
      </c>
      <c r="E209" s="92" t="s">
        <v>168</v>
      </c>
      <c r="F209" s="48" t="s">
        <v>3514</v>
      </c>
      <c r="G209" s="24"/>
    </row>
    <row r="210" spans="1:9" ht="62">
      <c r="A210" s="19" t="s">
        <v>1021</v>
      </c>
      <c r="B210" s="79" t="s">
        <v>1020</v>
      </c>
      <c r="C210" s="29" t="s">
        <v>3513</v>
      </c>
      <c r="D210" s="93">
        <v>0</v>
      </c>
      <c r="E210" s="13" t="s">
        <v>168</v>
      </c>
      <c r="F210" s="25"/>
      <c r="G210" s="24"/>
    </row>
    <row r="211" spans="1:9" ht="62">
      <c r="A211" s="19" t="s">
        <v>1007</v>
      </c>
      <c r="B211" s="79" t="s">
        <v>1006</v>
      </c>
      <c r="C211" s="29" t="s">
        <v>1814</v>
      </c>
      <c r="D211" s="93">
        <v>0</v>
      </c>
      <c r="E211" s="13" t="s">
        <v>168</v>
      </c>
      <c r="F211" s="22" t="s">
        <v>3512</v>
      </c>
      <c r="G211" s="24"/>
    </row>
    <row r="212" spans="1:9" ht="62">
      <c r="A212" s="19" t="s">
        <v>1003</v>
      </c>
      <c r="B212" s="80" t="s">
        <v>1002</v>
      </c>
      <c r="C212" s="42" t="s">
        <v>3511</v>
      </c>
      <c r="D212" s="93">
        <v>0</v>
      </c>
      <c r="E212" s="13" t="s">
        <v>168</v>
      </c>
      <c r="F212" s="22" t="s">
        <v>3510</v>
      </c>
      <c r="G212" s="24"/>
    </row>
    <row r="213" spans="1:9" ht="87">
      <c r="A213" s="19"/>
      <c r="B213" s="80"/>
      <c r="C213" s="22" t="s">
        <v>3509</v>
      </c>
      <c r="D213" s="93">
        <v>0</v>
      </c>
      <c r="E213" s="13" t="s">
        <v>168</v>
      </c>
      <c r="F213" s="22" t="s">
        <v>3508</v>
      </c>
      <c r="G213" s="24"/>
    </row>
    <row r="214" spans="1:9" ht="43.5">
      <c r="A214" s="19" t="s">
        <v>1001</v>
      </c>
      <c r="B214" s="79" t="s">
        <v>1000</v>
      </c>
      <c r="C214" s="31" t="s">
        <v>999</v>
      </c>
      <c r="D214" s="93">
        <v>0</v>
      </c>
      <c r="E214" s="26" t="s">
        <v>986</v>
      </c>
      <c r="F214" s="23" t="s">
        <v>1808</v>
      </c>
      <c r="G214" s="24"/>
    </row>
    <row r="215" spans="1:9" ht="58">
      <c r="A215" s="19" t="s">
        <v>997</v>
      </c>
      <c r="B215" s="80" t="s">
        <v>996</v>
      </c>
      <c r="C215" s="31" t="s">
        <v>995</v>
      </c>
      <c r="D215" s="93">
        <v>0</v>
      </c>
      <c r="E215" s="26" t="s">
        <v>986</v>
      </c>
      <c r="F215" s="23" t="s">
        <v>3047</v>
      </c>
      <c r="G215" s="24"/>
    </row>
    <row r="216" spans="1:9" ht="31">
      <c r="A216" s="19"/>
      <c r="B216" s="80"/>
      <c r="C216" s="31" t="s">
        <v>993</v>
      </c>
      <c r="D216" s="93">
        <v>0</v>
      </c>
      <c r="E216" s="26" t="s">
        <v>986</v>
      </c>
      <c r="F216" s="23" t="s">
        <v>2541</v>
      </c>
      <c r="G216" s="24"/>
    </row>
    <row r="217" spans="1:9" ht="46.5">
      <c r="A217" s="19" t="s">
        <v>991</v>
      </c>
      <c r="B217" s="79" t="s">
        <v>990</v>
      </c>
      <c r="C217" s="17" t="s">
        <v>3507</v>
      </c>
      <c r="D217" s="93">
        <v>0</v>
      </c>
      <c r="E217" s="26" t="s">
        <v>986</v>
      </c>
      <c r="F217" s="22" t="s">
        <v>3506</v>
      </c>
      <c r="G217" s="24"/>
    </row>
    <row r="218" spans="1:9" ht="29">
      <c r="A218" s="19"/>
      <c r="B218" s="42"/>
      <c r="C218" s="30" t="s">
        <v>2117</v>
      </c>
      <c r="D218" s="93">
        <v>0</v>
      </c>
      <c r="E218" s="26" t="s">
        <v>986</v>
      </c>
      <c r="F218" s="22" t="s">
        <v>3505</v>
      </c>
      <c r="G218" s="24"/>
    </row>
    <row r="219" spans="1:9" ht="58">
      <c r="A219" s="19"/>
      <c r="B219" s="42"/>
      <c r="C219" s="20" t="s">
        <v>2115</v>
      </c>
      <c r="D219" s="93">
        <v>0</v>
      </c>
      <c r="E219" s="26" t="s">
        <v>986</v>
      </c>
      <c r="F219" s="22" t="s">
        <v>3504</v>
      </c>
      <c r="G219" s="24"/>
    </row>
    <row r="220" spans="1:9" ht="43.5">
      <c r="A220" s="19"/>
      <c r="B220" s="42"/>
      <c r="C220" s="36" t="s">
        <v>2113</v>
      </c>
      <c r="D220" s="93">
        <v>0</v>
      </c>
      <c r="E220" s="26" t="s">
        <v>986</v>
      </c>
      <c r="F220" s="22" t="s">
        <v>3503</v>
      </c>
      <c r="G220" s="24"/>
    </row>
    <row r="221" spans="1:9" ht="18.5">
      <c r="A221" s="77"/>
      <c r="B221" s="1017" t="s">
        <v>984</v>
      </c>
      <c r="C221" s="988"/>
      <c r="D221" s="988"/>
      <c r="E221" s="988"/>
      <c r="F221" s="988"/>
      <c r="G221" s="988"/>
      <c r="H221" s="11">
        <f>H222+H231+H245+H256+H269+H275+H280+H295+H300</f>
        <v>0</v>
      </c>
      <c r="I221" s="11">
        <f>I222+I231+I245+I256+I269+I275+I280+I295+I300</f>
        <v>118</v>
      </c>
    </row>
    <row r="222" spans="1:9" ht="40.15" customHeight="1">
      <c r="A222" s="408" t="s">
        <v>983</v>
      </c>
      <c r="B222" s="1003" t="s">
        <v>982</v>
      </c>
      <c r="C222" s="1004"/>
      <c r="D222" s="1004"/>
      <c r="E222" s="1004"/>
      <c r="F222" s="1004"/>
      <c r="G222" s="1005"/>
      <c r="H222" s="11">
        <f>SUM(D223:D230)</f>
        <v>0</v>
      </c>
      <c r="I222" s="11">
        <f>COUNT(D223:D230)*2</f>
        <v>16</v>
      </c>
    </row>
    <row r="223" spans="1:9" ht="46.5">
      <c r="A223" s="19" t="s">
        <v>981</v>
      </c>
      <c r="B223" s="69" t="s">
        <v>980</v>
      </c>
      <c r="C223" s="23" t="s">
        <v>979</v>
      </c>
      <c r="D223" s="24">
        <v>0</v>
      </c>
      <c r="E223" s="26" t="s">
        <v>110</v>
      </c>
      <c r="F223" s="25"/>
      <c r="G223" s="24"/>
    </row>
    <row r="224" spans="1:9" ht="58">
      <c r="A224" s="19"/>
      <c r="B224" s="69"/>
      <c r="C224" s="30" t="s">
        <v>978</v>
      </c>
      <c r="D224" s="24">
        <v>0</v>
      </c>
      <c r="E224" s="26" t="s">
        <v>110</v>
      </c>
      <c r="F224" s="25"/>
      <c r="G224" s="24"/>
    </row>
    <row r="225" spans="1:9" ht="72.5">
      <c r="A225" s="19"/>
      <c r="B225" s="69"/>
      <c r="C225" s="17" t="s">
        <v>2535</v>
      </c>
      <c r="D225" s="24">
        <v>0</v>
      </c>
      <c r="E225" s="13" t="s">
        <v>190</v>
      </c>
      <c r="F225" s="25"/>
      <c r="G225" s="24"/>
    </row>
    <row r="226" spans="1:9" ht="43.5">
      <c r="A226" s="19"/>
      <c r="B226" s="69"/>
      <c r="C226" s="23" t="s">
        <v>2534</v>
      </c>
      <c r="D226" s="24">
        <v>0</v>
      </c>
      <c r="E226" s="26" t="s">
        <v>110</v>
      </c>
      <c r="F226" s="25"/>
      <c r="G226" s="24"/>
    </row>
    <row r="227" spans="1:9" ht="58">
      <c r="A227" s="19"/>
      <c r="B227" s="69"/>
      <c r="C227" s="17" t="s">
        <v>2533</v>
      </c>
      <c r="D227" s="24">
        <v>0</v>
      </c>
      <c r="E227" s="26" t="s">
        <v>110</v>
      </c>
      <c r="F227" s="25"/>
      <c r="G227" s="24"/>
    </row>
    <row r="228" spans="1:9" ht="62">
      <c r="A228" s="19" t="s">
        <v>977</v>
      </c>
      <c r="B228" s="42" t="s">
        <v>976</v>
      </c>
      <c r="C228" s="23" t="s">
        <v>975</v>
      </c>
      <c r="D228" s="24">
        <v>0</v>
      </c>
      <c r="E228" s="26" t="s">
        <v>974</v>
      </c>
      <c r="F228" s="25"/>
      <c r="G228" s="24"/>
    </row>
    <row r="229" spans="1:9" ht="72.5">
      <c r="A229" s="19"/>
      <c r="B229" s="42"/>
      <c r="C229" s="22" t="s">
        <v>2532</v>
      </c>
      <c r="D229" s="24">
        <v>0</v>
      </c>
      <c r="E229" s="26" t="s">
        <v>974</v>
      </c>
      <c r="F229" s="25"/>
      <c r="G229" s="24"/>
    </row>
    <row r="230" spans="1:9" ht="58">
      <c r="A230" s="19" t="s">
        <v>972</v>
      </c>
      <c r="B230" s="42" t="s">
        <v>971</v>
      </c>
      <c r="C230" s="22" t="s">
        <v>3037</v>
      </c>
      <c r="D230" s="24">
        <v>0</v>
      </c>
      <c r="E230" s="26" t="s">
        <v>235</v>
      </c>
      <c r="F230" s="22" t="s">
        <v>3502</v>
      </c>
      <c r="G230" s="24"/>
    </row>
    <row r="231" spans="1:9" ht="40.15" customHeight="1">
      <c r="A231" s="408" t="s">
        <v>970</v>
      </c>
      <c r="B231" s="1003" t="s">
        <v>969</v>
      </c>
      <c r="C231" s="1004"/>
      <c r="D231" s="1004"/>
      <c r="E231" s="1004"/>
      <c r="F231" s="1004"/>
      <c r="G231" s="1005"/>
      <c r="H231" s="11">
        <f>SUM(D232:D244)</f>
        <v>0</v>
      </c>
      <c r="I231" s="11">
        <f>COUNT(D232:D244)*2</f>
        <v>24</v>
      </c>
    </row>
    <row r="232" spans="1:9" ht="58">
      <c r="A232" s="19" t="s">
        <v>968</v>
      </c>
      <c r="B232" s="42" t="s">
        <v>967</v>
      </c>
      <c r="C232" s="22" t="s">
        <v>2110</v>
      </c>
      <c r="D232" s="37">
        <v>0</v>
      </c>
      <c r="E232" s="26" t="s">
        <v>110</v>
      </c>
      <c r="F232" s="22" t="s">
        <v>965</v>
      </c>
      <c r="G232" s="24"/>
    </row>
    <row r="233" spans="1:9" ht="31" hidden="1">
      <c r="A233" s="21" t="s">
        <v>964</v>
      </c>
      <c r="B233" s="69" t="s">
        <v>963</v>
      </c>
      <c r="C233" s="25"/>
      <c r="D233" s="25"/>
      <c r="E233" s="26"/>
      <c r="F233" s="25"/>
      <c r="G233" s="25"/>
    </row>
    <row r="234" spans="1:9" ht="43.5">
      <c r="A234" s="19" t="s">
        <v>962</v>
      </c>
      <c r="B234" s="42" t="s">
        <v>961</v>
      </c>
      <c r="C234" s="22" t="s">
        <v>960</v>
      </c>
      <c r="D234" s="37">
        <v>0</v>
      </c>
      <c r="E234" s="26" t="s">
        <v>168</v>
      </c>
      <c r="F234" s="25"/>
      <c r="G234" s="24"/>
    </row>
    <row r="235" spans="1:9" ht="29">
      <c r="A235" s="19"/>
      <c r="B235" s="42"/>
      <c r="C235" s="22" t="s">
        <v>1794</v>
      </c>
      <c r="D235" s="37">
        <v>0</v>
      </c>
      <c r="E235" s="26" t="s">
        <v>168</v>
      </c>
      <c r="F235" s="25"/>
      <c r="G235" s="24"/>
    </row>
    <row r="236" spans="1:9" ht="31">
      <c r="A236" s="19" t="s">
        <v>958</v>
      </c>
      <c r="B236" s="42" t="s">
        <v>957</v>
      </c>
      <c r="C236" s="23" t="s">
        <v>1793</v>
      </c>
      <c r="D236" s="37">
        <v>0</v>
      </c>
      <c r="E236" s="26" t="s">
        <v>190</v>
      </c>
      <c r="F236" s="25"/>
      <c r="G236" s="24"/>
    </row>
    <row r="237" spans="1:9" ht="15.5">
      <c r="A237" s="19"/>
      <c r="B237" s="42"/>
      <c r="C237" s="13" t="s">
        <v>955</v>
      </c>
      <c r="D237" s="37">
        <v>0</v>
      </c>
      <c r="E237" s="13" t="s">
        <v>190</v>
      </c>
      <c r="F237" s="25"/>
      <c r="G237" s="24"/>
    </row>
    <row r="238" spans="1:9" ht="43.5">
      <c r="A238" s="19"/>
      <c r="B238" s="42"/>
      <c r="C238" s="164" t="s">
        <v>3501</v>
      </c>
      <c r="D238" s="37">
        <v>0</v>
      </c>
      <c r="E238" s="13" t="s">
        <v>51</v>
      </c>
      <c r="F238" s="25"/>
      <c r="G238" s="24"/>
    </row>
    <row r="239" spans="1:9" ht="46.5">
      <c r="A239" s="19" t="s">
        <v>953</v>
      </c>
      <c r="B239" s="69" t="s">
        <v>952</v>
      </c>
      <c r="C239" s="17" t="s">
        <v>951</v>
      </c>
      <c r="D239" s="37">
        <v>0</v>
      </c>
      <c r="E239" s="9" t="s">
        <v>110</v>
      </c>
      <c r="F239" s="25"/>
      <c r="G239" s="24"/>
    </row>
    <row r="240" spans="1:9" ht="43.5">
      <c r="A240" s="19"/>
      <c r="B240" s="69"/>
      <c r="C240" s="17" t="s">
        <v>3500</v>
      </c>
      <c r="D240" s="37">
        <v>0</v>
      </c>
      <c r="E240" s="26" t="s">
        <v>130</v>
      </c>
      <c r="F240" s="25"/>
      <c r="G240" s="24"/>
    </row>
    <row r="241" spans="1:9" ht="43.5">
      <c r="A241" s="19" t="s">
        <v>949</v>
      </c>
      <c r="B241" s="17" t="s">
        <v>948</v>
      </c>
      <c r="C241" s="23" t="s">
        <v>947</v>
      </c>
      <c r="D241" s="37">
        <v>0</v>
      </c>
      <c r="E241" s="26" t="s">
        <v>110</v>
      </c>
      <c r="F241" s="25"/>
      <c r="G241" s="24"/>
    </row>
    <row r="242" spans="1:9" ht="14.5">
      <c r="A242" s="19"/>
      <c r="B242" s="17"/>
      <c r="C242" s="23" t="s">
        <v>946</v>
      </c>
      <c r="D242" s="37">
        <v>0</v>
      </c>
      <c r="E242" s="26" t="s">
        <v>797</v>
      </c>
      <c r="F242" s="25"/>
      <c r="G242" s="24"/>
    </row>
    <row r="243" spans="1:9" ht="58">
      <c r="A243" s="19" t="s">
        <v>945</v>
      </c>
      <c r="B243" s="42" t="s">
        <v>944</v>
      </c>
      <c r="C243" s="30" t="s">
        <v>1792</v>
      </c>
      <c r="D243" s="37">
        <v>0</v>
      </c>
      <c r="E243" s="26" t="s">
        <v>190</v>
      </c>
      <c r="F243" s="23" t="s">
        <v>942</v>
      </c>
      <c r="G243" s="24"/>
    </row>
    <row r="244" spans="1:9" ht="46.5">
      <c r="A244" s="19" t="s">
        <v>939</v>
      </c>
      <c r="B244" s="42" t="s">
        <v>938</v>
      </c>
      <c r="C244" s="17" t="s">
        <v>3499</v>
      </c>
      <c r="D244" s="37">
        <v>0</v>
      </c>
      <c r="E244" s="26" t="s">
        <v>235</v>
      </c>
      <c r="F244" s="25"/>
      <c r="G244" s="24"/>
    </row>
    <row r="245" spans="1:9" ht="40.15" customHeight="1">
      <c r="A245" s="408" t="s">
        <v>937</v>
      </c>
      <c r="B245" s="1003" t="s">
        <v>936</v>
      </c>
      <c r="C245" s="1004"/>
      <c r="D245" s="1004"/>
      <c r="E245" s="1004"/>
      <c r="F245" s="1004"/>
      <c r="G245" s="1005"/>
      <c r="H245" s="11">
        <f>SUM(D246:D255)</f>
        <v>0</v>
      </c>
      <c r="I245" s="11">
        <f>COUNT(D246:D255)*2</f>
        <v>20</v>
      </c>
    </row>
    <row r="246" spans="1:9" ht="46.5">
      <c r="A246" s="19" t="s">
        <v>935</v>
      </c>
      <c r="B246" s="38" t="s">
        <v>934</v>
      </c>
      <c r="C246" s="76" t="s">
        <v>2108</v>
      </c>
      <c r="D246" s="24">
        <v>0</v>
      </c>
      <c r="E246" s="26" t="s">
        <v>168</v>
      </c>
      <c r="F246" s="17" t="s">
        <v>3498</v>
      </c>
      <c r="G246" s="24"/>
    </row>
    <row r="247" spans="1:9" ht="29">
      <c r="A247" s="19"/>
      <c r="B247" s="38"/>
      <c r="C247" s="76" t="s">
        <v>2527</v>
      </c>
      <c r="D247" s="24">
        <v>0</v>
      </c>
      <c r="E247" s="26" t="s">
        <v>168</v>
      </c>
      <c r="F247" s="25"/>
      <c r="G247" s="24"/>
    </row>
    <row r="248" spans="1:9" ht="46.5">
      <c r="A248" s="19" t="s">
        <v>929</v>
      </c>
      <c r="B248" s="38" t="s">
        <v>928</v>
      </c>
      <c r="C248" s="36" t="s">
        <v>3497</v>
      </c>
      <c r="D248" s="24">
        <v>0</v>
      </c>
      <c r="E248" s="26" t="s">
        <v>168</v>
      </c>
      <c r="F248" s="25"/>
      <c r="G248" s="24"/>
    </row>
    <row r="249" spans="1:9" ht="29">
      <c r="A249" s="19"/>
      <c r="B249" s="38"/>
      <c r="C249" s="22" t="s">
        <v>2106</v>
      </c>
      <c r="D249" s="24">
        <v>0</v>
      </c>
      <c r="E249" s="26" t="s">
        <v>2105</v>
      </c>
      <c r="F249" s="25"/>
      <c r="G249" s="24"/>
    </row>
    <row r="250" spans="1:9" ht="58">
      <c r="A250" s="19" t="s">
        <v>924</v>
      </c>
      <c r="B250" s="38" t="s">
        <v>923</v>
      </c>
      <c r="C250" s="22" t="s">
        <v>3496</v>
      </c>
      <c r="D250" s="24">
        <v>0</v>
      </c>
      <c r="E250" s="13" t="s">
        <v>110</v>
      </c>
      <c r="F250" s="22" t="s">
        <v>3028</v>
      </c>
      <c r="G250" s="24"/>
    </row>
    <row r="251" spans="1:9" ht="43.5">
      <c r="A251" s="19"/>
      <c r="B251" s="38"/>
      <c r="C251" s="22" t="s">
        <v>3495</v>
      </c>
      <c r="D251" s="24">
        <v>0</v>
      </c>
      <c r="E251" s="13" t="s">
        <v>110</v>
      </c>
      <c r="F251" s="12" t="s">
        <v>3026</v>
      </c>
      <c r="G251" s="24"/>
    </row>
    <row r="252" spans="1:9" ht="43.5">
      <c r="A252" s="19"/>
      <c r="B252" s="38"/>
      <c r="C252" s="22" t="s">
        <v>3494</v>
      </c>
      <c r="D252" s="24">
        <v>0</v>
      </c>
      <c r="E252" s="13" t="s">
        <v>110</v>
      </c>
      <c r="F252" s="12"/>
      <c r="G252" s="24"/>
    </row>
    <row r="253" spans="1:9" ht="72.5">
      <c r="A253" s="19"/>
      <c r="B253" s="38"/>
      <c r="C253" s="84" t="s">
        <v>3493</v>
      </c>
      <c r="D253" s="24">
        <v>0</v>
      </c>
      <c r="E253" s="13" t="s">
        <v>110</v>
      </c>
      <c r="F253" s="12"/>
      <c r="G253" s="24"/>
    </row>
    <row r="254" spans="1:9" ht="31">
      <c r="A254" s="19" t="s">
        <v>918</v>
      </c>
      <c r="B254" s="38" t="s">
        <v>917</v>
      </c>
      <c r="C254" s="38" t="s">
        <v>3492</v>
      </c>
      <c r="D254" s="24">
        <v>0</v>
      </c>
      <c r="E254" s="26" t="s">
        <v>168</v>
      </c>
      <c r="F254" s="25"/>
      <c r="G254" s="24"/>
    </row>
    <row r="255" spans="1:9" ht="29">
      <c r="A255" s="19" t="s">
        <v>915</v>
      </c>
      <c r="B255" s="75" t="s">
        <v>914</v>
      </c>
      <c r="C255" s="23" t="s">
        <v>1778</v>
      </c>
      <c r="D255" s="24">
        <v>0</v>
      </c>
      <c r="E255" s="26" t="s">
        <v>126</v>
      </c>
      <c r="F255" s="25"/>
      <c r="G255" s="24"/>
    </row>
    <row r="256" spans="1:9" ht="40.15" customHeight="1">
      <c r="A256" s="408" t="s">
        <v>912</v>
      </c>
      <c r="B256" s="1024" t="s">
        <v>911</v>
      </c>
      <c r="C256" s="1025"/>
      <c r="D256" s="1025"/>
      <c r="E256" s="1025"/>
      <c r="F256" s="1025"/>
      <c r="G256" s="1026"/>
      <c r="H256" s="11">
        <f>SUM(D257:D268)</f>
        <v>0</v>
      </c>
      <c r="I256" s="11">
        <f>COUNT(D257:D268)*2</f>
        <v>22</v>
      </c>
    </row>
    <row r="257" spans="1:9" ht="43.5">
      <c r="A257" s="19" t="s">
        <v>910</v>
      </c>
      <c r="B257" s="33" t="s">
        <v>909</v>
      </c>
      <c r="C257" s="36" t="s">
        <v>3491</v>
      </c>
      <c r="D257" s="24">
        <v>0</v>
      </c>
      <c r="E257" s="26" t="s">
        <v>168</v>
      </c>
      <c r="F257" s="25"/>
      <c r="G257" s="24"/>
    </row>
    <row r="258" spans="1:9" ht="29">
      <c r="A258" s="19"/>
      <c r="B258" s="33"/>
      <c r="C258" s="36" t="s">
        <v>907</v>
      </c>
      <c r="D258" s="24">
        <v>0</v>
      </c>
      <c r="E258" s="26" t="s">
        <v>168</v>
      </c>
      <c r="F258" s="25"/>
      <c r="G258" s="24"/>
    </row>
    <row r="259" spans="1:9" ht="43.5">
      <c r="A259" s="19" t="s">
        <v>906</v>
      </c>
      <c r="B259" s="31" t="s">
        <v>905</v>
      </c>
      <c r="C259" s="36" t="s">
        <v>904</v>
      </c>
      <c r="D259" s="24">
        <v>0</v>
      </c>
      <c r="E259" s="26" t="s">
        <v>168</v>
      </c>
      <c r="F259" s="36" t="s">
        <v>3490</v>
      </c>
      <c r="G259" s="24"/>
    </row>
    <row r="260" spans="1:9" ht="29">
      <c r="A260" s="19"/>
      <c r="B260" s="31"/>
      <c r="C260" s="23" t="s">
        <v>902</v>
      </c>
      <c r="D260" s="24">
        <v>0</v>
      </c>
      <c r="E260" s="26" t="s">
        <v>168</v>
      </c>
      <c r="F260" s="23"/>
      <c r="G260" s="24"/>
    </row>
    <row r="261" spans="1:9" ht="43.5">
      <c r="A261" s="19"/>
      <c r="B261" s="31"/>
      <c r="C261" s="45" t="s">
        <v>901</v>
      </c>
      <c r="D261" s="24">
        <v>0</v>
      </c>
      <c r="E261" s="26" t="s">
        <v>168</v>
      </c>
      <c r="F261" s="23"/>
      <c r="G261" s="24"/>
    </row>
    <row r="262" spans="1:9" ht="31">
      <c r="A262" s="19" t="s">
        <v>900</v>
      </c>
      <c r="B262" s="29" t="s">
        <v>899</v>
      </c>
      <c r="C262" s="161" t="s">
        <v>898</v>
      </c>
      <c r="D262" s="24">
        <v>0</v>
      </c>
      <c r="E262" s="26" t="s">
        <v>168</v>
      </c>
      <c r="F262" s="25"/>
      <c r="G262" s="24"/>
    </row>
    <row r="263" spans="1:9" ht="29">
      <c r="A263" s="19"/>
      <c r="B263" s="29"/>
      <c r="C263" s="36" t="s">
        <v>897</v>
      </c>
      <c r="D263" s="24">
        <v>0</v>
      </c>
      <c r="E263" s="26" t="s">
        <v>168</v>
      </c>
      <c r="F263" s="25"/>
      <c r="G263" s="24"/>
    </row>
    <row r="264" spans="1:9" ht="29">
      <c r="A264" s="19"/>
      <c r="B264" s="29"/>
      <c r="C264" s="36" t="s">
        <v>896</v>
      </c>
      <c r="D264" s="24">
        <v>0</v>
      </c>
      <c r="E264" s="26" t="s">
        <v>168</v>
      </c>
      <c r="F264" s="25"/>
      <c r="G264" s="24"/>
    </row>
    <row r="265" spans="1:9" ht="15.5">
      <c r="A265" s="19"/>
      <c r="B265" s="29"/>
      <c r="C265" s="36" t="s">
        <v>895</v>
      </c>
      <c r="D265" s="24">
        <v>0</v>
      </c>
      <c r="E265" s="26" t="s">
        <v>168</v>
      </c>
      <c r="F265" s="25"/>
      <c r="G265" s="24"/>
    </row>
    <row r="266" spans="1:9" ht="31" hidden="1">
      <c r="A266" s="21" t="s">
        <v>894</v>
      </c>
      <c r="B266" s="29" t="s">
        <v>893</v>
      </c>
      <c r="C266" s="25"/>
      <c r="D266" s="25"/>
      <c r="E266" s="26"/>
      <c r="F266" s="25"/>
      <c r="G266" s="25"/>
    </row>
    <row r="267" spans="1:9" ht="31">
      <c r="A267" s="19" t="s">
        <v>892</v>
      </c>
      <c r="B267" s="29" t="s">
        <v>891</v>
      </c>
      <c r="C267" s="22" t="s">
        <v>3489</v>
      </c>
      <c r="D267" s="24">
        <v>0</v>
      </c>
      <c r="E267" s="26" t="s">
        <v>168</v>
      </c>
      <c r="F267" s="25"/>
      <c r="G267" s="24"/>
    </row>
    <row r="268" spans="1:9" ht="46.5">
      <c r="A268" s="19" t="s">
        <v>889</v>
      </c>
      <c r="B268" s="29" t="s">
        <v>888</v>
      </c>
      <c r="C268" s="30" t="s">
        <v>3488</v>
      </c>
      <c r="D268" s="24">
        <v>0</v>
      </c>
      <c r="E268" s="26" t="s">
        <v>168</v>
      </c>
      <c r="F268" s="25"/>
      <c r="G268" s="24"/>
    </row>
    <row r="269" spans="1:9" ht="40.15" customHeight="1">
      <c r="A269" s="408" t="s">
        <v>886</v>
      </c>
      <c r="B269" s="1024" t="s">
        <v>885</v>
      </c>
      <c r="C269" s="1025"/>
      <c r="D269" s="1025"/>
      <c r="E269" s="1025"/>
      <c r="F269" s="1025"/>
      <c r="G269" s="1026"/>
      <c r="H269" s="11">
        <f>SUM(D270:D274)</f>
        <v>0</v>
      </c>
      <c r="I269" s="11">
        <f>COUNT(D270:D274)*2</f>
        <v>10</v>
      </c>
    </row>
    <row r="270" spans="1:9" ht="62">
      <c r="A270" s="19" t="s">
        <v>884</v>
      </c>
      <c r="B270" s="29" t="s">
        <v>883</v>
      </c>
      <c r="C270" s="23" t="s">
        <v>882</v>
      </c>
      <c r="D270" s="16">
        <v>0</v>
      </c>
      <c r="E270" s="26" t="s">
        <v>235</v>
      </c>
      <c r="F270" s="22"/>
      <c r="G270" s="24"/>
    </row>
    <row r="271" spans="1:9" ht="46.5">
      <c r="A271" s="19" t="s">
        <v>881</v>
      </c>
      <c r="B271" s="29" t="s">
        <v>880</v>
      </c>
      <c r="C271" s="22" t="s">
        <v>3487</v>
      </c>
      <c r="D271" s="16">
        <v>0</v>
      </c>
      <c r="E271" s="26" t="s">
        <v>235</v>
      </c>
      <c r="F271" s="22" t="s">
        <v>3486</v>
      </c>
      <c r="G271" s="24"/>
    </row>
    <row r="272" spans="1:9" ht="15.5">
      <c r="A272" s="19"/>
      <c r="B272" s="29"/>
      <c r="C272" s="23" t="s">
        <v>1773</v>
      </c>
      <c r="D272" s="16">
        <v>0</v>
      </c>
      <c r="E272" s="26" t="s">
        <v>235</v>
      </c>
      <c r="F272" s="22"/>
      <c r="G272" s="24"/>
    </row>
    <row r="273" spans="1:9" ht="15.5">
      <c r="A273" s="19"/>
      <c r="B273" s="29"/>
      <c r="C273" s="23" t="s">
        <v>1772</v>
      </c>
      <c r="D273" s="16">
        <v>0</v>
      </c>
      <c r="E273" s="26" t="s">
        <v>235</v>
      </c>
      <c r="F273" s="22"/>
      <c r="G273" s="24"/>
    </row>
    <row r="274" spans="1:9" ht="43.5">
      <c r="A274" s="19" t="s">
        <v>878</v>
      </c>
      <c r="B274" s="71" t="s">
        <v>877</v>
      </c>
      <c r="C274" s="23" t="s">
        <v>1771</v>
      </c>
      <c r="D274" s="24">
        <v>0</v>
      </c>
      <c r="E274" s="26" t="s">
        <v>168</v>
      </c>
      <c r="F274" s="25"/>
      <c r="G274" s="24"/>
    </row>
    <row r="275" spans="1:9" ht="40.15" customHeight="1">
      <c r="A275" s="408" t="s">
        <v>876</v>
      </c>
      <c r="B275" s="1003" t="s">
        <v>875</v>
      </c>
      <c r="C275" s="1004"/>
      <c r="D275" s="1004"/>
      <c r="E275" s="1004"/>
      <c r="F275" s="1004"/>
      <c r="G275" s="1005"/>
      <c r="H275" s="11">
        <f>SUM(D276:D279)</f>
        <v>0</v>
      </c>
      <c r="I275" s="11">
        <f>COUNT(D276:D279)*2</f>
        <v>8</v>
      </c>
    </row>
    <row r="276" spans="1:9" ht="46.5">
      <c r="A276" s="28" t="s">
        <v>874</v>
      </c>
      <c r="B276" s="42" t="s">
        <v>873</v>
      </c>
      <c r="C276" s="17" t="s">
        <v>872</v>
      </c>
      <c r="D276" s="24">
        <v>0</v>
      </c>
      <c r="E276" s="13" t="s">
        <v>130</v>
      </c>
      <c r="F276" s="25"/>
      <c r="G276" s="24"/>
    </row>
    <row r="277" spans="1:9" ht="46.5">
      <c r="A277" s="28" t="s">
        <v>871</v>
      </c>
      <c r="B277" s="42" t="s">
        <v>870</v>
      </c>
      <c r="C277" s="22" t="s">
        <v>2096</v>
      </c>
      <c r="D277" s="24">
        <v>0</v>
      </c>
      <c r="E277" s="13" t="s">
        <v>190</v>
      </c>
      <c r="F277" s="22" t="s">
        <v>3485</v>
      </c>
      <c r="G277" s="24"/>
    </row>
    <row r="278" spans="1:9" ht="43.5">
      <c r="A278" s="28"/>
      <c r="B278" s="42"/>
      <c r="C278" s="22" t="s">
        <v>3484</v>
      </c>
      <c r="D278" s="24">
        <v>0</v>
      </c>
      <c r="E278" s="13" t="s">
        <v>808</v>
      </c>
      <c r="F278" s="22" t="s">
        <v>2093</v>
      </c>
      <c r="G278" s="24"/>
    </row>
    <row r="279" spans="1:9" ht="58">
      <c r="A279" s="28" t="s">
        <v>869</v>
      </c>
      <c r="B279" s="23" t="s">
        <v>868</v>
      </c>
      <c r="C279" s="36" t="s">
        <v>2092</v>
      </c>
      <c r="D279" s="24">
        <v>0</v>
      </c>
      <c r="E279" s="13" t="s">
        <v>130</v>
      </c>
      <c r="F279" s="25"/>
      <c r="G279" s="24"/>
    </row>
    <row r="280" spans="1:9" ht="40.15" customHeight="1">
      <c r="A280" s="408" t="s">
        <v>867</v>
      </c>
      <c r="B280" s="1003" t="s">
        <v>866</v>
      </c>
      <c r="C280" s="1004"/>
      <c r="D280" s="1004"/>
      <c r="E280" s="1004"/>
      <c r="F280" s="1004"/>
      <c r="G280" s="1005"/>
      <c r="H280" s="11">
        <f>SUM(D281:D284)</f>
        <v>0</v>
      </c>
      <c r="I280" s="11">
        <f>COUNT(D281:D284)*2</f>
        <v>8</v>
      </c>
    </row>
    <row r="281" spans="1:9" ht="31">
      <c r="A281" s="19" t="s">
        <v>865</v>
      </c>
      <c r="B281" s="42" t="s">
        <v>864</v>
      </c>
      <c r="C281" s="22" t="s">
        <v>2090</v>
      </c>
      <c r="D281" s="24">
        <v>0</v>
      </c>
      <c r="E281" s="26" t="s">
        <v>190</v>
      </c>
      <c r="F281" s="25"/>
      <c r="G281" s="24"/>
    </row>
    <row r="282" spans="1:9" ht="15.5">
      <c r="A282" s="19"/>
      <c r="B282" s="42"/>
      <c r="C282" s="22" t="s">
        <v>3483</v>
      </c>
      <c r="D282" s="24">
        <v>0</v>
      </c>
      <c r="E282" s="26" t="s">
        <v>190</v>
      </c>
      <c r="F282" s="25"/>
      <c r="G282" s="24"/>
    </row>
    <row r="283" spans="1:9" ht="46.5">
      <c r="A283" s="19" t="s">
        <v>862</v>
      </c>
      <c r="B283" s="42" t="s">
        <v>861</v>
      </c>
      <c r="C283" s="36" t="s">
        <v>2087</v>
      </c>
      <c r="D283" s="24">
        <v>0</v>
      </c>
      <c r="E283" s="26" t="s">
        <v>190</v>
      </c>
      <c r="F283" s="25"/>
      <c r="G283" s="24"/>
    </row>
    <row r="284" spans="1:9" ht="43.5">
      <c r="A284" s="19" t="s">
        <v>860</v>
      </c>
      <c r="B284" s="23" t="s">
        <v>859</v>
      </c>
      <c r="C284" s="22" t="s">
        <v>1767</v>
      </c>
      <c r="D284" s="24">
        <v>0</v>
      </c>
      <c r="E284" s="26" t="s">
        <v>110</v>
      </c>
      <c r="F284" s="25"/>
      <c r="G284" s="24"/>
    </row>
    <row r="285" spans="1:9" ht="40.15" hidden="1" customHeight="1">
      <c r="A285" s="410" t="s">
        <v>858</v>
      </c>
      <c r="B285" s="1003" t="s">
        <v>857</v>
      </c>
      <c r="C285" s="1004"/>
      <c r="D285" s="1004"/>
      <c r="E285" s="1004"/>
      <c r="F285" s="1004"/>
      <c r="G285" s="1005"/>
    </row>
    <row r="286" spans="1:9" ht="46.5" hidden="1">
      <c r="A286" s="21" t="s">
        <v>856</v>
      </c>
      <c r="B286" s="42" t="s">
        <v>855</v>
      </c>
      <c r="C286" s="25"/>
      <c r="D286" s="25"/>
      <c r="E286" s="26"/>
      <c r="F286" s="25"/>
      <c r="G286" s="25"/>
    </row>
    <row r="287" spans="1:9" ht="46.5" hidden="1">
      <c r="A287" s="21" t="s">
        <v>854</v>
      </c>
      <c r="B287" s="29" t="s">
        <v>853</v>
      </c>
      <c r="C287" s="25"/>
      <c r="D287" s="25"/>
      <c r="E287" s="26"/>
      <c r="F287" s="25"/>
      <c r="G287" s="25"/>
    </row>
    <row r="288" spans="1:9" ht="40.15" hidden="1" customHeight="1">
      <c r="A288" s="414" t="s">
        <v>852</v>
      </c>
      <c r="B288" s="1003" t="s">
        <v>851</v>
      </c>
      <c r="C288" s="1004"/>
      <c r="D288" s="1004"/>
      <c r="E288" s="1004"/>
      <c r="F288" s="1004"/>
      <c r="G288" s="1005"/>
    </row>
    <row r="289" spans="1:9" ht="31" hidden="1">
      <c r="A289" s="21" t="s">
        <v>850</v>
      </c>
      <c r="B289" s="42" t="s">
        <v>849</v>
      </c>
      <c r="C289" s="25"/>
      <c r="D289" s="25"/>
      <c r="E289" s="26"/>
      <c r="F289" s="25"/>
      <c r="G289" s="25"/>
    </row>
    <row r="290" spans="1:9" ht="46.5" hidden="1">
      <c r="A290" s="21" t="s">
        <v>848</v>
      </c>
      <c r="B290" s="42" t="s">
        <v>847</v>
      </c>
      <c r="C290" s="25"/>
      <c r="D290" s="25"/>
      <c r="E290" s="26"/>
      <c r="F290" s="25"/>
      <c r="G290" s="25"/>
    </row>
    <row r="291" spans="1:9" ht="40.15" hidden="1" customHeight="1">
      <c r="A291" s="410" t="s">
        <v>846</v>
      </c>
      <c r="B291" s="1003" t="s">
        <v>845</v>
      </c>
      <c r="C291" s="1004"/>
      <c r="D291" s="1004"/>
      <c r="E291" s="1004"/>
      <c r="F291" s="1004"/>
      <c r="G291" s="1005"/>
    </row>
    <row r="292" spans="1:9" ht="46.5" hidden="1">
      <c r="A292" s="21" t="s">
        <v>844</v>
      </c>
      <c r="B292" s="42" t="s">
        <v>843</v>
      </c>
      <c r="C292" s="25"/>
      <c r="D292" s="25"/>
      <c r="E292" s="26"/>
      <c r="F292" s="25"/>
      <c r="G292" s="25"/>
    </row>
    <row r="293" spans="1:9" ht="46.5" hidden="1">
      <c r="A293" s="21" t="s">
        <v>842</v>
      </c>
      <c r="B293" s="42" t="s">
        <v>841</v>
      </c>
      <c r="C293" s="25"/>
      <c r="D293" s="25"/>
      <c r="E293" s="26"/>
      <c r="F293" s="25"/>
      <c r="G293" s="25"/>
    </row>
    <row r="294" spans="1:9" ht="46.5" hidden="1">
      <c r="A294" s="21" t="s">
        <v>840</v>
      </c>
      <c r="B294" s="69" t="s">
        <v>839</v>
      </c>
      <c r="C294" s="25"/>
      <c r="D294" s="25"/>
      <c r="E294" s="26"/>
      <c r="F294" s="25"/>
      <c r="G294" s="25"/>
    </row>
    <row r="295" spans="1:9" ht="40.15" customHeight="1">
      <c r="A295" s="408" t="s">
        <v>838</v>
      </c>
      <c r="B295" s="1003" t="s">
        <v>837</v>
      </c>
      <c r="C295" s="1004"/>
      <c r="D295" s="1004"/>
      <c r="E295" s="1004"/>
      <c r="F295" s="1004"/>
      <c r="G295" s="1005"/>
      <c r="H295" s="11">
        <f>SUM(D296:D299)</f>
        <v>0</v>
      </c>
      <c r="I295" s="11">
        <f>COUNT(D296:D299)*2</f>
        <v>8</v>
      </c>
    </row>
    <row r="296" spans="1:9" ht="31">
      <c r="A296" s="19" t="s">
        <v>836</v>
      </c>
      <c r="B296" s="38" t="s">
        <v>835</v>
      </c>
      <c r="C296" s="38" t="s">
        <v>2086</v>
      </c>
      <c r="D296" s="24">
        <v>0</v>
      </c>
      <c r="E296" s="26" t="s">
        <v>126</v>
      </c>
      <c r="F296" s="25"/>
      <c r="G296" s="24"/>
    </row>
    <row r="297" spans="1:9" ht="62">
      <c r="A297" s="19" t="s">
        <v>833</v>
      </c>
      <c r="B297" s="38" t="s">
        <v>832</v>
      </c>
      <c r="C297" s="23" t="s">
        <v>831</v>
      </c>
      <c r="D297" s="24">
        <v>0</v>
      </c>
      <c r="E297" s="26" t="s">
        <v>130</v>
      </c>
      <c r="F297" s="23" t="s">
        <v>830</v>
      </c>
      <c r="G297" s="24"/>
    </row>
    <row r="298" spans="1:9" ht="29">
      <c r="A298" s="19"/>
      <c r="B298" s="38"/>
      <c r="C298" s="64" t="s">
        <v>829</v>
      </c>
      <c r="D298" s="24">
        <v>0</v>
      </c>
      <c r="E298" s="26" t="s">
        <v>126</v>
      </c>
      <c r="F298" s="26"/>
      <c r="G298" s="24"/>
    </row>
    <row r="299" spans="1:9" ht="62">
      <c r="A299" s="19" t="s">
        <v>828</v>
      </c>
      <c r="B299" s="38" t="s">
        <v>827</v>
      </c>
      <c r="C299" s="36" t="s">
        <v>826</v>
      </c>
      <c r="D299" s="24">
        <v>0</v>
      </c>
      <c r="E299" s="26" t="s">
        <v>168</v>
      </c>
      <c r="F299" s="22"/>
      <c r="G299" s="24"/>
    </row>
    <row r="300" spans="1:9" ht="40.15" customHeight="1">
      <c r="A300" s="406" t="s">
        <v>825</v>
      </c>
      <c r="B300" s="1032" t="s">
        <v>824</v>
      </c>
      <c r="C300" s="1033"/>
      <c r="D300" s="1033"/>
      <c r="E300" s="1033"/>
      <c r="F300" s="1033"/>
      <c r="G300" s="1034"/>
      <c r="H300" s="11">
        <f>SUM(D301)</f>
        <v>0</v>
      </c>
      <c r="I300" s="11">
        <f>COUNT(D301)*2</f>
        <v>2</v>
      </c>
    </row>
    <row r="301" spans="1:9" ht="72.5">
      <c r="A301" s="19" t="s">
        <v>823</v>
      </c>
      <c r="B301" s="68" t="s">
        <v>822</v>
      </c>
      <c r="C301" s="36" t="s">
        <v>821</v>
      </c>
      <c r="D301" s="24">
        <v>0</v>
      </c>
      <c r="E301" s="26" t="s">
        <v>110</v>
      </c>
      <c r="F301" s="17" t="s">
        <v>1763</v>
      </c>
      <c r="G301" s="24"/>
    </row>
    <row r="302" spans="1:9" ht="29" hidden="1">
      <c r="A302" s="21" t="s">
        <v>819</v>
      </c>
      <c r="B302" s="68" t="s">
        <v>818</v>
      </c>
      <c r="C302" s="25"/>
      <c r="D302" s="25"/>
      <c r="E302" s="26"/>
      <c r="F302" s="25"/>
      <c r="G302" s="25"/>
    </row>
    <row r="303" spans="1:9" ht="18.5">
      <c r="A303" s="77"/>
      <c r="B303" s="1017" t="s">
        <v>817</v>
      </c>
      <c r="C303" s="988"/>
      <c r="D303" s="988"/>
      <c r="E303" s="988"/>
      <c r="F303" s="988"/>
      <c r="G303" s="988"/>
      <c r="H303" s="11">
        <f>H304+H313+H322+H336+H346+H349+H355+H367+H376+H388+H401+H408+H412+H427+H436</f>
        <v>0</v>
      </c>
      <c r="I303" s="11">
        <f>I304+I313+I322+I336+I346+I349+I355+I367+I376+I388+I401+I408+I412+I427+I436</f>
        <v>208</v>
      </c>
    </row>
    <row r="304" spans="1:9" ht="40.15" customHeight="1">
      <c r="A304" s="408" t="s">
        <v>816</v>
      </c>
      <c r="B304" s="1024" t="s">
        <v>815</v>
      </c>
      <c r="C304" s="1025"/>
      <c r="D304" s="1025"/>
      <c r="E304" s="1025"/>
      <c r="F304" s="1025"/>
      <c r="G304" s="1026"/>
      <c r="H304" s="11">
        <f>SUM(D305:D312)</f>
        <v>0</v>
      </c>
      <c r="I304" s="11">
        <f>COUNT(D305:D312)*2</f>
        <v>14</v>
      </c>
    </row>
    <row r="305" spans="1:9" ht="46.5">
      <c r="A305" s="19" t="s">
        <v>814</v>
      </c>
      <c r="B305" s="29" t="s">
        <v>813</v>
      </c>
      <c r="C305" s="23" t="s">
        <v>812</v>
      </c>
      <c r="D305" s="24">
        <v>0</v>
      </c>
      <c r="E305" s="219" t="s">
        <v>51</v>
      </c>
      <c r="G305" s="24"/>
    </row>
    <row r="306" spans="1:9" ht="43.5">
      <c r="A306" s="19"/>
      <c r="B306" s="29"/>
      <c r="C306" s="23" t="s">
        <v>1762</v>
      </c>
      <c r="D306" s="24">
        <v>0</v>
      </c>
      <c r="E306" s="219" t="s">
        <v>51</v>
      </c>
      <c r="F306" s="23" t="s">
        <v>1761</v>
      </c>
      <c r="G306" s="24"/>
    </row>
    <row r="307" spans="1:9" ht="31" hidden="1">
      <c r="A307" s="21" t="s">
        <v>806</v>
      </c>
      <c r="B307" s="29" t="s">
        <v>805</v>
      </c>
      <c r="C307" s="42"/>
      <c r="D307" s="25"/>
      <c r="F307" s="25"/>
      <c r="G307" s="25"/>
    </row>
    <row r="308" spans="1:9" ht="66" customHeight="1">
      <c r="A308" s="19" t="s">
        <v>796</v>
      </c>
      <c r="B308" s="29" t="s">
        <v>795</v>
      </c>
      <c r="C308" s="22" t="s">
        <v>3482</v>
      </c>
      <c r="D308" s="24">
        <v>0</v>
      </c>
      <c r="E308" s="219" t="s">
        <v>110</v>
      </c>
      <c r="F308" s="22" t="s">
        <v>3481</v>
      </c>
      <c r="G308" s="24"/>
    </row>
    <row r="309" spans="1:9" ht="50.25" customHeight="1">
      <c r="A309" s="19"/>
      <c r="B309" s="29"/>
      <c r="C309" s="22" t="s">
        <v>2308</v>
      </c>
      <c r="D309" s="24">
        <v>0</v>
      </c>
      <c r="E309" s="219" t="s">
        <v>1758</v>
      </c>
      <c r="F309" s="22"/>
      <c r="G309" s="24"/>
    </row>
    <row r="310" spans="1:9" ht="55.5" customHeight="1">
      <c r="A310" s="19"/>
      <c r="B310" s="29"/>
      <c r="C310" s="23" t="s">
        <v>3480</v>
      </c>
      <c r="D310" s="24">
        <v>0</v>
      </c>
      <c r="E310" s="219" t="s">
        <v>1758</v>
      </c>
      <c r="F310" s="22"/>
      <c r="G310" s="24"/>
    </row>
    <row r="311" spans="1:9" ht="47.25" customHeight="1">
      <c r="A311" s="19"/>
      <c r="B311" s="29"/>
      <c r="C311" s="23" t="s">
        <v>1755</v>
      </c>
      <c r="D311" s="24">
        <v>0</v>
      </c>
      <c r="E311" s="9" t="s">
        <v>51</v>
      </c>
      <c r="F311" s="22"/>
      <c r="G311" s="24"/>
    </row>
    <row r="312" spans="1:9" ht="46.5">
      <c r="A312" s="19" t="s">
        <v>792</v>
      </c>
      <c r="B312" s="29" t="s">
        <v>791</v>
      </c>
      <c r="C312" s="48" t="s">
        <v>2509</v>
      </c>
      <c r="D312" s="24">
        <v>0</v>
      </c>
      <c r="E312" s="219" t="s">
        <v>235</v>
      </c>
      <c r="F312" s="17" t="s">
        <v>3479</v>
      </c>
      <c r="G312" s="24"/>
    </row>
    <row r="313" spans="1:9" ht="40.15" customHeight="1">
      <c r="A313" s="408" t="s">
        <v>790</v>
      </c>
      <c r="B313" s="1003" t="s">
        <v>789</v>
      </c>
      <c r="C313" s="1004"/>
      <c r="D313" s="1004"/>
      <c r="E313" s="1004"/>
      <c r="F313" s="1004"/>
      <c r="G313" s="1005"/>
      <c r="H313" s="11">
        <f>SUM(D314:D321)</f>
        <v>0</v>
      </c>
      <c r="I313" s="11">
        <f>COUNT(D314:D321)*2</f>
        <v>16</v>
      </c>
    </row>
    <row r="314" spans="1:9" ht="72.5">
      <c r="A314" s="19" t="s">
        <v>788</v>
      </c>
      <c r="B314" s="42" t="s">
        <v>787</v>
      </c>
      <c r="C314" s="36" t="s">
        <v>2306</v>
      </c>
      <c r="D314" s="16">
        <v>0</v>
      </c>
      <c r="E314" s="120" t="s">
        <v>130</v>
      </c>
      <c r="F314" s="22" t="s">
        <v>3478</v>
      </c>
      <c r="G314" s="24"/>
    </row>
    <row r="315" spans="1:9" ht="29">
      <c r="A315" s="19"/>
      <c r="B315" s="42"/>
      <c r="C315" s="36" t="s">
        <v>802</v>
      </c>
      <c r="D315" s="16">
        <v>0</v>
      </c>
      <c r="E315" s="26" t="s">
        <v>51</v>
      </c>
      <c r="F315" s="22"/>
      <c r="G315" s="24"/>
    </row>
    <row r="316" spans="1:9" ht="43.5">
      <c r="A316" s="19"/>
      <c r="B316" s="42"/>
      <c r="C316" s="36" t="s">
        <v>801</v>
      </c>
      <c r="D316" s="16">
        <v>0</v>
      </c>
      <c r="E316" s="26" t="s">
        <v>51</v>
      </c>
      <c r="F316" s="22"/>
      <c r="G316" s="24"/>
    </row>
    <row r="317" spans="1:9" ht="29">
      <c r="A317" s="19"/>
      <c r="B317" s="42"/>
      <c r="C317" s="67" t="s">
        <v>800</v>
      </c>
      <c r="D317" s="16">
        <v>0</v>
      </c>
      <c r="E317" s="26" t="s">
        <v>51</v>
      </c>
      <c r="F317" s="22"/>
      <c r="G317" s="24"/>
    </row>
    <row r="318" spans="1:9" ht="58">
      <c r="A318" s="19"/>
      <c r="B318" s="42"/>
      <c r="C318" s="30" t="s">
        <v>2076</v>
      </c>
      <c r="D318" s="16">
        <v>0</v>
      </c>
      <c r="E318" s="139" t="s">
        <v>130</v>
      </c>
      <c r="F318" s="22"/>
      <c r="G318" s="24"/>
    </row>
    <row r="319" spans="1:9" ht="43.5">
      <c r="A319" s="19"/>
      <c r="B319" s="42"/>
      <c r="C319" s="30" t="s">
        <v>3477</v>
      </c>
      <c r="D319" s="16">
        <v>0</v>
      </c>
      <c r="E319" s="13" t="s">
        <v>51</v>
      </c>
      <c r="F319" s="22"/>
      <c r="G319" s="24"/>
    </row>
    <row r="320" spans="1:9" ht="31">
      <c r="A320" s="19" t="s">
        <v>785</v>
      </c>
      <c r="B320" s="42" t="s">
        <v>784</v>
      </c>
      <c r="C320" s="22" t="s">
        <v>3476</v>
      </c>
      <c r="D320" s="16">
        <v>0</v>
      </c>
      <c r="E320" s="139" t="s">
        <v>773</v>
      </c>
      <c r="F320" s="25"/>
      <c r="G320" s="24"/>
    </row>
    <row r="321" spans="1:9" ht="43.5">
      <c r="A321" s="19"/>
      <c r="B321" s="42"/>
      <c r="C321" s="22" t="s">
        <v>3475</v>
      </c>
      <c r="D321" s="16">
        <v>0</v>
      </c>
      <c r="E321" s="13" t="s">
        <v>773</v>
      </c>
      <c r="F321" s="25"/>
      <c r="G321" s="24"/>
    </row>
    <row r="322" spans="1:9" ht="40.15" customHeight="1">
      <c r="A322" s="408" t="s">
        <v>782</v>
      </c>
      <c r="B322" s="1003" t="s">
        <v>781</v>
      </c>
      <c r="C322" s="1004"/>
      <c r="D322" s="1004"/>
      <c r="E322" s="1004"/>
      <c r="F322" s="1004"/>
      <c r="G322" s="1005"/>
      <c r="H322" s="11">
        <f>SUM(D323:D334)</f>
        <v>0</v>
      </c>
      <c r="I322" s="11">
        <f>COUNT(D323:D334)*2</f>
        <v>24</v>
      </c>
    </row>
    <row r="323" spans="1:9" ht="58">
      <c r="A323" s="19" t="s">
        <v>780</v>
      </c>
      <c r="B323" s="42" t="s">
        <v>779</v>
      </c>
      <c r="C323" s="22" t="s">
        <v>3474</v>
      </c>
      <c r="D323" s="16">
        <v>0</v>
      </c>
      <c r="E323" s="30" t="s">
        <v>110</v>
      </c>
      <c r="F323" s="22" t="s">
        <v>3473</v>
      </c>
      <c r="G323" s="24"/>
    </row>
    <row r="324" spans="1:9" ht="72.5">
      <c r="A324" s="118"/>
      <c r="B324" s="42"/>
      <c r="C324" s="22" t="s">
        <v>3472</v>
      </c>
      <c r="D324" s="16">
        <v>0</v>
      </c>
      <c r="E324" s="30" t="s">
        <v>130</v>
      </c>
      <c r="F324" s="22" t="s">
        <v>3471</v>
      </c>
      <c r="G324" s="24"/>
    </row>
    <row r="325" spans="1:9" ht="58">
      <c r="A325" s="19" t="s">
        <v>776</v>
      </c>
      <c r="B325" s="17" t="s">
        <v>775</v>
      </c>
      <c r="C325" s="22" t="s">
        <v>1735</v>
      </c>
      <c r="D325" s="16">
        <v>0</v>
      </c>
      <c r="E325" s="30" t="s">
        <v>130</v>
      </c>
      <c r="G325" s="24"/>
    </row>
    <row r="326" spans="1:9" ht="43.5">
      <c r="A326" s="118"/>
      <c r="B326" s="42"/>
      <c r="C326" s="22" t="s">
        <v>1733</v>
      </c>
      <c r="D326" s="16">
        <v>0</v>
      </c>
      <c r="E326" s="30" t="s">
        <v>130</v>
      </c>
      <c r="F326" s="22" t="s">
        <v>3470</v>
      </c>
      <c r="G326" s="24"/>
    </row>
    <row r="327" spans="1:9" ht="29">
      <c r="A327" s="118"/>
      <c r="B327" s="42"/>
      <c r="C327" s="22" t="s">
        <v>1732</v>
      </c>
      <c r="D327" s="16">
        <v>0</v>
      </c>
      <c r="E327" s="30" t="s">
        <v>110</v>
      </c>
      <c r="F327" s="25"/>
      <c r="G327" s="24"/>
    </row>
    <row r="328" spans="1:9" ht="29">
      <c r="A328" s="118"/>
      <c r="B328" s="42"/>
      <c r="C328" s="22" t="s">
        <v>1731</v>
      </c>
      <c r="D328" s="16">
        <v>0</v>
      </c>
      <c r="E328" s="30" t="s">
        <v>51</v>
      </c>
      <c r="F328" s="25"/>
      <c r="G328" s="24"/>
    </row>
    <row r="329" spans="1:9" ht="46.5">
      <c r="A329" s="118"/>
      <c r="B329" s="42"/>
      <c r="C329" s="66" t="s">
        <v>770</v>
      </c>
      <c r="D329" s="16">
        <v>0</v>
      </c>
      <c r="E329" s="97" t="s">
        <v>110</v>
      </c>
      <c r="F329" s="25"/>
      <c r="G329" s="24"/>
    </row>
    <row r="330" spans="1:9" ht="46.5">
      <c r="A330" s="118"/>
      <c r="B330" s="42"/>
      <c r="C330" s="66" t="s">
        <v>2071</v>
      </c>
      <c r="D330" s="16">
        <v>0</v>
      </c>
      <c r="E330" s="97"/>
      <c r="F330" s="25"/>
      <c r="G330" s="24"/>
    </row>
    <row r="331" spans="1:9" ht="31">
      <c r="A331" s="118"/>
      <c r="B331" s="42"/>
      <c r="C331" s="66" t="s">
        <v>769</v>
      </c>
      <c r="D331" s="16">
        <v>0</v>
      </c>
      <c r="E331" s="26" t="s">
        <v>51</v>
      </c>
      <c r="F331" s="25"/>
      <c r="G331" s="24"/>
    </row>
    <row r="332" spans="1:9" ht="43.5">
      <c r="A332" s="19" t="s">
        <v>767</v>
      </c>
      <c r="B332" s="42" t="s">
        <v>766</v>
      </c>
      <c r="C332" s="22" t="s">
        <v>3469</v>
      </c>
      <c r="D332" s="16">
        <v>0</v>
      </c>
      <c r="E332" s="26" t="s">
        <v>130</v>
      </c>
      <c r="F332" s="22" t="s">
        <v>3468</v>
      </c>
      <c r="G332" s="24"/>
    </row>
    <row r="333" spans="1:9" ht="77.5">
      <c r="A333" s="19"/>
      <c r="B333" s="42"/>
      <c r="C333" s="35" t="s">
        <v>3467</v>
      </c>
      <c r="D333" s="16">
        <v>0</v>
      </c>
      <c r="E333" s="26" t="s">
        <v>130</v>
      </c>
      <c r="F333" s="22" t="s">
        <v>3466</v>
      </c>
      <c r="G333" s="24"/>
    </row>
    <row r="334" spans="1:9" ht="43.5">
      <c r="A334" s="19"/>
      <c r="B334" s="42"/>
      <c r="C334" s="22" t="s">
        <v>3465</v>
      </c>
      <c r="D334" s="16">
        <v>0</v>
      </c>
      <c r="E334" s="26" t="s">
        <v>130</v>
      </c>
      <c r="F334" s="22"/>
      <c r="G334" s="24"/>
    </row>
    <row r="335" spans="1:9" ht="46.5" hidden="1">
      <c r="A335" s="21" t="s">
        <v>765</v>
      </c>
      <c r="B335" s="42" t="s">
        <v>764</v>
      </c>
      <c r="C335" s="25"/>
      <c r="D335" s="25"/>
      <c r="E335" s="26"/>
      <c r="F335" s="25"/>
      <c r="G335" s="25"/>
    </row>
    <row r="336" spans="1:9" ht="40.15" customHeight="1">
      <c r="A336" s="408" t="s">
        <v>762</v>
      </c>
      <c r="B336" s="1024" t="s">
        <v>761</v>
      </c>
      <c r="C336" s="1025"/>
      <c r="D336" s="1025"/>
      <c r="E336" s="1025"/>
      <c r="F336" s="1025"/>
      <c r="G336" s="1026"/>
      <c r="H336" s="11">
        <f>SUM(D337:D345)</f>
        <v>0</v>
      </c>
      <c r="I336" s="11">
        <f>COUNT(D337:D345)*2</f>
        <v>18</v>
      </c>
    </row>
    <row r="337" spans="1:9" ht="43.5">
      <c r="A337" s="19" t="s">
        <v>760</v>
      </c>
      <c r="B337" s="94" t="s">
        <v>759</v>
      </c>
      <c r="C337" s="23" t="s">
        <v>1726</v>
      </c>
      <c r="D337" s="37">
        <v>0</v>
      </c>
      <c r="E337" s="26" t="s">
        <v>235</v>
      </c>
      <c r="F337" s="23" t="s">
        <v>3464</v>
      </c>
      <c r="G337" s="24"/>
    </row>
    <row r="338" spans="1:9" ht="58">
      <c r="A338" s="19" t="s">
        <v>758</v>
      </c>
      <c r="B338" s="102" t="s">
        <v>757</v>
      </c>
      <c r="C338" s="29" t="s">
        <v>2069</v>
      </c>
      <c r="D338" s="37">
        <v>0</v>
      </c>
      <c r="E338" s="26" t="s">
        <v>51</v>
      </c>
      <c r="F338" s="23" t="s">
        <v>2068</v>
      </c>
      <c r="G338" s="24"/>
    </row>
    <row r="339" spans="1:9" ht="46.5">
      <c r="A339" s="19"/>
      <c r="B339" s="102"/>
      <c r="C339" s="29" t="s">
        <v>1724</v>
      </c>
      <c r="D339" s="37">
        <v>0</v>
      </c>
      <c r="E339" s="26" t="s">
        <v>110</v>
      </c>
      <c r="F339" s="23" t="s">
        <v>1723</v>
      </c>
      <c r="G339" s="24"/>
    </row>
    <row r="340" spans="1:9" ht="46.5">
      <c r="A340" s="19" t="s">
        <v>756</v>
      </c>
      <c r="B340" s="94" t="s">
        <v>755</v>
      </c>
      <c r="C340" s="23" t="s">
        <v>1722</v>
      </c>
      <c r="D340" s="37">
        <v>0</v>
      </c>
      <c r="E340" s="26" t="s">
        <v>110</v>
      </c>
      <c r="F340" s="25"/>
      <c r="G340" s="24"/>
    </row>
    <row r="341" spans="1:9" ht="29">
      <c r="A341" s="19"/>
      <c r="B341" s="94"/>
      <c r="C341" s="23" t="s">
        <v>1721</v>
      </c>
      <c r="D341" s="37">
        <v>0</v>
      </c>
      <c r="E341" s="26" t="s">
        <v>51</v>
      </c>
      <c r="F341" s="25"/>
      <c r="G341" s="24"/>
    </row>
    <row r="342" spans="1:9" ht="15.5">
      <c r="A342" s="19"/>
      <c r="B342" s="94"/>
      <c r="C342" s="23" t="s">
        <v>1720</v>
      </c>
      <c r="D342" s="37">
        <v>0</v>
      </c>
      <c r="E342" s="26" t="s">
        <v>110</v>
      </c>
      <c r="F342" s="25"/>
      <c r="G342" s="24"/>
    </row>
    <row r="343" spans="1:9" ht="29">
      <c r="A343" s="19" t="s">
        <v>754</v>
      </c>
      <c r="B343" s="94" t="s">
        <v>753</v>
      </c>
      <c r="C343" s="23" t="s">
        <v>2067</v>
      </c>
      <c r="D343" s="37">
        <v>0</v>
      </c>
      <c r="E343" s="26" t="s">
        <v>130</v>
      </c>
      <c r="F343" s="23" t="s">
        <v>2066</v>
      </c>
      <c r="G343" s="24"/>
    </row>
    <row r="344" spans="1:9" ht="31">
      <c r="A344" s="19" t="s">
        <v>752</v>
      </c>
      <c r="B344" s="94" t="s">
        <v>751</v>
      </c>
      <c r="C344" s="29" t="s">
        <v>1719</v>
      </c>
      <c r="D344" s="37">
        <v>0</v>
      </c>
      <c r="E344" s="26" t="s">
        <v>130</v>
      </c>
      <c r="F344" s="23" t="s">
        <v>2065</v>
      </c>
      <c r="G344" s="24"/>
    </row>
    <row r="345" spans="1:9" ht="31">
      <c r="A345" s="19"/>
      <c r="B345" s="295"/>
      <c r="C345" s="29" t="s">
        <v>2064</v>
      </c>
      <c r="D345" s="37">
        <v>0</v>
      </c>
      <c r="E345" s="26" t="s">
        <v>130</v>
      </c>
      <c r="F345" s="23" t="s">
        <v>2503</v>
      </c>
      <c r="G345" s="234"/>
    </row>
    <row r="346" spans="1:9" ht="40.15" customHeight="1">
      <c r="A346" s="408" t="s">
        <v>750</v>
      </c>
      <c r="B346" s="1029" t="s">
        <v>749</v>
      </c>
      <c r="C346" s="1030"/>
      <c r="D346" s="1030"/>
      <c r="E346" s="1030"/>
      <c r="F346" s="1030"/>
      <c r="G346" s="1031"/>
      <c r="H346" s="11">
        <f>SUM(D347:D348)</f>
        <v>0</v>
      </c>
      <c r="I346" s="11">
        <f>COUNT(D347:D348)*2</f>
        <v>4</v>
      </c>
    </row>
    <row r="347" spans="1:9" ht="58">
      <c r="A347" s="19" t="s">
        <v>748</v>
      </c>
      <c r="B347" s="23" t="s">
        <v>747</v>
      </c>
      <c r="C347" s="151" t="s">
        <v>1715</v>
      </c>
      <c r="D347" s="16">
        <v>0</v>
      </c>
      <c r="E347" s="26" t="s">
        <v>235</v>
      </c>
      <c r="F347" s="22" t="s">
        <v>3463</v>
      </c>
      <c r="G347" s="24"/>
    </row>
    <row r="348" spans="1:9" ht="43.5">
      <c r="A348" s="19" t="s">
        <v>746</v>
      </c>
      <c r="B348" s="23" t="s">
        <v>745</v>
      </c>
      <c r="C348" s="23" t="s">
        <v>2303</v>
      </c>
      <c r="D348" s="16">
        <v>0</v>
      </c>
      <c r="E348" s="26" t="s">
        <v>235</v>
      </c>
      <c r="F348" s="23"/>
      <c r="G348" s="24"/>
    </row>
    <row r="349" spans="1:9" ht="40.15" customHeight="1">
      <c r="A349" s="408" t="s">
        <v>743</v>
      </c>
      <c r="B349" s="1003" t="s">
        <v>742</v>
      </c>
      <c r="C349" s="1004"/>
      <c r="D349" s="1004"/>
      <c r="E349" s="1004"/>
      <c r="F349" s="1004"/>
      <c r="G349" s="1005"/>
      <c r="H349" s="11">
        <f>SUM(D350:D354)</f>
        <v>0</v>
      </c>
      <c r="I349" s="11">
        <f>COUNT(D350:D354)*2</f>
        <v>10</v>
      </c>
    </row>
    <row r="350" spans="1:9" ht="43.5">
      <c r="A350" s="19" t="s">
        <v>741</v>
      </c>
      <c r="B350" s="63" t="s">
        <v>740</v>
      </c>
      <c r="C350" s="22" t="s">
        <v>2062</v>
      </c>
      <c r="D350" s="24">
        <v>0</v>
      </c>
      <c r="E350" s="26" t="s">
        <v>51</v>
      </c>
      <c r="F350" s="25"/>
      <c r="G350" s="24"/>
    </row>
    <row r="351" spans="1:9" ht="43.5">
      <c r="A351" s="19" t="s">
        <v>737</v>
      </c>
      <c r="B351" s="63" t="s">
        <v>736</v>
      </c>
      <c r="C351" s="17" t="s">
        <v>735</v>
      </c>
      <c r="D351" s="24">
        <v>0</v>
      </c>
      <c r="E351" s="26" t="s">
        <v>51</v>
      </c>
      <c r="F351" s="17"/>
      <c r="G351" s="24"/>
    </row>
    <row r="352" spans="1:9" ht="29">
      <c r="A352" s="19"/>
      <c r="B352" s="63"/>
      <c r="C352" s="23" t="s">
        <v>734</v>
      </c>
      <c r="D352" s="24">
        <v>0</v>
      </c>
      <c r="E352" s="26" t="s">
        <v>110</v>
      </c>
      <c r="F352" s="23"/>
      <c r="G352" s="24"/>
    </row>
    <row r="353" spans="1:9" ht="29">
      <c r="A353" s="19"/>
      <c r="B353" s="63"/>
      <c r="C353" s="23" t="s">
        <v>1708</v>
      </c>
      <c r="D353" s="24">
        <v>0</v>
      </c>
      <c r="E353" s="26" t="s">
        <v>51</v>
      </c>
      <c r="F353" s="23"/>
      <c r="G353" s="152"/>
    </row>
    <row r="354" spans="1:9" ht="14.5">
      <c r="A354" s="19"/>
      <c r="B354" s="63"/>
      <c r="C354" s="23" t="s">
        <v>732</v>
      </c>
      <c r="D354" s="24">
        <v>0</v>
      </c>
      <c r="E354" s="26" t="s">
        <v>116</v>
      </c>
      <c r="F354" s="23"/>
      <c r="G354" s="152"/>
    </row>
    <row r="355" spans="1:9" ht="40.15" customHeight="1">
      <c r="A355" s="408" t="s">
        <v>731</v>
      </c>
      <c r="B355" s="1024" t="s">
        <v>730</v>
      </c>
      <c r="C355" s="1025"/>
      <c r="D355" s="1025"/>
      <c r="E355" s="1025"/>
      <c r="F355" s="1025"/>
      <c r="G355" s="1026"/>
      <c r="H355" s="11">
        <f>SUM(D356:D365)</f>
        <v>0</v>
      </c>
      <c r="I355" s="11">
        <f>COUNT(D356:D365)*2</f>
        <v>20</v>
      </c>
    </row>
    <row r="356" spans="1:9" ht="87">
      <c r="A356" s="19" t="s">
        <v>729</v>
      </c>
      <c r="B356" s="31" t="s">
        <v>728</v>
      </c>
      <c r="C356" s="99" t="s">
        <v>1704</v>
      </c>
      <c r="D356" s="24">
        <v>0</v>
      </c>
      <c r="E356" s="219" t="s">
        <v>116</v>
      </c>
      <c r="F356" s="102" t="s">
        <v>3462</v>
      </c>
      <c r="G356" s="24"/>
    </row>
    <row r="357" spans="1:9" ht="58">
      <c r="A357" s="19"/>
      <c r="B357" s="31"/>
      <c r="C357" s="99" t="s">
        <v>1702</v>
      </c>
      <c r="D357" s="24">
        <v>0</v>
      </c>
      <c r="E357" s="219" t="s">
        <v>110</v>
      </c>
      <c r="F357" s="102" t="s">
        <v>1701</v>
      </c>
      <c r="G357" s="24"/>
    </row>
    <row r="358" spans="1:9" ht="58">
      <c r="A358" s="19"/>
      <c r="B358" s="31"/>
      <c r="C358" s="99" t="s">
        <v>1700</v>
      </c>
      <c r="D358" s="24">
        <v>0</v>
      </c>
      <c r="E358" s="219" t="s">
        <v>110</v>
      </c>
      <c r="F358" s="102" t="s">
        <v>3461</v>
      </c>
      <c r="G358" s="24"/>
    </row>
    <row r="359" spans="1:9" ht="62">
      <c r="A359" s="19" t="s">
        <v>727</v>
      </c>
      <c r="B359" s="31" t="s">
        <v>726</v>
      </c>
      <c r="C359" s="94" t="s">
        <v>725</v>
      </c>
      <c r="D359" s="24">
        <v>0</v>
      </c>
      <c r="E359" s="219" t="s">
        <v>51</v>
      </c>
      <c r="F359" s="294"/>
      <c r="G359" s="24"/>
    </row>
    <row r="360" spans="1:9" ht="43.5">
      <c r="A360" s="19"/>
      <c r="B360" s="31"/>
      <c r="C360" s="102" t="s">
        <v>724</v>
      </c>
      <c r="D360" s="24">
        <v>0</v>
      </c>
      <c r="E360" s="219" t="s">
        <v>130</v>
      </c>
      <c r="F360" s="294"/>
      <c r="G360" s="24"/>
    </row>
    <row r="361" spans="1:9" ht="46.5">
      <c r="A361" s="19" t="s">
        <v>723</v>
      </c>
      <c r="B361" s="31" t="s">
        <v>722</v>
      </c>
      <c r="C361" s="293" t="s">
        <v>721</v>
      </c>
      <c r="D361" s="24">
        <v>0</v>
      </c>
      <c r="E361" s="219" t="s">
        <v>235</v>
      </c>
      <c r="F361" s="102"/>
      <c r="G361" s="24"/>
    </row>
    <row r="362" spans="1:9" ht="43.5">
      <c r="A362" s="19"/>
      <c r="B362" s="31"/>
      <c r="C362" s="102" t="s">
        <v>719</v>
      </c>
      <c r="D362" s="24">
        <v>0</v>
      </c>
      <c r="E362" s="219" t="s">
        <v>168</v>
      </c>
      <c r="F362" s="102" t="s">
        <v>2757</v>
      </c>
      <c r="G362" s="24"/>
    </row>
    <row r="363" spans="1:9" ht="43.5">
      <c r="A363" s="19"/>
      <c r="B363" s="31"/>
      <c r="C363" s="102" t="s">
        <v>717</v>
      </c>
      <c r="D363" s="24">
        <v>0</v>
      </c>
      <c r="E363" s="219" t="s">
        <v>168</v>
      </c>
      <c r="F363" s="211" t="s">
        <v>716</v>
      </c>
      <c r="G363" s="24"/>
    </row>
    <row r="364" spans="1:9" ht="29">
      <c r="A364" s="19"/>
      <c r="B364" s="31"/>
      <c r="C364" s="102" t="s">
        <v>715</v>
      </c>
      <c r="D364" s="24">
        <v>0</v>
      </c>
      <c r="E364" s="219" t="s">
        <v>130</v>
      </c>
      <c r="F364" s="102"/>
      <c r="G364" s="24"/>
    </row>
    <row r="365" spans="1:9" ht="62">
      <c r="A365" s="19" t="s">
        <v>714</v>
      </c>
      <c r="B365" s="31" t="s">
        <v>713</v>
      </c>
      <c r="C365" s="292" t="s">
        <v>1698</v>
      </c>
      <c r="D365" s="24">
        <v>0</v>
      </c>
      <c r="E365" s="9" t="s">
        <v>116</v>
      </c>
      <c r="F365" s="275"/>
      <c r="G365" s="24"/>
    </row>
    <row r="366" spans="1:9" ht="31" hidden="1">
      <c r="A366" s="21" t="s">
        <v>712</v>
      </c>
      <c r="B366" s="31" t="s">
        <v>711</v>
      </c>
      <c r="C366" s="25"/>
      <c r="D366" s="25"/>
      <c r="E366" s="26"/>
      <c r="F366" s="25"/>
      <c r="G366" s="25"/>
    </row>
    <row r="367" spans="1:9" ht="40.15" customHeight="1">
      <c r="A367" s="408" t="s">
        <v>708</v>
      </c>
      <c r="B367" s="1003" t="s">
        <v>707</v>
      </c>
      <c r="C367" s="1004"/>
      <c r="D367" s="1004"/>
      <c r="E367" s="1004"/>
      <c r="F367" s="1004"/>
      <c r="G367" s="1005"/>
      <c r="H367" s="11">
        <f>SUM(D368:D375)</f>
        <v>0</v>
      </c>
      <c r="I367" s="11">
        <f>COUNT(D368:D375)*2</f>
        <v>16</v>
      </c>
    </row>
    <row r="368" spans="1:9" ht="46.5">
      <c r="A368" s="19" t="s">
        <v>706</v>
      </c>
      <c r="B368" s="29" t="s">
        <v>705</v>
      </c>
      <c r="C368" s="22" t="s">
        <v>2501</v>
      </c>
      <c r="D368" s="24">
        <v>0</v>
      </c>
      <c r="E368" s="26" t="s">
        <v>51</v>
      </c>
      <c r="F368" s="25"/>
      <c r="G368" s="24"/>
    </row>
    <row r="369" spans="1:9" ht="46.5">
      <c r="A369" s="19" t="s">
        <v>703</v>
      </c>
      <c r="B369" s="29" t="s">
        <v>702</v>
      </c>
      <c r="C369" s="23" t="s">
        <v>2059</v>
      </c>
      <c r="D369" s="24">
        <v>0</v>
      </c>
      <c r="E369" s="26" t="s">
        <v>51</v>
      </c>
      <c r="F369" s="23" t="s">
        <v>1694</v>
      </c>
      <c r="G369" s="24"/>
    </row>
    <row r="370" spans="1:9" ht="31">
      <c r="A370" s="19" t="s">
        <v>700</v>
      </c>
      <c r="B370" s="29" t="s">
        <v>699</v>
      </c>
      <c r="C370" s="23" t="s">
        <v>2297</v>
      </c>
      <c r="D370" s="24">
        <v>0</v>
      </c>
      <c r="E370" s="26" t="s">
        <v>51</v>
      </c>
      <c r="F370" s="23" t="s">
        <v>3460</v>
      </c>
      <c r="G370" s="24"/>
    </row>
    <row r="371" spans="1:9" ht="31">
      <c r="A371" s="19" t="s">
        <v>698</v>
      </c>
      <c r="B371" s="33" t="s">
        <v>697</v>
      </c>
      <c r="C371" s="48" t="s">
        <v>2500</v>
      </c>
      <c r="D371" s="24">
        <v>0</v>
      </c>
      <c r="E371" s="26" t="s">
        <v>51</v>
      </c>
      <c r="F371" s="22" t="s">
        <v>2499</v>
      </c>
      <c r="G371" s="24"/>
    </row>
    <row r="372" spans="1:9" ht="31">
      <c r="A372" s="19" t="s">
        <v>695</v>
      </c>
      <c r="B372" s="31" t="s">
        <v>694</v>
      </c>
      <c r="C372" s="22" t="s">
        <v>2498</v>
      </c>
      <c r="D372" s="24">
        <v>0</v>
      </c>
      <c r="E372" s="26" t="s">
        <v>1249</v>
      </c>
      <c r="F372" s="22" t="s">
        <v>3459</v>
      </c>
      <c r="G372" s="24"/>
    </row>
    <row r="373" spans="1:9" ht="116">
      <c r="A373" s="19" t="s">
        <v>692</v>
      </c>
      <c r="B373" s="31" t="s">
        <v>691</v>
      </c>
      <c r="C373" s="22" t="s">
        <v>1686</v>
      </c>
      <c r="D373" s="24">
        <v>0</v>
      </c>
      <c r="E373" s="26" t="s">
        <v>51</v>
      </c>
      <c r="F373" s="22" t="s">
        <v>2294</v>
      </c>
      <c r="G373" s="24"/>
    </row>
    <row r="374" spans="1:9" ht="29">
      <c r="A374" s="19"/>
      <c r="B374" s="31"/>
      <c r="C374" s="17" t="s">
        <v>688</v>
      </c>
      <c r="D374" s="24">
        <v>0</v>
      </c>
      <c r="E374" s="26" t="s">
        <v>51</v>
      </c>
      <c r="F374" s="25"/>
      <c r="G374" s="24"/>
    </row>
    <row r="375" spans="1:9" ht="46.5">
      <c r="A375" s="19" t="s">
        <v>687</v>
      </c>
      <c r="B375" s="31" t="s">
        <v>686</v>
      </c>
      <c r="C375" s="43" t="s">
        <v>2050</v>
      </c>
      <c r="D375" s="24">
        <v>0</v>
      </c>
      <c r="E375" s="26" t="s">
        <v>168</v>
      </c>
      <c r="F375" s="25"/>
      <c r="G375" s="24"/>
    </row>
    <row r="376" spans="1:9" ht="40.15" customHeight="1">
      <c r="A376" s="408" t="s">
        <v>684</v>
      </c>
      <c r="B376" s="1024" t="s">
        <v>683</v>
      </c>
      <c r="C376" s="1025"/>
      <c r="D376" s="1025"/>
      <c r="E376" s="1025"/>
      <c r="F376" s="1025"/>
      <c r="G376" s="1026"/>
      <c r="H376" s="11">
        <f>SUM(D377:D387)</f>
        <v>0</v>
      </c>
      <c r="I376" s="11">
        <f>COUNT(D377:D387)*2</f>
        <v>22</v>
      </c>
    </row>
    <row r="377" spans="1:9" ht="31">
      <c r="A377" s="19" t="s">
        <v>682</v>
      </c>
      <c r="B377" s="29" t="s">
        <v>681</v>
      </c>
      <c r="C377" s="88" t="s">
        <v>3458</v>
      </c>
      <c r="D377" s="24">
        <v>0</v>
      </c>
      <c r="E377" s="26" t="s">
        <v>110</v>
      </c>
      <c r="F377" s="88" t="s">
        <v>2495</v>
      </c>
      <c r="G377" s="24"/>
    </row>
    <row r="378" spans="1:9" ht="29">
      <c r="A378" s="19"/>
      <c r="B378" s="29"/>
      <c r="C378" s="23" t="s">
        <v>2049</v>
      </c>
      <c r="D378" s="24">
        <v>0</v>
      </c>
      <c r="E378" s="26" t="s">
        <v>110</v>
      </c>
      <c r="F378" s="25"/>
      <c r="G378" s="24"/>
    </row>
    <row r="379" spans="1:9" ht="29">
      <c r="A379" s="19"/>
      <c r="B379" s="29"/>
      <c r="C379" s="88" t="s">
        <v>3457</v>
      </c>
      <c r="D379" s="24">
        <v>0</v>
      </c>
      <c r="E379" s="26" t="s">
        <v>110</v>
      </c>
      <c r="F379" s="25"/>
      <c r="G379" s="24"/>
    </row>
    <row r="380" spans="1:9" ht="29">
      <c r="A380" s="19"/>
      <c r="B380" s="29"/>
      <c r="C380" s="88" t="s">
        <v>2047</v>
      </c>
      <c r="D380" s="24">
        <v>0</v>
      </c>
      <c r="E380" s="26" t="s">
        <v>808</v>
      </c>
      <c r="F380" s="25"/>
      <c r="G380" s="24"/>
    </row>
    <row r="381" spans="1:9" ht="43.5">
      <c r="A381" s="19"/>
      <c r="B381" s="29"/>
      <c r="C381" s="96" t="s">
        <v>2046</v>
      </c>
      <c r="D381" s="24">
        <v>0</v>
      </c>
      <c r="E381" s="26" t="s">
        <v>110</v>
      </c>
      <c r="F381" s="25"/>
      <c r="G381" s="24"/>
    </row>
    <row r="382" spans="1:9" ht="46.5">
      <c r="A382" s="19" t="s">
        <v>680</v>
      </c>
      <c r="B382" s="29" t="s">
        <v>679</v>
      </c>
      <c r="C382" s="23" t="s">
        <v>2045</v>
      </c>
      <c r="D382" s="24">
        <v>0</v>
      </c>
      <c r="E382" s="26" t="s">
        <v>549</v>
      </c>
      <c r="F382" s="23" t="s">
        <v>2044</v>
      </c>
      <c r="G382" s="24"/>
    </row>
    <row r="383" spans="1:9" ht="58">
      <c r="A383" s="19"/>
      <c r="B383" s="29"/>
      <c r="C383" s="22" t="s">
        <v>2043</v>
      </c>
      <c r="D383" s="24">
        <v>0</v>
      </c>
      <c r="E383" s="26" t="s">
        <v>51</v>
      </c>
      <c r="F383" s="22"/>
      <c r="G383" s="24"/>
    </row>
    <row r="384" spans="1:9" ht="43.5">
      <c r="A384" s="19"/>
      <c r="B384" s="29"/>
      <c r="C384" s="23" t="s">
        <v>3456</v>
      </c>
      <c r="D384" s="24">
        <v>0</v>
      </c>
      <c r="E384" s="26" t="s">
        <v>110</v>
      </c>
      <c r="F384" s="23"/>
      <c r="G384" s="24"/>
    </row>
    <row r="385" spans="1:9" ht="46.5">
      <c r="A385" s="19" t="s">
        <v>678</v>
      </c>
      <c r="B385" s="29" t="s">
        <v>677</v>
      </c>
      <c r="C385" s="36" t="s">
        <v>2041</v>
      </c>
      <c r="D385" s="24">
        <v>0</v>
      </c>
      <c r="E385" s="13" t="s">
        <v>808</v>
      </c>
      <c r="F385" s="25"/>
      <c r="G385" s="24"/>
    </row>
    <row r="386" spans="1:9" ht="43.5">
      <c r="A386" s="19"/>
      <c r="B386" s="29"/>
      <c r="C386" s="36" t="s">
        <v>3455</v>
      </c>
      <c r="D386" s="24">
        <v>0</v>
      </c>
      <c r="E386" s="26" t="s">
        <v>808</v>
      </c>
      <c r="F386" s="25"/>
      <c r="G386" s="24"/>
    </row>
    <row r="387" spans="1:9" ht="62">
      <c r="A387" s="19" t="s">
        <v>676</v>
      </c>
      <c r="B387" s="29" t="s">
        <v>675</v>
      </c>
      <c r="C387" s="36" t="s">
        <v>3454</v>
      </c>
      <c r="D387" s="24">
        <v>0</v>
      </c>
      <c r="E387" s="26" t="s">
        <v>130</v>
      </c>
      <c r="F387" s="25"/>
      <c r="G387" s="24"/>
    </row>
    <row r="388" spans="1:9" ht="40.15" customHeight="1">
      <c r="A388" s="408" t="s">
        <v>674</v>
      </c>
      <c r="B388" s="1003" t="s">
        <v>673</v>
      </c>
      <c r="C388" s="1004"/>
      <c r="D388" s="1004"/>
      <c r="E388" s="1004"/>
      <c r="F388" s="1004"/>
      <c r="G388" s="1005"/>
      <c r="H388" s="11">
        <f>SUM(D389:D400)</f>
        <v>0</v>
      </c>
      <c r="I388" s="11">
        <f>COUNT(D389:D400)*2</f>
        <v>24</v>
      </c>
    </row>
    <row r="389" spans="1:9" ht="58">
      <c r="A389" s="19" t="s">
        <v>672</v>
      </c>
      <c r="B389" s="17" t="s">
        <v>671</v>
      </c>
      <c r="C389" s="22" t="s">
        <v>3453</v>
      </c>
      <c r="D389" s="16">
        <v>0</v>
      </c>
      <c r="E389" s="13" t="s">
        <v>130</v>
      </c>
      <c r="F389" s="22" t="s">
        <v>3452</v>
      </c>
      <c r="G389" s="24"/>
    </row>
    <row r="390" spans="1:9" ht="43.5">
      <c r="A390" s="19" t="s">
        <v>670</v>
      </c>
      <c r="B390" s="17" t="s">
        <v>669</v>
      </c>
      <c r="C390" s="22" t="s">
        <v>3451</v>
      </c>
      <c r="D390" s="16">
        <v>0</v>
      </c>
      <c r="E390" s="13" t="s">
        <v>130</v>
      </c>
      <c r="F390" s="22"/>
      <c r="G390" s="24"/>
    </row>
    <row r="391" spans="1:9" ht="14.5">
      <c r="A391" s="19"/>
      <c r="B391" s="17"/>
      <c r="C391" s="36" t="s">
        <v>3450</v>
      </c>
      <c r="D391" s="16">
        <v>0</v>
      </c>
      <c r="E391" s="13" t="s">
        <v>130</v>
      </c>
      <c r="F391" s="22"/>
      <c r="G391" s="24"/>
    </row>
    <row r="392" spans="1:9" ht="29">
      <c r="A392" s="19"/>
      <c r="B392" s="17"/>
      <c r="C392" s="36" t="s">
        <v>3449</v>
      </c>
      <c r="D392" s="16">
        <v>0</v>
      </c>
      <c r="E392" s="13" t="s">
        <v>130</v>
      </c>
      <c r="F392" s="22"/>
      <c r="G392" s="24"/>
    </row>
    <row r="393" spans="1:9" ht="29">
      <c r="A393" s="19"/>
      <c r="B393" s="17"/>
      <c r="C393" s="36" t="s">
        <v>3448</v>
      </c>
      <c r="D393" s="16">
        <v>0</v>
      </c>
      <c r="E393" s="13" t="s">
        <v>130</v>
      </c>
      <c r="F393" s="22"/>
      <c r="G393" s="24"/>
    </row>
    <row r="394" spans="1:9" ht="43.5">
      <c r="A394" s="19"/>
      <c r="B394" s="17"/>
      <c r="C394" s="36" t="s">
        <v>3447</v>
      </c>
      <c r="D394" s="16">
        <v>0</v>
      </c>
      <c r="E394" s="13" t="s">
        <v>130</v>
      </c>
      <c r="F394" s="96" t="s">
        <v>3446</v>
      </c>
      <c r="G394" s="24"/>
    </row>
    <row r="395" spans="1:9" ht="43.5">
      <c r="A395" s="19"/>
      <c r="B395" s="17"/>
      <c r="C395" s="36" t="s">
        <v>3445</v>
      </c>
      <c r="D395" s="16">
        <v>0</v>
      </c>
      <c r="E395" s="13" t="s">
        <v>130</v>
      </c>
      <c r="F395" s="22"/>
      <c r="G395" s="24"/>
    </row>
    <row r="396" spans="1:9" ht="77.5">
      <c r="A396" s="19" t="s">
        <v>668</v>
      </c>
      <c r="B396" s="42" t="s">
        <v>1684</v>
      </c>
      <c r="C396" s="22" t="s">
        <v>3444</v>
      </c>
      <c r="D396" s="16">
        <v>0</v>
      </c>
      <c r="E396" s="13" t="s">
        <v>130</v>
      </c>
      <c r="F396" s="22" t="s">
        <v>3443</v>
      </c>
      <c r="G396" s="24"/>
    </row>
    <row r="397" spans="1:9" ht="25.5" customHeight="1">
      <c r="A397" s="19"/>
      <c r="B397" s="42"/>
      <c r="C397" s="22" t="s">
        <v>3442</v>
      </c>
      <c r="D397" s="16">
        <v>0</v>
      </c>
      <c r="E397" s="13" t="s">
        <v>130</v>
      </c>
      <c r="F397" s="22"/>
      <c r="G397" s="24"/>
    </row>
    <row r="398" spans="1:9" ht="23.25" customHeight="1">
      <c r="A398" s="19"/>
      <c r="B398" s="42"/>
      <c r="C398" s="22" t="s">
        <v>3441</v>
      </c>
      <c r="D398" s="16">
        <v>0</v>
      </c>
      <c r="E398" s="13" t="s">
        <v>130</v>
      </c>
      <c r="F398" s="22"/>
      <c r="G398" s="24"/>
    </row>
    <row r="399" spans="1:9" ht="15.5">
      <c r="A399" s="19"/>
      <c r="B399" s="42"/>
      <c r="C399" s="22" t="s">
        <v>3440</v>
      </c>
      <c r="D399" s="16">
        <v>0</v>
      </c>
      <c r="E399" s="13" t="s">
        <v>130</v>
      </c>
      <c r="F399" s="22"/>
      <c r="G399" s="24"/>
    </row>
    <row r="400" spans="1:9" ht="58">
      <c r="A400" s="19"/>
      <c r="B400" s="42"/>
      <c r="C400" s="67" t="s">
        <v>3439</v>
      </c>
      <c r="D400" s="16">
        <v>0</v>
      </c>
      <c r="E400" s="13" t="s">
        <v>130</v>
      </c>
      <c r="F400" s="22" t="s">
        <v>3438</v>
      </c>
      <c r="G400" s="24"/>
    </row>
    <row r="401" spans="1:9" ht="40.15" customHeight="1">
      <c r="A401" s="406" t="s">
        <v>666</v>
      </c>
      <c r="B401" s="1024" t="s">
        <v>665</v>
      </c>
      <c r="C401" s="1025"/>
      <c r="D401" s="1025"/>
      <c r="E401" s="1025"/>
      <c r="F401" s="1025"/>
      <c r="G401" s="1026"/>
      <c r="H401" s="11">
        <f>SUM(D404:D405)</f>
        <v>0</v>
      </c>
      <c r="I401" s="11">
        <f>COUNT(D404:D405)*2</f>
        <v>4</v>
      </c>
    </row>
    <row r="402" spans="1:9" ht="31" hidden="1">
      <c r="A402" s="21" t="s">
        <v>664</v>
      </c>
      <c r="B402" s="29" t="s">
        <v>663</v>
      </c>
      <c r="C402" s="25"/>
      <c r="D402" s="25"/>
      <c r="E402" s="26"/>
      <c r="F402" s="25"/>
      <c r="G402" s="25"/>
    </row>
    <row r="403" spans="1:9" ht="31" hidden="1">
      <c r="A403" s="21" t="s">
        <v>662</v>
      </c>
      <c r="B403" s="29" t="s">
        <v>661</v>
      </c>
      <c r="C403" s="25"/>
      <c r="D403" s="25"/>
      <c r="E403" s="26"/>
      <c r="F403" s="25"/>
      <c r="G403" s="25"/>
    </row>
    <row r="404" spans="1:9" ht="31">
      <c r="A404" s="19" t="s">
        <v>660</v>
      </c>
      <c r="B404" s="29" t="s">
        <v>659</v>
      </c>
      <c r="C404" s="23" t="s">
        <v>658</v>
      </c>
      <c r="D404" s="24">
        <v>0</v>
      </c>
      <c r="E404" s="9" t="s">
        <v>110</v>
      </c>
      <c r="F404" s="25"/>
      <c r="G404" s="24"/>
    </row>
    <row r="405" spans="1:9" ht="29">
      <c r="A405" s="19"/>
      <c r="B405" s="29"/>
      <c r="C405" s="23" t="s">
        <v>657</v>
      </c>
      <c r="D405" s="24">
        <v>0</v>
      </c>
      <c r="E405" s="26" t="s">
        <v>110</v>
      </c>
      <c r="F405" s="25"/>
      <c r="G405" s="24"/>
    </row>
    <row r="406" spans="1:9" ht="62" hidden="1">
      <c r="A406" s="21" t="s">
        <v>656</v>
      </c>
      <c r="B406" s="33" t="s">
        <v>655</v>
      </c>
      <c r="C406" s="25"/>
      <c r="D406" s="25"/>
      <c r="E406" s="26"/>
      <c r="F406" s="25"/>
      <c r="G406" s="25"/>
    </row>
    <row r="407" spans="1:9" ht="31" hidden="1">
      <c r="A407" s="21" t="s">
        <v>654</v>
      </c>
      <c r="B407" s="29" t="s">
        <v>653</v>
      </c>
      <c r="C407" s="25"/>
      <c r="D407" s="25"/>
      <c r="E407" s="26"/>
      <c r="F407" s="25"/>
      <c r="G407" s="25"/>
    </row>
    <row r="408" spans="1:9" ht="40.15" customHeight="1">
      <c r="A408" s="408" t="s">
        <v>652</v>
      </c>
      <c r="B408" s="1003" t="s">
        <v>651</v>
      </c>
      <c r="C408" s="1004"/>
      <c r="D408" s="1004"/>
      <c r="E408" s="1004"/>
      <c r="F408" s="1004"/>
      <c r="G408" s="1005"/>
      <c r="H408" s="11">
        <f>SUM(D409:D411)</f>
        <v>0</v>
      </c>
      <c r="I408" s="11">
        <f>COUNT(D409:D411)*2</f>
        <v>4</v>
      </c>
    </row>
    <row r="409" spans="1:9" ht="31">
      <c r="A409" s="19" t="s">
        <v>650</v>
      </c>
      <c r="B409" s="42" t="s">
        <v>649</v>
      </c>
      <c r="C409" s="23" t="s">
        <v>648</v>
      </c>
      <c r="D409" s="24">
        <v>0</v>
      </c>
      <c r="E409" s="26" t="s">
        <v>168</v>
      </c>
      <c r="F409" s="25"/>
      <c r="G409" s="24"/>
    </row>
    <row r="410" spans="1:9" ht="31" hidden="1">
      <c r="A410" s="21" t="s">
        <v>647</v>
      </c>
      <c r="B410" s="42" t="s">
        <v>646</v>
      </c>
      <c r="C410" s="25"/>
      <c r="D410" s="24"/>
      <c r="E410" s="26"/>
      <c r="F410" s="25"/>
      <c r="G410" s="25"/>
    </row>
    <row r="411" spans="1:9" ht="31">
      <c r="A411" s="19" t="s">
        <v>645</v>
      </c>
      <c r="B411" s="42" t="s">
        <v>644</v>
      </c>
      <c r="C411" s="22" t="s">
        <v>3437</v>
      </c>
      <c r="D411" s="24">
        <v>0</v>
      </c>
      <c r="E411" s="26" t="s">
        <v>110</v>
      </c>
      <c r="F411" s="25"/>
      <c r="G411" s="24"/>
    </row>
    <row r="412" spans="1:9" ht="40.15" customHeight="1">
      <c r="A412" s="408" t="s">
        <v>642</v>
      </c>
      <c r="B412" s="1003" t="s">
        <v>641</v>
      </c>
      <c r="C412" s="1004"/>
      <c r="D412" s="1004"/>
      <c r="E412" s="1004"/>
      <c r="F412" s="1004"/>
      <c r="G412" s="1005"/>
      <c r="H412" s="11">
        <f>SUM(D420:D426)</f>
        <v>0</v>
      </c>
      <c r="I412" s="11">
        <f>COUNT(D420:D426)*2</f>
        <v>14</v>
      </c>
    </row>
    <row r="413" spans="1:9" ht="46.5" hidden="1">
      <c r="A413" s="21" t="s">
        <v>640</v>
      </c>
      <c r="B413" s="42" t="s">
        <v>639</v>
      </c>
      <c r="C413" s="25"/>
      <c r="D413" s="25"/>
      <c r="E413" s="26"/>
      <c r="F413" s="25"/>
      <c r="G413" s="25"/>
    </row>
    <row r="414" spans="1:9" ht="31" hidden="1">
      <c r="A414" s="21" t="s">
        <v>638</v>
      </c>
      <c r="B414" s="42" t="s">
        <v>637</v>
      </c>
      <c r="C414" s="25"/>
      <c r="D414" s="25"/>
      <c r="E414" s="26"/>
      <c r="F414" s="25"/>
      <c r="G414" s="25"/>
    </row>
    <row r="415" spans="1:9" ht="31" hidden="1">
      <c r="A415" s="21" t="s">
        <v>636</v>
      </c>
      <c r="B415" s="42" t="s">
        <v>635</v>
      </c>
      <c r="C415" s="25"/>
      <c r="D415" s="25"/>
      <c r="E415" s="26"/>
      <c r="F415" s="25"/>
      <c r="G415" s="25"/>
    </row>
    <row r="416" spans="1:9" ht="31" hidden="1">
      <c r="A416" s="21" t="s">
        <v>634</v>
      </c>
      <c r="B416" s="42" t="s">
        <v>633</v>
      </c>
      <c r="C416" s="25"/>
      <c r="D416" s="25"/>
      <c r="E416" s="26"/>
      <c r="F416" s="25"/>
      <c r="G416" s="25"/>
    </row>
    <row r="417" spans="1:9" ht="46.5" hidden="1">
      <c r="A417" s="21" t="s">
        <v>632</v>
      </c>
      <c r="B417" s="42" t="s">
        <v>631</v>
      </c>
      <c r="C417" s="25"/>
      <c r="D417" s="25"/>
      <c r="E417" s="26"/>
      <c r="F417" s="25"/>
      <c r="G417" s="25"/>
    </row>
    <row r="418" spans="1:9" ht="31" hidden="1">
      <c r="A418" s="21" t="s">
        <v>630</v>
      </c>
      <c r="B418" s="42" t="s">
        <v>629</v>
      </c>
      <c r="C418" s="25"/>
      <c r="D418" s="25"/>
      <c r="E418" s="26"/>
      <c r="F418" s="25"/>
      <c r="G418" s="25"/>
    </row>
    <row r="419" spans="1:9" ht="31" hidden="1">
      <c r="A419" s="21" t="s">
        <v>628</v>
      </c>
      <c r="B419" s="42" t="s">
        <v>627</v>
      </c>
      <c r="C419" s="25"/>
      <c r="D419" s="25"/>
      <c r="E419" s="26"/>
      <c r="F419" s="25"/>
      <c r="G419" s="25"/>
    </row>
    <row r="420" spans="1:9" ht="43.5">
      <c r="A420" s="19" t="s">
        <v>626</v>
      </c>
      <c r="B420" s="31" t="s">
        <v>625</v>
      </c>
      <c r="C420" s="22" t="s">
        <v>3436</v>
      </c>
      <c r="D420" s="24">
        <v>0</v>
      </c>
      <c r="E420" s="26" t="s">
        <v>130</v>
      </c>
      <c r="F420" s="25"/>
      <c r="G420" s="24"/>
    </row>
    <row r="421" spans="1:9" ht="31">
      <c r="A421" s="19" t="s">
        <v>624</v>
      </c>
      <c r="B421" s="31" t="s">
        <v>623</v>
      </c>
      <c r="C421" s="22" t="s">
        <v>1682</v>
      </c>
      <c r="D421" s="24">
        <v>0</v>
      </c>
      <c r="E421" s="26" t="s">
        <v>51</v>
      </c>
      <c r="F421" s="25"/>
      <c r="G421" s="24"/>
    </row>
    <row r="422" spans="1:9" ht="29">
      <c r="A422" s="19"/>
      <c r="B422" s="31"/>
      <c r="C422" s="22" t="s">
        <v>1681</v>
      </c>
      <c r="D422" s="24">
        <v>0</v>
      </c>
      <c r="E422" s="26" t="s">
        <v>116</v>
      </c>
      <c r="F422" s="25"/>
      <c r="G422" s="24"/>
    </row>
    <row r="423" spans="1:9" ht="43.5">
      <c r="A423" s="19"/>
      <c r="B423" s="31"/>
      <c r="C423" s="22" t="s">
        <v>2479</v>
      </c>
      <c r="D423" s="24">
        <v>0</v>
      </c>
      <c r="E423" s="26" t="s">
        <v>51</v>
      </c>
      <c r="F423" s="25"/>
      <c r="G423" s="24"/>
    </row>
    <row r="424" spans="1:9" ht="43.5">
      <c r="A424" s="19"/>
      <c r="B424" s="31"/>
      <c r="C424" s="22" t="s">
        <v>1679</v>
      </c>
      <c r="D424" s="24">
        <v>0</v>
      </c>
      <c r="E424" s="26" t="s">
        <v>110</v>
      </c>
      <c r="F424" s="25"/>
      <c r="G424" s="24"/>
    </row>
    <row r="425" spans="1:9" ht="29">
      <c r="A425" s="19"/>
      <c r="B425" s="31"/>
      <c r="C425" s="96" t="s">
        <v>2036</v>
      </c>
      <c r="D425" s="24">
        <v>0</v>
      </c>
      <c r="E425" s="26" t="s">
        <v>51</v>
      </c>
      <c r="F425" s="25"/>
      <c r="G425" s="24"/>
    </row>
    <row r="426" spans="1:9" ht="46.5">
      <c r="A426" s="19" t="s">
        <v>622</v>
      </c>
      <c r="B426" s="31" t="s">
        <v>621</v>
      </c>
      <c r="C426" s="22" t="s">
        <v>1677</v>
      </c>
      <c r="D426" s="24">
        <v>0</v>
      </c>
      <c r="E426" s="26" t="s">
        <v>51</v>
      </c>
      <c r="F426" s="25"/>
      <c r="G426" s="24"/>
    </row>
    <row r="427" spans="1:9" ht="40.15" customHeight="1">
      <c r="A427" s="406" t="s">
        <v>620</v>
      </c>
      <c r="B427" s="1003" t="s">
        <v>619</v>
      </c>
      <c r="C427" s="1004"/>
      <c r="D427" s="1004"/>
      <c r="E427" s="1004"/>
      <c r="F427" s="1004"/>
      <c r="G427" s="1005"/>
      <c r="H427" s="11">
        <f>SUM(D428)</f>
        <v>0</v>
      </c>
      <c r="I427" s="11">
        <f>COUNT(D428)*2</f>
        <v>2</v>
      </c>
    </row>
    <row r="428" spans="1:9" ht="43.5">
      <c r="A428" s="19" t="s">
        <v>618</v>
      </c>
      <c r="B428" s="42" t="s">
        <v>617</v>
      </c>
      <c r="C428" s="36" t="s">
        <v>2035</v>
      </c>
      <c r="D428" s="24">
        <v>0</v>
      </c>
      <c r="E428" s="26" t="s">
        <v>110</v>
      </c>
      <c r="F428" s="25"/>
      <c r="G428" s="24"/>
    </row>
    <row r="429" spans="1:9" ht="31" hidden="1">
      <c r="A429" s="21" t="s">
        <v>616</v>
      </c>
      <c r="B429" s="42" t="s">
        <v>615</v>
      </c>
      <c r="C429" s="25"/>
      <c r="D429" s="25"/>
      <c r="E429" s="26"/>
      <c r="F429" s="25"/>
      <c r="G429" s="25"/>
    </row>
    <row r="430" spans="1:9" ht="31" hidden="1">
      <c r="A430" s="21" t="s">
        <v>614</v>
      </c>
      <c r="B430" s="42" t="s">
        <v>613</v>
      </c>
      <c r="C430" s="25"/>
      <c r="D430" s="25"/>
      <c r="E430" s="26"/>
      <c r="F430" s="25"/>
      <c r="G430" s="25"/>
    </row>
    <row r="431" spans="1:9" ht="40.15" hidden="1" customHeight="1">
      <c r="A431" s="410" t="s">
        <v>612</v>
      </c>
      <c r="B431" s="1003" t="s">
        <v>611</v>
      </c>
      <c r="C431" s="1004"/>
      <c r="D431" s="1004"/>
      <c r="E431" s="1004"/>
      <c r="F431" s="1004"/>
      <c r="G431" s="1005"/>
    </row>
    <row r="432" spans="1:9" ht="31" hidden="1">
      <c r="A432" s="21" t="s">
        <v>610</v>
      </c>
      <c r="B432" s="42" t="s">
        <v>609</v>
      </c>
      <c r="C432" s="25"/>
      <c r="D432" s="25"/>
      <c r="E432" s="26"/>
      <c r="F432" s="25"/>
      <c r="G432" s="25"/>
    </row>
    <row r="433" spans="1:9" ht="31" hidden="1">
      <c r="A433" s="21" t="s">
        <v>608</v>
      </c>
      <c r="B433" s="42" t="s">
        <v>607</v>
      </c>
      <c r="C433" s="25"/>
      <c r="D433" s="25"/>
      <c r="E433" s="26"/>
      <c r="F433" s="25"/>
      <c r="G433" s="25"/>
    </row>
    <row r="434" spans="1:9" ht="31" hidden="1">
      <c r="A434" s="21" t="s">
        <v>606</v>
      </c>
      <c r="B434" s="38" t="s">
        <v>605</v>
      </c>
      <c r="C434" s="25"/>
      <c r="D434" s="25"/>
      <c r="E434" s="26"/>
      <c r="F434" s="25"/>
      <c r="G434" s="25"/>
    </row>
    <row r="435" spans="1:9" ht="31" hidden="1">
      <c r="A435" s="21" t="s">
        <v>604</v>
      </c>
      <c r="B435" s="42" t="s">
        <v>603</v>
      </c>
      <c r="C435" s="25"/>
      <c r="D435" s="25"/>
      <c r="E435" s="26"/>
      <c r="F435" s="25"/>
      <c r="G435" s="25"/>
    </row>
    <row r="436" spans="1:9" ht="40.15" customHeight="1">
      <c r="A436" s="408" t="s">
        <v>602</v>
      </c>
      <c r="B436" s="1024" t="s">
        <v>601</v>
      </c>
      <c r="C436" s="1025"/>
      <c r="D436" s="1025"/>
      <c r="E436" s="1025"/>
      <c r="F436" s="1025"/>
      <c r="G436" s="1026"/>
      <c r="H436" s="11">
        <f>SUM(D437:D444)</f>
        <v>0</v>
      </c>
      <c r="I436" s="11">
        <f>COUNT(D437:D444)*2</f>
        <v>16</v>
      </c>
    </row>
    <row r="437" spans="1:9" ht="46.5">
      <c r="A437" s="19" t="s">
        <v>600</v>
      </c>
      <c r="B437" s="29" t="s">
        <v>599</v>
      </c>
      <c r="C437" s="22" t="s">
        <v>3435</v>
      </c>
      <c r="D437" s="24">
        <v>0</v>
      </c>
      <c r="E437" s="26" t="s">
        <v>126</v>
      </c>
      <c r="F437" s="25"/>
      <c r="G437" s="24"/>
    </row>
    <row r="438" spans="1:9" ht="72.5">
      <c r="A438" s="19"/>
      <c r="B438" s="29"/>
      <c r="C438" s="48" t="s">
        <v>3434</v>
      </c>
      <c r="D438" s="24">
        <v>0</v>
      </c>
      <c r="E438" s="26" t="s">
        <v>130</v>
      </c>
      <c r="F438" s="25"/>
      <c r="G438" s="24"/>
    </row>
    <row r="439" spans="1:9" ht="29">
      <c r="A439" s="19"/>
      <c r="B439" s="29"/>
      <c r="C439" s="23" t="s">
        <v>1666</v>
      </c>
      <c r="D439" s="24">
        <v>0</v>
      </c>
      <c r="E439" s="26" t="s">
        <v>51</v>
      </c>
      <c r="F439" s="25"/>
      <c r="G439" s="24"/>
    </row>
    <row r="440" spans="1:9" ht="46.5">
      <c r="A440" s="19" t="s">
        <v>598</v>
      </c>
      <c r="B440" s="29" t="s">
        <v>597</v>
      </c>
      <c r="C440" s="22" t="s">
        <v>1665</v>
      </c>
      <c r="D440" s="24">
        <v>0</v>
      </c>
      <c r="E440" s="26" t="s">
        <v>110</v>
      </c>
      <c r="F440" s="25"/>
      <c r="G440" s="24"/>
    </row>
    <row r="441" spans="1:9" ht="58">
      <c r="A441" s="19"/>
      <c r="B441" s="29"/>
      <c r="C441" s="22" t="s">
        <v>1661</v>
      </c>
      <c r="D441" s="24">
        <v>0</v>
      </c>
      <c r="E441" s="26" t="s">
        <v>110</v>
      </c>
      <c r="F441" s="25"/>
      <c r="G441" s="24"/>
    </row>
    <row r="442" spans="1:9" ht="43.5">
      <c r="A442" s="19" t="s">
        <v>596</v>
      </c>
      <c r="B442" s="23" t="s">
        <v>595</v>
      </c>
      <c r="C442" s="71" t="s">
        <v>2476</v>
      </c>
      <c r="D442" s="24">
        <v>0</v>
      </c>
      <c r="E442" s="140" t="s">
        <v>110</v>
      </c>
      <c r="F442" s="71"/>
      <c r="G442" s="24"/>
    </row>
    <row r="443" spans="1:9" ht="43.5">
      <c r="A443" s="19"/>
      <c r="B443" s="23"/>
      <c r="C443" s="71" t="s">
        <v>3433</v>
      </c>
      <c r="D443" s="24">
        <v>0</v>
      </c>
      <c r="E443" s="140" t="s">
        <v>110</v>
      </c>
      <c r="F443" s="71" t="s">
        <v>3432</v>
      </c>
      <c r="G443" s="24"/>
    </row>
    <row r="444" spans="1:9" ht="43.5">
      <c r="A444" s="19"/>
      <c r="B444" s="23"/>
      <c r="C444" s="71" t="s">
        <v>2475</v>
      </c>
      <c r="D444" s="24">
        <v>0</v>
      </c>
      <c r="E444" s="140" t="s">
        <v>116</v>
      </c>
      <c r="F444" s="71"/>
      <c r="G444" s="24"/>
    </row>
    <row r="445" spans="1:9" ht="62" hidden="1">
      <c r="A445" s="21" t="s">
        <v>594</v>
      </c>
      <c r="B445" s="29" t="s">
        <v>593</v>
      </c>
      <c r="C445" s="25"/>
      <c r="D445" s="25"/>
      <c r="E445" s="26"/>
      <c r="F445" s="25"/>
      <c r="G445" s="25"/>
    </row>
    <row r="446" spans="1:9" ht="40.15" hidden="1" customHeight="1">
      <c r="A446" s="410" t="s">
        <v>591</v>
      </c>
      <c r="B446" s="1003" t="s">
        <v>590</v>
      </c>
      <c r="C446" s="1004"/>
      <c r="D446" s="1004"/>
      <c r="E446" s="1004"/>
      <c r="F446" s="1004"/>
      <c r="G446" s="1005"/>
    </row>
    <row r="447" spans="1:9" ht="46.5" hidden="1">
      <c r="A447" s="21" t="s">
        <v>589</v>
      </c>
      <c r="B447" s="42" t="s">
        <v>588</v>
      </c>
      <c r="C447" s="42"/>
      <c r="D447" s="25"/>
      <c r="E447" s="26"/>
      <c r="F447" s="25"/>
      <c r="G447" s="25"/>
    </row>
    <row r="448" spans="1:9" ht="62" hidden="1">
      <c r="A448" s="21" t="s">
        <v>583</v>
      </c>
      <c r="B448" s="42" t="s">
        <v>582</v>
      </c>
      <c r="C448" s="25"/>
      <c r="D448" s="25"/>
      <c r="E448" s="26"/>
      <c r="F448" s="25"/>
      <c r="G448" s="25"/>
    </row>
    <row r="449" spans="1:7" ht="46.5" hidden="1">
      <c r="A449" s="21" t="s">
        <v>569</v>
      </c>
      <c r="B449" s="42" t="s">
        <v>568</v>
      </c>
      <c r="C449" s="25"/>
      <c r="D449" s="25"/>
      <c r="E449" s="26"/>
      <c r="F449" s="25"/>
      <c r="G449" s="25"/>
    </row>
    <row r="450" spans="1:7" ht="77.5" hidden="1">
      <c r="A450" s="21" t="s">
        <v>565</v>
      </c>
      <c r="B450" s="42" t="s">
        <v>564</v>
      </c>
      <c r="C450" s="25"/>
      <c r="D450" s="25"/>
      <c r="E450" s="26"/>
      <c r="F450" s="25"/>
      <c r="G450" s="25"/>
    </row>
    <row r="451" spans="1:7" ht="46.5" hidden="1">
      <c r="A451" s="21" t="s">
        <v>562</v>
      </c>
      <c r="B451" s="42" t="s">
        <v>561</v>
      </c>
      <c r="C451" s="25"/>
      <c r="D451" s="25"/>
      <c r="E451" s="26"/>
      <c r="F451" s="25"/>
      <c r="G451" s="25"/>
    </row>
    <row r="452" spans="1:7" ht="43.5" hidden="1">
      <c r="A452" s="21" t="s">
        <v>558</v>
      </c>
      <c r="B452" s="17" t="s">
        <v>557</v>
      </c>
      <c r="C452" s="25"/>
      <c r="D452" s="25"/>
      <c r="E452" s="26"/>
      <c r="F452" s="25"/>
      <c r="G452" s="25"/>
    </row>
    <row r="453" spans="1:7" ht="40.15" hidden="1" customHeight="1">
      <c r="A453" s="410" t="s">
        <v>548</v>
      </c>
      <c r="B453" s="1003" t="s">
        <v>547</v>
      </c>
      <c r="C453" s="1004"/>
      <c r="D453" s="1004"/>
      <c r="E453" s="1004"/>
      <c r="F453" s="1004"/>
      <c r="G453" s="1005"/>
    </row>
    <row r="454" spans="1:7" ht="93" hidden="1">
      <c r="A454" s="21" t="s">
        <v>546</v>
      </c>
      <c r="B454" s="42" t="s">
        <v>545</v>
      </c>
      <c r="C454" s="25"/>
      <c r="D454" s="25"/>
      <c r="E454" s="26"/>
      <c r="F454" s="25"/>
      <c r="G454" s="25"/>
    </row>
    <row r="455" spans="1:7" ht="46.5" hidden="1">
      <c r="A455" s="21" t="s">
        <v>544</v>
      </c>
      <c r="B455" s="42" t="s">
        <v>543</v>
      </c>
      <c r="C455" s="25"/>
      <c r="D455" s="25"/>
      <c r="E455" s="26"/>
      <c r="F455" s="25"/>
      <c r="G455" s="25"/>
    </row>
    <row r="456" spans="1:7" ht="62" hidden="1">
      <c r="A456" s="21" t="s">
        <v>542</v>
      </c>
      <c r="B456" s="42" t="s">
        <v>541</v>
      </c>
      <c r="C456" s="25"/>
      <c r="D456" s="25"/>
      <c r="E456" s="26"/>
      <c r="F456" s="25"/>
      <c r="G456" s="25"/>
    </row>
    <row r="457" spans="1:7" ht="46.5" hidden="1">
      <c r="A457" s="21" t="s">
        <v>540</v>
      </c>
      <c r="B457" s="42" t="s">
        <v>539</v>
      </c>
      <c r="C457" s="25"/>
      <c r="D457" s="25"/>
      <c r="E457" s="26"/>
      <c r="F457" s="25"/>
      <c r="G457" s="25"/>
    </row>
    <row r="458" spans="1:7" ht="40.15" hidden="1" customHeight="1">
      <c r="A458" s="410" t="s">
        <v>538</v>
      </c>
      <c r="B458" s="1003" t="s">
        <v>537</v>
      </c>
      <c r="C458" s="1004"/>
      <c r="D458" s="1004"/>
      <c r="E458" s="1004"/>
      <c r="F458" s="1004"/>
      <c r="G458" s="1005"/>
    </row>
    <row r="459" spans="1:7" ht="31" hidden="1">
      <c r="A459" s="21" t="s">
        <v>536</v>
      </c>
      <c r="B459" s="42" t="s">
        <v>535</v>
      </c>
      <c r="C459" s="25"/>
      <c r="D459" s="25"/>
      <c r="E459" s="26"/>
      <c r="F459" s="25"/>
      <c r="G459" s="25"/>
    </row>
    <row r="460" spans="1:7" ht="46.5" hidden="1">
      <c r="A460" s="21" t="s">
        <v>534</v>
      </c>
      <c r="B460" s="42" t="s">
        <v>533</v>
      </c>
      <c r="C460" s="25"/>
      <c r="D460" s="25"/>
      <c r="E460" s="26"/>
      <c r="F460" s="25"/>
      <c r="G460" s="25"/>
    </row>
    <row r="461" spans="1:7" ht="46.5" hidden="1">
      <c r="A461" s="21" t="s">
        <v>532</v>
      </c>
      <c r="B461" s="42" t="s">
        <v>531</v>
      </c>
      <c r="C461" s="25"/>
      <c r="D461" s="25"/>
      <c r="E461" s="26"/>
      <c r="F461" s="25"/>
      <c r="G461" s="25"/>
    </row>
    <row r="462" spans="1:7" ht="31" hidden="1">
      <c r="A462" s="21" t="s">
        <v>530</v>
      </c>
      <c r="B462" s="42" t="s">
        <v>529</v>
      </c>
      <c r="C462" s="25"/>
      <c r="D462" s="25"/>
      <c r="E462" s="26"/>
      <c r="F462" s="25"/>
      <c r="G462" s="25"/>
    </row>
    <row r="463" spans="1:7" ht="46.5" hidden="1">
      <c r="A463" s="21" t="s">
        <v>528</v>
      </c>
      <c r="B463" s="42" t="s">
        <v>527</v>
      </c>
      <c r="C463" s="25"/>
      <c r="D463" s="25"/>
      <c r="E463" s="26"/>
      <c r="F463" s="25"/>
      <c r="G463" s="25"/>
    </row>
    <row r="464" spans="1:7" ht="40.15" hidden="1" customHeight="1">
      <c r="A464" s="410" t="s">
        <v>526</v>
      </c>
      <c r="B464" s="1024" t="s">
        <v>525</v>
      </c>
      <c r="C464" s="1025"/>
      <c r="D464" s="1025"/>
      <c r="E464" s="1025"/>
      <c r="F464" s="1025"/>
      <c r="G464" s="1026"/>
    </row>
    <row r="465" spans="1:7" ht="31" hidden="1">
      <c r="A465" s="21" t="s">
        <v>524</v>
      </c>
      <c r="B465" s="31" t="s">
        <v>523</v>
      </c>
      <c r="C465" s="25"/>
      <c r="D465" s="25"/>
      <c r="E465" s="26"/>
      <c r="F465" s="25"/>
      <c r="G465" s="25"/>
    </row>
    <row r="466" spans="1:7" ht="58" hidden="1">
      <c r="A466" s="21" t="s">
        <v>497</v>
      </c>
      <c r="B466" s="23" t="s">
        <v>496</v>
      </c>
      <c r="C466" s="25"/>
      <c r="D466" s="25"/>
      <c r="E466" s="26"/>
      <c r="F466" s="25"/>
      <c r="G466" s="25"/>
    </row>
    <row r="467" spans="1:7" ht="31" hidden="1">
      <c r="A467" s="21" t="s">
        <v>495</v>
      </c>
      <c r="B467" s="31" t="s">
        <v>494</v>
      </c>
      <c r="C467" s="25"/>
      <c r="D467" s="25"/>
      <c r="E467" s="26"/>
      <c r="F467" s="25"/>
      <c r="G467" s="25"/>
    </row>
    <row r="468" spans="1:7" ht="46.5" hidden="1">
      <c r="A468" s="21" t="s">
        <v>493</v>
      </c>
      <c r="B468" s="31" t="s">
        <v>492</v>
      </c>
      <c r="C468" s="25"/>
      <c r="D468" s="25"/>
      <c r="E468" s="26"/>
      <c r="F468" s="25"/>
      <c r="G468" s="25"/>
    </row>
    <row r="469" spans="1:7" ht="62" hidden="1">
      <c r="A469" s="21" t="s">
        <v>491</v>
      </c>
      <c r="B469" s="31" t="s">
        <v>490</v>
      </c>
      <c r="C469" s="25"/>
      <c r="D469" s="25"/>
      <c r="E469" s="26"/>
      <c r="F469" s="25"/>
      <c r="G469" s="25"/>
    </row>
    <row r="470" spans="1:7" ht="62" hidden="1">
      <c r="A470" s="21" t="s">
        <v>489</v>
      </c>
      <c r="B470" s="31" t="s">
        <v>488</v>
      </c>
      <c r="C470" s="25"/>
      <c r="D470" s="25"/>
      <c r="E470" s="26"/>
      <c r="F470" s="25"/>
      <c r="G470" s="25"/>
    </row>
    <row r="471" spans="1:7" ht="46.5" hidden="1">
      <c r="A471" s="21" t="s">
        <v>486</v>
      </c>
      <c r="B471" s="31" t="s">
        <v>485</v>
      </c>
      <c r="C471" s="25"/>
      <c r="D471" s="25"/>
      <c r="E471" s="26"/>
      <c r="F471" s="25"/>
      <c r="G471" s="25"/>
    </row>
    <row r="472" spans="1:7" ht="40.15" hidden="1" customHeight="1">
      <c r="A472" s="410" t="s">
        <v>482</v>
      </c>
      <c r="B472" s="1003" t="s">
        <v>481</v>
      </c>
      <c r="C472" s="1004"/>
      <c r="D472" s="1004"/>
      <c r="E472" s="1004"/>
      <c r="F472" s="1004"/>
      <c r="G472" s="1005"/>
    </row>
    <row r="473" spans="1:7" ht="31" hidden="1">
      <c r="A473" s="21" t="s">
        <v>480</v>
      </c>
      <c r="B473" s="38" t="s">
        <v>479</v>
      </c>
      <c r="C473" s="25"/>
      <c r="D473" s="25"/>
      <c r="E473" s="26"/>
      <c r="F473" s="25"/>
      <c r="G473" s="25"/>
    </row>
    <row r="474" spans="1:7" ht="31" hidden="1">
      <c r="A474" s="21" t="s">
        <v>478</v>
      </c>
      <c r="B474" s="38" t="s">
        <v>477</v>
      </c>
      <c r="C474" s="25"/>
      <c r="D474" s="25"/>
      <c r="E474" s="26"/>
      <c r="F474" s="25"/>
      <c r="G474" s="25"/>
    </row>
    <row r="475" spans="1:7" ht="31" hidden="1">
      <c r="A475" s="21" t="s">
        <v>476</v>
      </c>
      <c r="B475" s="38" t="s">
        <v>475</v>
      </c>
      <c r="C475" s="25"/>
      <c r="D475" s="25"/>
      <c r="E475" s="26"/>
      <c r="F475" s="25"/>
      <c r="G475" s="25"/>
    </row>
    <row r="476" spans="1:7" ht="31" hidden="1">
      <c r="A476" s="21" t="s">
        <v>474</v>
      </c>
      <c r="B476" s="38" t="s">
        <v>473</v>
      </c>
      <c r="C476" s="25"/>
      <c r="D476" s="25"/>
      <c r="E476" s="26"/>
      <c r="F476" s="25"/>
      <c r="G476" s="25"/>
    </row>
    <row r="477" spans="1:7" ht="31" hidden="1">
      <c r="A477" s="21" t="s">
        <v>472</v>
      </c>
      <c r="B477" s="38" t="s">
        <v>471</v>
      </c>
      <c r="C477" s="25"/>
      <c r="D477" s="25"/>
      <c r="E477" s="26"/>
      <c r="F477" s="25"/>
      <c r="G477" s="25"/>
    </row>
    <row r="478" spans="1:7" ht="31" hidden="1">
      <c r="A478" s="21" t="s">
        <v>470</v>
      </c>
      <c r="B478" s="38" t="s">
        <v>469</v>
      </c>
      <c r="C478" s="25"/>
      <c r="D478" s="25"/>
      <c r="E478" s="26"/>
      <c r="F478" s="25"/>
      <c r="G478" s="25"/>
    </row>
    <row r="479" spans="1:7" ht="40.15" hidden="1" customHeight="1">
      <c r="A479" s="410" t="s">
        <v>468</v>
      </c>
      <c r="B479" s="1003" t="s">
        <v>467</v>
      </c>
      <c r="C479" s="1004"/>
      <c r="D479" s="1004"/>
      <c r="E479" s="1004"/>
      <c r="F479" s="1004"/>
      <c r="G479" s="1005"/>
    </row>
    <row r="480" spans="1:7" ht="31" hidden="1">
      <c r="A480" s="21" t="s">
        <v>466</v>
      </c>
      <c r="B480" s="38" t="s">
        <v>465</v>
      </c>
      <c r="C480" s="25"/>
      <c r="D480" s="25"/>
      <c r="E480" s="26"/>
      <c r="F480" s="25"/>
      <c r="G480" s="25"/>
    </row>
    <row r="481" spans="1:9" ht="31" hidden="1">
      <c r="A481" s="21" t="s">
        <v>454</v>
      </c>
      <c r="B481" s="38" t="s">
        <v>453</v>
      </c>
      <c r="C481" s="25"/>
      <c r="D481" s="25"/>
      <c r="E481" s="26"/>
      <c r="F481" s="25"/>
      <c r="G481" s="25"/>
    </row>
    <row r="482" spans="1:9" ht="31" hidden="1">
      <c r="A482" s="21" t="s">
        <v>445</v>
      </c>
      <c r="B482" s="38" t="s">
        <v>444</v>
      </c>
      <c r="C482" s="25"/>
      <c r="D482" s="25"/>
      <c r="E482" s="26"/>
      <c r="F482" s="25"/>
      <c r="G482" s="25"/>
    </row>
    <row r="483" spans="1:9" ht="31" hidden="1">
      <c r="A483" s="21" t="s">
        <v>436</v>
      </c>
      <c r="B483" s="38" t="s">
        <v>435</v>
      </c>
      <c r="C483" s="25"/>
      <c r="D483" s="25"/>
      <c r="E483" s="26"/>
      <c r="F483" s="25"/>
      <c r="G483" s="25"/>
    </row>
    <row r="484" spans="1:9" ht="40.15" hidden="1" customHeight="1">
      <c r="A484" s="410" t="s">
        <v>430</v>
      </c>
      <c r="B484" s="1003" t="s">
        <v>429</v>
      </c>
      <c r="C484" s="1004"/>
      <c r="D484" s="1004"/>
      <c r="E484" s="1004"/>
      <c r="F484" s="1004"/>
      <c r="G484" s="1005"/>
    </row>
    <row r="485" spans="1:9" ht="46.5" hidden="1">
      <c r="A485" s="21" t="s">
        <v>428</v>
      </c>
      <c r="B485" s="42" t="s">
        <v>427</v>
      </c>
      <c r="C485" s="25"/>
      <c r="D485" s="25"/>
      <c r="E485" s="26"/>
      <c r="F485" s="25"/>
      <c r="G485" s="25"/>
    </row>
    <row r="486" spans="1:9" ht="46.5" hidden="1">
      <c r="A486" s="21" t="s">
        <v>420</v>
      </c>
      <c r="B486" s="42" t="s">
        <v>419</v>
      </c>
      <c r="C486" s="25"/>
      <c r="D486" s="25"/>
      <c r="E486" s="26"/>
      <c r="F486" s="25"/>
      <c r="G486" s="25"/>
    </row>
    <row r="487" spans="1:9" ht="46.5" hidden="1">
      <c r="A487" s="21" t="s">
        <v>406</v>
      </c>
      <c r="B487" s="42" t="s">
        <v>405</v>
      </c>
      <c r="C487" s="25"/>
      <c r="D487" s="25"/>
      <c r="E487" s="26"/>
      <c r="F487" s="25"/>
      <c r="G487" s="25"/>
    </row>
    <row r="488" spans="1:9" ht="46.5" hidden="1">
      <c r="A488" s="21" t="s">
        <v>391</v>
      </c>
      <c r="B488" s="42" t="s">
        <v>390</v>
      </c>
      <c r="C488" s="25"/>
      <c r="D488" s="25"/>
      <c r="E488" s="26"/>
      <c r="F488" s="25"/>
      <c r="G488" s="25"/>
    </row>
    <row r="489" spans="1:9" ht="46.5" hidden="1">
      <c r="A489" s="21" t="s">
        <v>380</v>
      </c>
      <c r="B489" s="42" t="s">
        <v>379</v>
      </c>
      <c r="C489" s="25"/>
      <c r="D489" s="25"/>
      <c r="E489" s="26"/>
      <c r="F489" s="25"/>
      <c r="G489" s="25"/>
    </row>
    <row r="490" spans="1:9" ht="46.5" hidden="1">
      <c r="A490" s="21" t="s">
        <v>378</v>
      </c>
      <c r="B490" s="42" t="s">
        <v>377</v>
      </c>
      <c r="C490" s="25"/>
      <c r="D490" s="25"/>
      <c r="E490" s="26"/>
      <c r="F490" s="25"/>
      <c r="G490" s="25"/>
    </row>
    <row r="491" spans="1:9" ht="46.5" hidden="1">
      <c r="A491" s="21" t="s">
        <v>375</v>
      </c>
      <c r="B491" s="42" t="s">
        <v>374</v>
      </c>
      <c r="C491" s="25"/>
      <c r="D491" s="25"/>
      <c r="E491" s="26"/>
      <c r="F491" s="25"/>
      <c r="G491" s="25"/>
    </row>
    <row r="492" spans="1:9" ht="77.5" hidden="1">
      <c r="A492" s="21" t="s">
        <v>372</v>
      </c>
      <c r="B492" s="42" t="s">
        <v>371</v>
      </c>
      <c r="C492" s="25"/>
      <c r="D492" s="25"/>
      <c r="E492" s="26"/>
      <c r="F492" s="25"/>
      <c r="G492" s="25"/>
    </row>
    <row r="493" spans="1:9" ht="46.5" hidden="1">
      <c r="A493" s="21" t="s">
        <v>365</v>
      </c>
      <c r="B493" s="38" t="s">
        <v>364</v>
      </c>
      <c r="C493" s="25"/>
      <c r="D493" s="25"/>
      <c r="E493" s="26"/>
      <c r="F493" s="25"/>
      <c r="G493" s="25"/>
    </row>
    <row r="494" spans="1:9" ht="46.5" hidden="1">
      <c r="A494" s="21" t="s">
        <v>362</v>
      </c>
      <c r="B494" s="42" t="s">
        <v>361</v>
      </c>
      <c r="C494" s="25"/>
      <c r="D494" s="25"/>
      <c r="E494" s="26"/>
      <c r="F494" s="25"/>
      <c r="G494" s="25"/>
    </row>
    <row r="495" spans="1:9" ht="18.5">
      <c r="A495" s="291"/>
      <c r="B495" s="1017" t="s">
        <v>358</v>
      </c>
      <c r="C495" s="988"/>
      <c r="D495" s="988"/>
      <c r="E495" s="988"/>
      <c r="F495" s="988"/>
      <c r="G495" s="988"/>
      <c r="H495" s="11">
        <f>H496+H504+H516+H525+H540+H556</f>
        <v>0</v>
      </c>
      <c r="I495" s="11">
        <f>I496+I504+I516+I525+I540+I556</f>
        <v>138</v>
      </c>
    </row>
    <row r="496" spans="1:9" ht="40.15" customHeight="1">
      <c r="A496" s="408" t="s">
        <v>357</v>
      </c>
      <c r="B496" s="1003" t="s">
        <v>356</v>
      </c>
      <c r="C496" s="1004"/>
      <c r="D496" s="1004"/>
      <c r="E496" s="1004"/>
      <c r="F496" s="1004"/>
      <c r="G496" s="1005"/>
      <c r="H496" s="11">
        <f>SUM(D498:D503)</f>
        <v>0</v>
      </c>
      <c r="I496" s="11">
        <f>COUNT(D498:D503)*2</f>
        <v>12</v>
      </c>
    </row>
    <row r="497" spans="1:9" ht="31" hidden="1">
      <c r="A497" s="49" t="s">
        <v>355</v>
      </c>
      <c r="B497" s="42" t="s">
        <v>354</v>
      </c>
      <c r="C497" s="12"/>
      <c r="D497" s="12"/>
      <c r="E497" s="13"/>
      <c r="F497" s="12"/>
      <c r="G497" s="12"/>
    </row>
    <row r="498" spans="1:9" ht="46.5">
      <c r="A498" s="44" t="s">
        <v>353</v>
      </c>
      <c r="B498" s="42" t="s">
        <v>352</v>
      </c>
      <c r="C498" s="30" t="s">
        <v>1579</v>
      </c>
      <c r="D498" s="47">
        <v>0</v>
      </c>
      <c r="E498" s="13" t="s">
        <v>110</v>
      </c>
      <c r="F498" s="30" t="s">
        <v>1578</v>
      </c>
      <c r="G498" s="16"/>
    </row>
    <row r="499" spans="1:9" ht="58">
      <c r="A499" s="44" t="s">
        <v>351</v>
      </c>
      <c r="B499" s="42" t="s">
        <v>350</v>
      </c>
      <c r="C499" s="30" t="s">
        <v>2010</v>
      </c>
      <c r="D499" s="47">
        <v>0</v>
      </c>
      <c r="E499" s="13" t="s">
        <v>110</v>
      </c>
      <c r="F499" s="30" t="s">
        <v>2009</v>
      </c>
      <c r="G499" s="16"/>
    </row>
    <row r="500" spans="1:9" ht="46.5">
      <c r="A500" s="44" t="s">
        <v>349</v>
      </c>
      <c r="B500" s="42" t="s">
        <v>348</v>
      </c>
      <c r="C500" s="23" t="s">
        <v>347</v>
      </c>
      <c r="D500" s="47">
        <v>0</v>
      </c>
      <c r="E500" s="13" t="s">
        <v>110</v>
      </c>
      <c r="F500" s="30" t="s">
        <v>2008</v>
      </c>
      <c r="G500" s="16"/>
    </row>
    <row r="501" spans="1:9" ht="29">
      <c r="A501" s="44"/>
      <c r="B501" s="42"/>
      <c r="C501" s="23" t="s">
        <v>345</v>
      </c>
      <c r="D501" s="47">
        <v>0</v>
      </c>
      <c r="E501" s="13" t="s">
        <v>110</v>
      </c>
      <c r="F501" s="13"/>
      <c r="G501" s="16"/>
    </row>
    <row r="502" spans="1:9" ht="46.5">
      <c r="A502" s="44" t="s">
        <v>344</v>
      </c>
      <c r="B502" s="42" t="s">
        <v>343</v>
      </c>
      <c r="C502" s="58" t="s">
        <v>342</v>
      </c>
      <c r="D502" s="47">
        <v>0</v>
      </c>
      <c r="E502" s="13" t="s">
        <v>110</v>
      </c>
      <c r="F502" s="45" t="s">
        <v>341</v>
      </c>
      <c r="G502" s="16"/>
    </row>
    <row r="503" spans="1:9" ht="31">
      <c r="A503" s="44" t="s">
        <v>340</v>
      </c>
      <c r="B503" s="57" t="s">
        <v>339</v>
      </c>
      <c r="C503" s="30" t="s">
        <v>338</v>
      </c>
      <c r="D503" s="47">
        <v>0</v>
      </c>
      <c r="E503" s="13" t="s">
        <v>110</v>
      </c>
      <c r="F503" s="12"/>
      <c r="G503" s="16"/>
    </row>
    <row r="504" spans="1:9" ht="40.15" customHeight="1">
      <c r="A504" s="408" t="s">
        <v>337</v>
      </c>
      <c r="B504" s="1003" t="s">
        <v>336</v>
      </c>
      <c r="C504" s="1004"/>
      <c r="D504" s="1004"/>
      <c r="E504" s="1004"/>
      <c r="F504" s="1004"/>
      <c r="G504" s="1005"/>
      <c r="H504" s="11">
        <f>SUM(D505:D515)</f>
        <v>0</v>
      </c>
      <c r="I504" s="11">
        <f>COUNT(D505:D515)*2</f>
        <v>22</v>
      </c>
    </row>
    <row r="505" spans="1:9" ht="43.5">
      <c r="A505" s="44" t="s">
        <v>335</v>
      </c>
      <c r="B505" s="42" t="s">
        <v>334</v>
      </c>
      <c r="C505" s="23" t="s">
        <v>333</v>
      </c>
      <c r="D505" s="16">
        <v>0</v>
      </c>
      <c r="E505" s="13" t="s">
        <v>168</v>
      </c>
      <c r="F505" s="22" t="s">
        <v>2470</v>
      </c>
      <c r="G505" s="15"/>
    </row>
    <row r="506" spans="1:9" ht="29">
      <c r="A506" s="44"/>
      <c r="B506" s="42"/>
      <c r="C506" s="23" t="s">
        <v>331</v>
      </c>
      <c r="D506" s="16">
        <v>0</v>
      </c>
      <c r="E506" s="13" t="s">
        <v>235</v>
      </c>
      <c r="F506" s="22" t="s">
        <v>330</v>
      </c>
      <c r="G506" s="15"/>
    </row>
    <row r="507" spans="1:9" ht="43.5">
      <c r="A507" s="44"/>
      <c r="B507" s="42"/>
      <c r="C507" s="23" t="s">
        <v>329</v>
      </c>
      <c r="D507" s="16">
        <v>0</v>
      </c>
      <c r="E507" s="13" t="s">
        <v>235</v>
      </c>
      <c r="F507" s="22" t="s">
        <v>328</v>
      </c>
      <c r="G507" s="15"/>
    </row>
    <row r="508" spans="1:9" ht="58">
      <c r="A508" s="44"/>
      <c r="B508" s="42"/>
      <c r="C508" s="23" t="s">
        <v>327</v>
      </c>
      <c r="D508" s="16">
        <v>0</v>
      </c>
      <c r="E508" s="13" t="s">
        <v>235</v>
      </c>
      <c r="F508" s="22" t="s">
        <v>2469</v>
      </c>
      <c r="G508" s="15"/>
    </row>
    <row r="509" spans="1:9" ht="43.5">
      <c r="A509" s="44"/>
      <c r="B509" s="42"/>
      <c r="C509" s="23" t="s">
        <v>325</v>
      </c>
      <c r="D509" s="16">
        <v>0</v>
      </c>
      <c r="E509" s="13" t="s">
        <v>168</v>
      </c>
      <c r="F509" s="22" t="s">
        <v>324</v>
      </c>
      <c r="G509" s="15"/>
    </row>
    <row r="510" spans="1:9" ht="29">
      <c r="A510" s="44"/>
      <c r="B510" s="42"/>
      <c r="C510" s="56" t="s">
        <v>1572</v>
      </c>
      <c r="D510" s="16">
        <v>0</v>
      </c>
      <c r="E510" s="13" t="s">
        <v>168</v>
      </c>
      <c r="F510" s="12"/>
      <c r="G510" s="15"/>
    </row>
    <row r="511" spans="1:9" ht="58">
      <c r="A511" s="44"/>
      <c r="B511" s="42"/>
      <c r="C511" s="56" t="s">
        <v>1571</v>
      </c>
      <c r="D511" s="16">
        <v>0</v>
      </c>
      <c r="E511" s="13" t="s">
        <v>168</v>
      </c>
      <c r="F511" s="12"/>
      <c r="G511" s="15"/>
    </row>
    <row r="512" spans="1:9" ht="31">
      <c r="A512" s="44" t="s">
        <v>323</v>
      </c>
      <c r="B512" s="42" t="s">
        <v>322</v>
      </c>
      <c r="C512" s="23" t="s">
        <v>321</v>
      </c>
      <c r="D512" s="16">
        <v>0</v>
      </c>
      <c r="E512" s="13" t="s">
        <v>116</v>
      </c>
      <c r="F512" s="22" t="s">
        <v>320</v>
      </c>
      <c r="G512" s="15"/>
    </row>
    <row r="513" spans="1:9" ht="29">
      <c r="A513" s="44"/>
      <c r="B513" s="42"/>
      <c r="C513" s="23" t="s">
        <v>319</v>
      </c>
      <c r="D513" s="16">
        <v>0</v>
      </c>
      <c r="E513" s="13" t="s">
        <v>126</v>
      </c>
      <c r="F513" s="13"/>
      <c r="G513" s="15"/>
    </row>
    <row r="514" spans="1:9" ht="31">
      <c r="A514" s="44" t="s">
        <v>318</v>
      </c>
      <c r="B514" s="42" t="s">
        <v>317</v>
      </c>
      <c r="C514" s="23" t="s">
        <v>316</v>
      </c>
      <c r="D514" s="16">
        <v>0</v>
      </c>
      <c r="E514" s="13" t="s">
        <v>168</v>
      </c>
      <c r="F514" s="13"/>
      <c r="G514" s="15"/>
    </row>
    <row r="515" spans="1:9" ht="43.5">
      <c r="A515" s="44"/>
      <c r="B515" s="42"/>
      <c r="C515" s="17" t="s">
        <v>315</v>
      </c>
      <c r="D515" s="16">
        <v>0</v>
      </c>
      <c r="E515" s="26" t="s">
        <v>235</v>
      </c>
      <c r="F515" s="30" t="s">
        <v>314</v>
      </c>
      <c r="G515" s="15"/>
    </row>
    <row r="516" spans="1:9" ht="40.15" customHeight="1">
      <c r="A516" s="408" t="s">
        <v>313</v>
      </c>
      <c r="B516" s="1003" t="s">
        <v>312</v>
      </c>
      <c r="C516" s="1004"/>
      <c r="D516" s="1004"/>
      <c r="E516" s="1004"/>
      <c r="F516" s="1004"/>
      <c r="G516" s="1005"/>
      <c r="H516" s="11">
        <f>SUM(D517:D524)</f>
        <v>0</v>
      </c>
      <c r="I516" s="11">
        <f>COUNT(D517:D524)*2</f>
        <v>16</v>
      </c>
    </row>
    <row r="517" spans="1:9" ht="46.5">
      <c r="A517" s="44" t="s">
        <v>311</v>
      </c>
      <c r="B517" s="35" t="s">
        <v>310</v>
      </c>
      <c r="C517" s="22" t="s">
        <v>309</v>
      </c>
      <c r="D517" s="16">
        <v>0</v>
      </c>
      <c r="E517" s="13" t="s">
        <v>235</v>
      </c>
      <c r="F517" s="12"/>
      <c r="G517" s="16"/>
    </row>
    <row r="518" spans="1:9" ht="15.5">
      <c r="A518" s="44"/>
      <c r="B518" s="35"/>
      <c r="C518" s="22" t="s">
        <v>2467</v>
      </c>
      <c r="D518" s="16">
        <v>0</v>
      </c>
      <c r="E518" s="13" t="s">
        <v>235</v>
      </c>
      <c r="F518" s="12"/>
      <c r="G518" s="16"/>
    </row>
    <row r="519" spans="1:9" ht="15.5">
      <c r="A519" s="44"/>
      <c r="B519" s="35"/>
      <c r="C519" s="30" t="s">
        <v>1560</v>
      </c>
      <c r="D519" s="16">
        <v>0</v>
      </c>
      <c r="E519" s="13" t="s">
        <v>235</v>
      </c>
      <c r="F519" s="12" t="s">
        <v>2465</v>
      </c>
      <c r="G519" s="16"/>
    </row>
    <row r="520" spans="1:9" ht="15.5">
      <c r="A520" s="44"/>
      <c r="B520" s="35"/>
      <c r="C520" s="30" t="s">
        <v>2466</v>
      </c>
      <c r="D520" s="16">
        <v>0</v>
      </c>
      <c r="E520" s="13" t="s">
        <v>235</v>
      </c>
      <c r="F520" s="12" t="s">
        <v>2465</v>
      </c>
      <c r="G520" s="16"/>
    </row>
    <row r="521" spans="1:9" ht="15.5">
      <c r="A521" s="44"/>
      <c r="B521" s="35"/>
      <c r="C521" s="30" t="s">
        <v>1558</v>
      </c>
      <c r="D521" s="16">
        <v>0</v>
      </c>
      <c r="E521" s="13" t="s">
        <v>235</v>
      </c>
      <c r="F521" s="12" t="s">
        <v>2465</v>
      </c>
      <c r="G521" s="16"/>
    </row>
    <row r="522" spans="1:9" ht="29">
      <c r="A522" s="44"/>
      <c r="B522" s="35"/>
      <c r="C522" s="30" t="s">
        <v>2464</v>
      </c>
      <c r="D522" s="16">
        <v>0</v>
      </c>
      <c r="E522" s="13" t="s">
        <v>235</v>
      </c>
      <c r="F522" s="13"/>
      <c r="G522" s="16"/>
    </row>
    <row r="523" spans="1:9" ht="31">
      <c r="A523" s="44" t="s">
        <v>307</v>
      </c>
      <c r="B523" s="42" t="s">
        <v>306</v>
      </c>
      <c r="C523" s="30" t="s">
        <v>305</v>
      </c>
      <c r="D523" s="16">
        <v>0</v>
      </c>
      <c r="E523" s="13" t="s">
        <v>235</v>
      </c>
      <c r="F523" s="12"/>
      <c r="G523" s="16"/>
    </row>
    <row r="524" spans="1:9" ht="43.5">
      <c r="A524" s="44"/>
      <c r="B524" s="42"/>
      <c r="C524" s="30" t="s">
        <v>304</v>
      </c>
      <c r="D524" s="16">
        <v>0</v>
      </c>
      <c r="E524" s="13" t="s">
        <v>126</v>
      </c>
      <c r="F524" s="12"/>
      <c r="G524" s="16"/>
    </row>
    <row r="525" spans="1:9" ht="40.15" customHeight="1">
      <c r="A525" s="408" t="s">
        <v>303</v>
      </c>
      <c r="B525" s="1003" t="s">
        <v>302</v>
      </c>
      <c r="C525" s="1004"/>
      <c r="D525" s="1004"/>
      <c r="E525" s="1004"/>
      <c r="F525" s="1004"/>
      <c r="G525" s="1005"/>
      <c r="H525" s="11">
        <f>SUM(D526:D539)</f>
        <v>0</v>
      </c>
      <c r="I525" s="11">
        <f>COUNT(D526:D539)*2</f>
        <v>28</v>
      </c>
    </row>
    <row r="526" spans="1:9" ht="101.5">
      <c r="A526" s="44" t="s">
        <v>301</v>
      </c>
      <c r="B526" s="50" t="s">
        <v>2939</v>
      </c>
      <c r="C526" s="56" t="s">
        <v>2462</v>
      </c>
      <c r="D526" s="47">
        <v>0</v>
      </c>
      <c r="E526" s="13" t="s">
        <v>116</v>
      </c>
      <c r="F526" s="22" t="s">
        <v>2007</v>
      </c>
      <c r="G526" s="16"/>
    </row>
    <row r="527" spans="1:9" ht="145">
      <c r="A527" s="44"/>
      <c r="B527" s="50"/>
      <c r="C527" s="30" t="s">
        <v>297</v>
      </c>
      <c r="D527" s="47">
        <v>0</v>
      </c>
      <c r="E527" s="13" t="s">
        <v>116</v>
      </c>
      <c r="F527" s="22" t="s">
        <v>3431</v>
      </c>
      <c r="G527" s="16"/>
    </row>
    <row r="528" spans="1:9" ht="29">
      <c r="A528" s="44"/>
      <c r="B528" s="50"/>
      <c r="C528" s="17" t="s">
        <v>295</v>
      </c>
      <c r="D528" s="47">
        <v>0</v>
      </c>
      <c r="E528" s="13" t="s">
        <v>116</v>
      </c>
      <c r="F528" s="25" t="s">
        <v>294</v>
      </c>
      <c r="G528" s="16"/>
    </row>
    <row r="529" spans="1:9" ht="43.5">
      <c r="A529" s="44"/>
      <c r="B529" s="50"/>
      <c r="C529" s="17" t="s">
        <v>293</v>
      </c>
      <c r="D529" s="47">
        <v>0</v>
      </c>
      <c r="E529" s="13" t="s">
        <v>116</v>
      </c>
      <c r="F529" s="30" t="s">
        <v>292</v>
      </c>
      <c r="G529" s="16"/>
    </row>
    <row r="530" spans="1:9" ht="29">
      <c r="A530" s="44"/>
      <c r="B530" s="50"/>
      <c r="C530" s="30" t="s">
        <v>291</v>
      </c>
      <c r="D530" s="47">
        <v>0</v>
      </c>
      <c r="E530" s="13" t="s">
        <v>116</v>
      </c>
      <c r="F530" s="22" t="s">
        <v>290</v>
      </c>
      <c r="G530" s="16"/>
    </row>
    <row r="531" spans="1:9" ht="29">
      <c r="A531" s="44"/>
      <c r="B531" s="50"/>
      <c r="C531" s="55" t="s">
        <v>289</v>
      </c>
      <c r="D531" s="47">
        <v>0</v>
      </c>
      <c r="E531" s="13" t="s">
        <v>116</v>
      </c>
      <c r="F531" s="22"/>
      <c r="G531" s="16"/>
    </row>
    <row r="532" spans="1:9" ht="58">
      <c r="A532" s="44" t="s">
        <v>288</v>
      </c>
      <c r="B532" s="50" t="s">
        <v>287</v>
      </c>
      <c r="C532" s="54" t="s">
        <v>286</v>
      </c>
      <c r="D532" s="47">
        <v>0</v>
      </c>
      <c r="E532" s="52" t="s">
        <v>235</v>
      </c>
      <c r="F532" s="17" t="s">
        <v>285</v>
      </c>
      <c r="G532" s="16"/>
    </row>
    <row r="533" spans="1:9" ht="43.5">
      <c r="A533" s="44"/>
      <c r="B533" s="50"/>
      <c r="C533" s="54" t="s">
        <v>284</v>
      </c>
      <c r="D533" s="47">
        <v>0</v>
      </c>
      <c r="E533" s="52" t="s">
        <v>235</v>
      </c>
      <c r="F533" s="17" t="s">
        <v>283</v>
      </c>
      <c r="G533" s="16"/>
    </row>
    <row r="534" spans="1:9" ht="29">
      <c r="A534" s="44"/>
      <c r="B534" s="50"/>
      <c r="C534" s="23" t="s">
        <v>2459</v>
      </c>
      <c r="D534" s="47">
        <v>0</v>
      </c>
      <c r="E534" s="52" t="s">
        <v>235</v>
      </c>
      <c r="F534" s="17" t="s">
        <v>1547</v>
      </c>
      <c r="G534" s="16"/>
    </row>
    <row r="535" spans="1:9" ht="43.5">
      <c r="A535" s="44"/>
      <c r="B535" s="50"/>
      <c r="C535" s="126" t="s">
        <v>1546</v>
      </c>
      <c r="D535" s="47">
        <v>0</v>
      </c>
      <c r="E535" s="52" t="s">
        <v>235</v>
      </c>
      <c r="F535" s="32" t="s">
        <v>1545</v>
      </c>
      <c r="G535" s="16"/>
    </row>
    <row r="536" spans="1:9" ht="29">
      <c r="A536" s="44"/>
      <c r="B536" s="50"/>
      <c r="C536" s="30" t="s">
        <v>1544</v>
      </c>
      <c r="D536" s="47">
        <v>0</v>
      </c>
      <c r="E536" s="52" t="s">
        <v>235</v>
      </c>
      <c r="F536" s="13"/>
      <c r="G536" s="16"/>
    </row>
    <row r="537" spans="1:9" ht="29">
      <c r="A537" s="44"/>
      <c r="B537" s="50"/>
      <c r="C537" s="30" t="s">
        <v>282</v>
      </c>
      <c r="D537" s="47">
        <v>0</v>
      </c>
      <c r="E537" s="52" t="s">
        <v>235</v>
      </c>
      <c r="F537" s="13"/>
      <c r="G537" s="16"/>
    </row>
    <row r="538" spans="1:9" ht="43.5">
      <c r="A538" s="44"/>
      <c r="B538" s="50"/>
      <c r="C538" s="22" t="s">
        <v>1543</v>
      </c>
      <c r="D538" s="47">
        <v>0</v>
      </c>
      <c r="E538" s="52" t="s">
        <v>235</v>
      </c>
      <c r="F538" s="22"/>
      <c r="G538" s="16"/>
    </row>
    <row r="539" spans="1:9" ht="43.5">
      <c r="A539" s="44"/>
      <c r="B539" s="50"/>
      <c r="C539" s="22" t="s">
        <v>1542</v>
      </c>
      <c r="D539" s="47">
        <v>0</v>
      </c>
      <c r="E539" s="52" t="s">
        <v>235</v>
      </c>
      <c r="F539" s="22" t="s">
        <v>1541</v>
      </c>
      <c r="G539" s="16"/>
    </row>
    <row r="540" spans="1:9" ht="40.15" customHeight="1">
      <c r="A540" s="408" t="s">
        <v>281</v>
      </c>
      <c r="B540" s="1003" t="s">
        <v>280</v>
      </c>
      <c r="C540" s="1004"/>
      <c r="D540" s="1004"/>
      <c r="E540" s="1004"/>
      <c r="F540" s="1004"/>
      <c r="G540" s="1005"/>
      <c r="H540" s="11">
        <f>SUM(D541:D555)</f>
        <v>0</v>
      </c>
      <c r="I540" s="11">
        <f>COUNT(D541:D555)*2</f>
        <v>30</v>
      </c>
    </row>
    <row r="541" spans="1:9" ht="43.5">
      <c r="A541" s="44" t="s">
        <v>279</v>
      </c>
      <c r="B541" s="17" t="s">
        <v>278</v>
      </c>
      <c r="C541" s="22" t="s">
        <v>277</v>
      </c>
      <c r="D541" s="16">
        <v>0</v>
      </c>
      <c r="E541" s="13" t="s">
        <v>168</v>
      </c>
      <c r="F541" s="12"/>
      <c r="G541" s="15"/>
    </row>
    <row r="542" spans="1:9" ht="43.5">
      <c r="A542" s="44"/>
      <c r="B542" s="17"/>
      <c r="C542" s="22" t="s">
        <v>1540</v>
      </c>
      <c r="D542" s="16">
        <v>0</v>
      </c>
      <c r="E542" s="13" t="s">
        <v>168</v>
      </c>
      <c r="F542" s="12"/>
      <c r="G542" s="15"/>
    </row>
    <row r="543" spans="1:9" ht="29">
      <c r="A543" s="44"/>
      <c r="B543" s="17"/>
      <c r="C543" s="36" t="s">
        <v>2924</v>
      </c>
      <c r="D543" s="16">
        <v>0</v>
      </c>
      <c r="E543" s="13" t="s">
        <v>168</v>
      </c>
      <c r="F543" s="12"/>
      <c r="G543" s="15"/>
    </row>
    <row r="544" spans="1:9" ht="43.5">
      <c r="A544" s="44" t="s">
        <v>273</v>
      </c>
      <c r="B544" s="50" t="s">
        <v>272</v>
      </c>
      <c r="C544" s="23" t="s">
        <v>271</v>
      </c>
      <c r="D544" s="16">
        <v>0</v>
      </c>
      <c r="E544" s="13" t="s">
        <v>235</v>
      </c>
      <c r="F544" s="30" t="s">
        <v>1538</v>
      </c>
      <c r="G544" s="15"/>
    </row>
    <row r="545" spans="1:9" ht="29">
      <c r="A545" s="44"/>
      <c r="B545" s="50"/>
      <c r="C545" s="23" t="s">
        <v>269</v>
      </c>
      <c r="D545" s="16">
        <v>0</v>
      </c>
      <c r="E545" s="13" t="s">
        <v>235</v>
      </c>
      <c r="F545" s="30" t="s">
        <v>2727</v>
      </c>
      <c r="G545" s="15"/>
    </row>
    <row r="546" spans="1:9" ht="43.5">
      <c r="A546" s="44" t="s">
        <v>267</v>
      </c>
      <c r="B546" s="50" t="s">
        <v>266</v>
      </c>
      <c r="C546" s="23" t="s">
        <v>265</v>
      </c>
      <c r="D546" s="16">
        <v>0</v>
      </c>
      <c r="E546" s="13" t="s">
        <v>110</v>
      </c>
      <c r="F546" s="13"/>
      <c r="G546" s="15"/>
    </row>
    <row r="547" spans="1:9" ht="29">
      <c r="A547" s="44"/>
      <c r="B547" s="50"/>
      <c r="C547" s="23" t="s">
        <v>264</v>
      </c>
      <c r="D547" s="16">
        <v>0</v>
      </c>
      <c r="E547" s="13" t="s">
        <v>110</v>
      </c>
      <c r="F547" s="13"/>
      <c r="G547" s="15"/>
    </row>
    <row r="548" spans="1:9" ht="43.5">
      <c r="A548" s="44"/>
      <c r="B548" s="50"/>
      <c r="C548" s="17" t="s">
        <v>263</v>
      </c>
      <c r="D548" s="16">
        <v>0</v>
      </c>
      <c r="E548" s="13" t="s">
        <v>110</v>
      </c>
      <c r="F548" s="13"/>
      <c r="G548" s="15"/>
    </row>
    <row r="549" spans="1:9" ht="29">
      <c r="A549" s="44"/>
      <c r="B549" s="50"/>
      <c r="C549" s="23" t="s">
        <v>262</v>
      </c>
      <c r="D549" s="16">
        <v>0</v>
      </c>
      <c r="E549" s="13" t="s">
        <v>235</v>
      </c>
      <c r="F549" s="30" t="s">
        <v>261</v>
      </c>
      <c r="G549" s="15"/>
    </row>
    <row r="550" spans="1:9" ht="43.5">
      <c r="A550" s="44"/>
      <c r="B550" s="50"/>
      <c r="C550" s="23" t="s">
        <v>260</v>
      </c>
      <c r="D550" s="16">
        <v>0</v>
      </c>
      <c r="E550" s="13" t="s">
        <v>235</v>
      </c>
      <c r="F550" s="30" t="s">
        <v>259</v>
      </c>
      <c r="G550" s="15"/>
    </row>
    <row r="551" spans="1:9" ht="29">
      <c r="A551" s="44"/>
      <c r="B551" s="50"/>
      <c r="C551" s="23" t="s">
        <v>1536</v>
      </c>
      <c r="D551" s="16">
        <v>0</v>
      </c>
      <c r="E551" s="13" t="s">
        <v>235</v>
      </c>
      <c r="F551" s="30"/>
      <c r="G551" s="15"/>
    </row>
    <row r="552" spans="1:9" ht="29">
      <c r="A552" s="44"/>
      <c r="B552" s="50"/>
      <c r="C552" s="23" t="s">
        <v>1535</v>
      </c>
      <c r="D552" s="16">
        <v>0</v>
      </c>
      <c r="E552" s="13" t="s">
        <v>110</v>
      </c>
      <c r="F552" s="30"/>
      <c r="G552" s="15"/>
    </row>
    <row r="553" spans="1:9" ht="29">
      <c r="A553" s="44"/>
      <c r="B553" s="50"/>
      <c r="C553" s="23" t="s">
        <v>3430</v>
      </c>
      <c r="D553" s="16">
        <v>0</v>
      </c>
      <c r="E553" s="13" t="s">
        <v>168</v>
      </c>
      <c r="F553" s="30"/>
      <c r="G553" s="15"/>
    </row>
    <row r="554" spans="1:9" ht="43.5">
      <c r="A554" s="44" t="s">
        <v>258</v>
      </c>
      <c r="B554" s="17" t="s">
        <v>257</v>
      </c>
      <c r="C554" s="22" t="s">
        <v>1532</v>
      </c>
      <c r="D554" s="16">
        <v>0</v>
      </c>
      <c r="E554" s="13" t="s">
        <v>235</v>
      </c>
      <c r="F554" s="12"/>
      <c r="G554" s="15"/>
    </row>
    <row r="555" spans="1:9" ht="29">
      <c r="A555" s="44" t="s">
        <v>256</v>
      </c>
      <c r="B555" s="17" t="s">
        <v>255</v>
      </c>
      <c r="C555" s="22" t="s">
        <v>3429</v>
      </c>
      <c r="D555" s="16">
        <v>0</v>
      </c>
      <c r="E555" s="13" t="s">
        <v>797</v>
      </c>
      <c r="F555" s="12"/>
      <c r="G555" s="15"/>
    </row>
    <row r="556" spans="1:9" ht="40.15" customHeight="1">
      <c r="A556" s="408" t="s">
        <v>254</v>
      </c>
      <c r="B556" s="1003" t="s">
        <v>253</v>
      </c>
      <c r="C556" s="1004"/>
      <c r="D556" s="1004"/>
      <c r="E556" s="1004"/>
      <c r="F556" s="1004"/>
      <c r="G556" s="1005"/>
      <c r="H556" s="11">
        <f>SUM(D557:D571)</f>
        <v>0</v>
      </c>
      <c r="I556" s="11">
        <f>COUNT(D557:D571)*2</f>
        <v>30</v>
      </c>
    </row>
    <row r="557" spans="1:9" ht="43.5">
      <c r="A557" s="44" t="s">
        <v>252</v>
      </c>
      <c r="B557" s="35" t="s">
        <v>251</v>
      </c>
      <c r="C557" s="22" t="s">
        <v>250</v>
      </c>
      <c r="D557" s="16">
        <v>0</v>
      </c>
      <c r="E557" s="13" t="s">
        <v>168</v>
      </c>
      <c r="F557" s="12"/>
      <c r="G557" s="16"/>
    </row>
    <row r="558" spans="1:9" ht="29">
      <c r="A558" s="44"/>
      <c r="B558" s="35"/>
      <c r="C558" s="22" t="s">
        <v>249</v>
      </c>
      <c r="D558" s="16">
        <v>0</v>
      </c>
      <c r="E558" s="13" t="s">
        <v>168</v>
      </c>
      <c r="F558" s="12"/>
      <c r="G558" s="16"/>
    </row>
    <row r="559" spans="1:9" ht="43.5">
      <c r="A559" s="44"/>
      <c r="B559" s="35"/>
      <c r="C559" s="22" t="s">
        <v>248</v>
      </c>
      <c r="D559" s="16">
        <v>0</v>
      </c>
      <c r="E559" s="13" t="s">
        <v>235</v>
      </c>
      <c r="F559" s="12"/>
      <c r="G559" s="16"/>
    </row>
    <row r="560" spans="1:9" ht="43.5">
      <c r="A560" s="44"/>
      <c r="B560" s="35"/>
      <c r="C560" s="22" t="s">
        <v>247</v>
      </c>
      <c r="D560" s="16">
        <v>0</v>
      </c>
      <c r="E560" s="13" t="s">
        <v>168</v>
      </c>
      <c r="F560" s="12"/>
      <c r="G560" s="16"/>
    </row>
    <row r="561" spans="1:9" ht="29">
      <c r="A561" s="44"/>
      <c r="B561" s="35"/>
      <c r="C561" s="23" t="s">
        <v>246</v>
      </c>
      <c r="D561" s="16">
        <v>0</v>
      </c>
      <c r="E561" s="13" t="s">
        <v>168</v>
      </c>
      <c r="F561" s="12"/>
      <c r="G561" s="16"/>
    </row>
    <row r="562" spans="1:9" ht="31">
      <c r="A562" s="44" t="s">
        <v>245</v>
      </c>
      <c r="B562" s="35" t="s">
        <v>244</v>
      </c>
      <c r="C562" s="23" t="s">
        <v>243</v>
      </c>
      <c r="D562" s="16">
        <v>0</v>
      </c>
      <c r="E562" s="13" t="s">
        <v>168</v>
      </c>
      <c r="F562" s="22" t="s">
        <v>242</v>
      </c>
      <c r="G562" s="16"/>
    </row>
    <row r="563" spans="1:9" ht="43.5">
      <c r="A563" s="44"/>
      <c r="B563" s="35"/>
      <c r="C563" s="23" t="s">
        <v>241</v>
      </c>
      <c r="D563" s="16">
        <v>0</v>
      </c>
      <c r="E563" s="13" t="s">
        <v>168</v>
      </c>
      <c r="F563" s="22" t="s">
        <v>240</v>
      </c>
      <c r="G563" s="16"/>
    </row>
    <row r="564" spans="1:9" ht="29">
      <c r="A564" s="44"/>
      <c r="B564" s="35"/>
      <c r="C564" s="23" t="s">
        <v>239</v>
      </c>
      <c r="D564" s="16">
        <v>0</v>
      </c>
      <c r="E564" s="13" t="s">
        <v>235</v>
      </c>
      <c r="F564" s="23" t="s">
        <v>238</v>
      </c>
      <c r="G564" s="16"/>
    </row>
    <row r="565" spans="1:9" ht="29">
      <c r="A565" s="44"/>
      <c r="B565" s="35"/>
      <c r="C565" s="48" t="s">
        <v>237</v>
      </c>
      <c r="D565" s="16">
        <v>0</v>
      </c>
      <c r="E565" s="13" t="s">
        <v>126</v>
      </c>
      <c r="F565" s="23"/>
      <c r="G565" s="16"/>
    </row>
    <row r="566" spans="1:9" ht="29">
      <c r="A566" s="44"/>
      <c r="B566" s="35"/>
      <c r="C566" s="23" t="s">
        <v>236</v>
      </c>
      <c r="D566" s="16">
        <v>0</v>
      </c>
      <c r="E566" s="13" t="s">
        <v>235</v>
      </c>
      <c r="F566" s="22" t="s">
        <v>234</v>
      </c>
      <c r="G566" s="16"/>
    </row>
    <row r="567" spans="1:9" ht="58">
      <c r="A567" s="44"/>
      <c r="B567" s="35"/>
      <c r="C567" s="23" t="s">
        <v>233</v>
      </c>
      <c r="D567" s="16">
        <v>0</v>
      </c>
      <c r="E567" s="13" t="s">
        <v>126</v>
      </c>
      <c r="F567" s="22" t="s">
        <v>232</v>
      </c>
      <c r="G567" s="16"/>
    </row>
    <row r="568" spans="1:9" ht="31">
      <c r="A568" s="44" t="s">
        <v>231</v>
      </c>
      <c r="B568" s="35" t="s">
        <v>230</v>
      </c>
      <c r="C568" s="8" t="s">
        <v>229</v>
      </c>
      <c r="D568" s="16">
        <v>0</v>
      </c>
      <c r="E568" s="46" t="s">
        <v>126</v>
      </c>
      <c r="F568" s="12"/>
      <c r="G568" s="16"/>
    </row>
    <row r="569" spans="1:9" ht="29">
      <c r="A569" s="44"/>
      <c r="B569" s="35"/>
      <c r="C569" s="17" t="s">
        <v>1526</v>
      </c>
      <c r="D569" s="16">
        <v>0</v>
      </c>
      <c r="E569" s="46" t="s">
        <v>116</v>
      </c>
      <c r="F569" s="12"/>
      <c r="G569" s="16"/>
    </row>
    <row r="570" spans="1:9" ht="43.5">
      <c r="A570" s="215"/>
      <c r="B570" s="12"/>
      <c r="C570" s="45" t="s">
        <v>228</v>
      </c>
      <c r="D570" s="16">
        <v>0</v>
      </c>
      <c r="E570" s="13" t="s">
        <v>116</v>
      </c>
      <c r="F570" s="12"/>
      <c r="G570" s="16"/>
    </row>
    <row r="571" spans="1:9" ht="29">
      <c r="A571" s="215"/>
      <c r="B571" s="12"/>
      <c r="C571" s="43" t="s">
        <v>227</v>
      </c>
      <c r="D571" s="16">
        <v>0</v>
      </c>
      <c r="E571" s="13" t="s">
        <v>110</v>
      </c>
      <c r="F571" s="12"/>
      <c r="G571" s="16"/>
    </row>
    <row r="572" spans="1:9" ht="18.5">
      <c r="A572" s="77"/>
      <c r="B572" s="1017" t="s">
        <v>226</v>
      </c>
      <c r="C572" s="988"/>
      <c r="D572" s="988"/>
      <c r="E572" s="988"/>
      <c r="F572" s="988"/>
      <c r="G572" s="988"/>
      <c r="H572" s="11">
        <f>H574+H580+H585+H608+H612+H620+H625</f>
        <v>0</v>
      </c>
      <c r="I572" s="11">
        <f>I574+I580+I585+I608+I612+I620+I625</f>
        <v>88</v>
      </c>
    </row>
    <row r="573" spans="1:9" ht="40.15" customHeight="1">
      <c r="A573" s="408" t="s">
        <v>225</v>
      </c>
      <c r="B573" s="1003" t="s">
        <v>224</v>
      </c>
      <c r="C573" s="1004"/>
      <c r="D573" s="1004"/>
      <c r="E573" s="1004"/>
      <c r="F573" s="1004"/>
      <c r="G573" s="1005"/>
    </row>
    <row r="574" spans="1:9" ht="62">
      <c r="A574" s="28" t="s">
        <v>223</v>
      </c>
      <c r="B574" s="42" t="s">
        <v>222</v>
      </c>
      <c r="C574" s="41" t="s">
        <v>221</v>
      </c>
      <c r="D574" s="24">
        <v>0</v>
      </c>
      <c r="E574" s="26" t="s">
        <v>110</v>
      </c>
      <c r="F574" s="25"/>
      <c r="G574" s="24"/>
      <c r="H574" s="11">
        <f>SUM(D574)</f>
        <v>0</v>
      </c>
      <c r="I574" s="11">
        <f>COUNT(D574)*2</f>
        <v>2</v>
      </c>
    </row>
    <row r="575" spans="1:9" ht="29" hidden="1">
      <c r="A575" s="40" t="s">
        <v>220</v>
      </c>
      <c r="B575" s="17" t="s">
        <v>219</v>
      </c>
      <c r="C575" s="25"/>
      <c r="D575" s="25"/>
      <c r="E575" s="26"/>
      <c r="F575" s="25"/>
      <c r="G575" s="25"/>
    </row>
    <row r="576" spans="1:9" ht="40.15" hidden="1" customHeight="1">
      <c r="A576" s="410" t="s">
        <v>218</v>
      </c>
      <c r="B576" s="1003" t="s">
        <v>217</v>
      </c>
      <c r="C576" s="1004"/>
      <c r="D576" s="1004"/>
      <c r="E576" s="1004"/>
      <c r="F576" s="1004"/>
      <c r="G576" s="1005"/>
    </row>
    <row r="577" spans="1:9" ht="31" hidden="1">
      <c r="A577" s="40" t="s">
        <v>216</v>
      </c>
      <c r="B577" s="35" t="s">
        <v>215</v>
      </c>
      <c r="C577" s="25"/>
      <c r="D577" s="25"/>
      <c r="E577" s="26"/>
      <c r="F577" s="25"/>
      <c r="G577" s="25"/>
    </row>
    <row r="578" spans="1:9" ht="31" hidden="1">
      <c r="A578" s="40" t="s">
        <v>213</v>
      </c>
      <c r="B578" s="35" t="s">
        <v>212</v>
      </c>
      <c r="C578" s="25"/>
      <c r="D578" s="25"/>
      <c r="E578" s="26"/>
      <c r="F578" s="25"/>
      <c r="G578" s="25"/>
    </row>
    <row r="579" spans="1:9" ht="31" hidden="1">
      <c r="A579" s="40" t="s">
        <v>211</v>
      </c>
      <c r="B579" s="35" t="s">
        <v>210</v>
      </c>
      <c r="C579" s="25"/>
      <c r="D579" s="25"/>
      <c r="E579" s="26"/>
      <c r="F579" s="25"/>
      <c r="G579" s="25"/>
    </row>
    <row r="580" spans="1:9" ht="40.15" customHeight="1">
      <c r="A580" s="408" t="s">
        <v>209</v>
      </c>
      <c r="B580" s="1003" t="s">
        <v>208</v>
      </c>
      <c r="C580" s="1004"/>
      <c r="D580" s="1004"/>
      <c r="E580" s="1004"/>
      <c r="F580" s="1004"/>
      <c r="G580" s="1005"/>
      <c r="H580" s="11">
        <f>SUM(D581:D584)</f>
        <v>0</v>
      </c>
      <c r="I580" s="11">
        <f>COUNT(D581:D581:D584)*2</f>
        <v>6</v>
      </c>
    </row>
    <row r="581" spans="1:9" ht="87">
      <c r="A581" s="19" t="s">
        <v>207</v>
      </c>
      <c r="B581" s="35" t="s">
        <v>206</v>
      </c>
      <c r="C581" s="39" t="s">
        <v>205</v>
      </c>
      <c r="D581" s="24">
        <v>0</v>
      </c>
      <c r="E581" s="26" t="s">
        <v>110</v>
      </c>
      <c r="F581" s="25"/>
      <c r="G581" s="24"/>
    </row>
    <row r="582" spans="1:9" ht="46.5" hidden="1">
      <c r="A582" s="21" t="s">
        <v>203</v>
      </c>
      <c r="B582" s="35" t="s">
        <v>202</v>
      </c>
      <c r="C582" s="25"/>
      <c r="D582" s="24"/>
      <c r="E582" s="26"/>
      <c r="F582" s="25"/>
      <c r="G582" s="25"/>
    </row>
    <row r="583" spans="1:9" ht="46.5">
      <c r="A583" s="19" t="s">
        <v>200</v>
      </c>
      <c r="B583" s="38" t="s">
        <v>199</v>
      </c>
      <c r="C583" s="35" t="s">
        <v>198</v>
      </c>
      <c r="D583" s="24">
        <v>0</v>
      </c>
      <c r="E583" s="26" t="s">
        <v>110</v>
      </c>
      <c r="F583" s="25"/>
      <c r="G583" s="24"/>
    </row>
    <row r="584" spans="1:9" ht="46.5">
      <c r="A584" s="19"/>
      <c r="C584" s="35" t="s">
        <v>197</v>
      </c>
      <c r="D584" s="24">
        <v>0</v>
      </c>
      <c r="E584" s="26" t="s">
        <v>126</v>
      </c>
      <c r="F584" s="25"/>
      <c r="G584" s="24"/>
    </row>
    <row r="585" spans="1:9" ht="40.15" customHeight="1">
      <c r="A585" s="408" t="s">
        <v>196</v>
      </c>
      <c r="B585" s="1003" t="s">
        <v>195</v>
      </c>
      <c r="C585" s="1004"/>
      <c r="D585" s="1004"/>
      <c r="E585" s="1004"/>
      <c r="F585" s="1004"/>
      <c r="G585" s="1005"/>
      <c r="H585" s="11">
        <f>SUM(D586:D607)</f>
        <v>0</v>
      </c>
      <c r="I585" s="11">
        <f>COUNT(D586:D607)*2</f>
        <v>44</v>
      </c>
    </row>
    <row r="586" spans="1:9" ht="43.5">
      <c r="A586" s="19" t="s">
        <v>194</v>
      </c>
      <c r="B586" s="35" t="s">
        <v>193</v>
      </c>
      <c r="C586" s="32" t="s">
        <v>192</v>
      </c>
      <c r="D586" s="24">
        <v>0</v>
      </c>
      <c r="E586" s="26" t="s">
        <v>51</v>
      </c>
      <c r="F586" s="25"/>
      <c r="G586" s="24"/>
    </row>
    <row r="587" spans="1:9" ht="29">
      <c r="A587" s="19"/>
      <c r="B587" s="35"/>
      <c r="C587" s="23" t="s">
        <v>191</v>
      </c>
      <c r="D587" s="24">
        <v>0</v>
      </c>
      <c r="E587" s="26" t="s">
        <v>190</v>
      </c>
      <c r="F587" s="25"/>
      <c r="G587" s="24"/>
    </row>
    <row r="588" spans="1:9" ht="58">
      <c r="A588" s="19" t="s">
        <v>189</v>
      </c>
      <c r="B588" s="35" t="s">
        <v>188</v>
      </c>
      <c r="C588" s="22" t="s">
        <v>3428</v>
      </c>
      <c r="D588" s="24">
        <v>0</v>
      </c>
      <c r="E588" s="26" t="s">
        <v>51</v>
      </c>
      <c r="F588" s="22" t="s">
        <v>3427</v>
      </c>
      <c r="G588" s="24"/>
    </row>
    <row r="589" spans="1:9" ht="29">
      <c r="A589" s="19"/>
      <c r="B589" s="35"/>
      <c r="C589" s="22" t="s">
        <v>3426</v>
      </c>
      <c r="D589" s="24">
        <v>0</v>
      </c>
      <c r="E589" s="26" t="s">
        <v>51</v>
      </c>
      <c r="F589" s="22"/>
      <c r="G589" s="24"/>
    </row>
    <row r="590" spans="1:9" ht="58">
      <c r="A590" s="19"/>
      <c r="B590" s="35"/>
      <c r="C590" s="22" t="s">
        <v>3425</v>
      </c>
      <c r="D590" s="24">
        <v>0</v>
      </c>
      <c r="E590" s="26" t="s">
        <v>51</v>
      </c>
      <c r="F590" s="22"/>
      <c r="G590" s="24"/>
    </row>
    <row r="591" spans="1:9" ht="43.5">
      <c r="A591" s="19"/>
      <c r="B591" s="35"/>
      <c r="C591" s="22" t="s">
        <v>2265</v>
      </c>
      <c r="D591" s="24">
        <v>0</v>
      </c>
      <c r="E591" s="26" t="s">
        <v>51</v>
      </c>
      <c r="F591" s="22"/>
      <c r="G591" s="24"/>
    </row>
    <row r="592" spans="1:9" ht="43.5">
      <c r="A592" s="19"/>
      <c r="B592" s="35"/>
      <c r="C592" s="22" t="s">
        <v>3424</v>
      </c>
      <c r="D592" s="24">
        <v>0</v>
      </c>
      <c r="E592" s="26" t="s">
        <v>51</v>
      </c>
      <c r="F592" s="22"/>
      <c r="G592" s="24"/>
    </row>
    <row r="593" spans="1:9" ht="58">
      <c r="A593" s="19"/>
      <c r="B593" s="232"/>
      <c r="C593" s="22" t="s">
        <v>3423</v>
      </c>
      <c r="D593" s="24">
        <v>0</v>
      </c>
      <c r="E593" s="26" t="s">
        <v>51</v>
      </c>
      <c r="F593" s="22"/>
      <c r="G593" s="24"/>
    </row>
    <row r="594" spans="1:9" ht="43.5">
      <c r="A594" s="19"/>
      <c r="B594" s="35"/>
      <c r="C594" s="22" t="s">
        <v>3422</v>
      </c>
      <c r="D594" s="24">
        <v>0</v>
      </c>
      <c r="E594" s="26" t="s">
        <v>51</v>
      </c>
      <c r="F594" s="22"/>
      <c r="G594" s="24"/>
    </row>
    <row r="595" spans="1:9" ht="43.5">
      <c r="A595" s="19"/>
      <c r="B595" s="35"/>
      <c r="C595" s="22" t="s">
        <v>3421</v>
      </c>
      <c r="D595" s="24">
        <v>0</v>
      </c>
      <c r="E595" s="26" t="s">
        <v>51</v>
      </c>
      <c r="F595" s="22"/>
      <c r="G595" s="24"/>
    </row>
    <row r="596" spans="1:9" ht="58">
      <c r="A596" s="19"/>
      <c r="B596" s="35"/>
      <c r="C596" s="22" t="s">
        <v>3420</v>
      </c>
      <c r="D596" s="24">
        <v>0</v>
      </c>
      <c r="E596" s="26" t="s">
        <v>51</v>
      </c>
      <c r="F596" s="22"/>
      <c r="G596" s="24"/>
    </row>
    <row r="597" spans="1:9" ht="43.5">
      <c r="A597" s="19"/>
      <c r="B597" s="35"/>
      <c r="C597" s="22" t="s">
        <v>3419</v>
      </c>
      <c r="D597" s="24">
        <v>0</v>
      </c>
      <c r="E597" s="26" t="s">
        <v>51</v>
      </c>
      <c r="F597" s="22"/>
      <c r="G597" s="24"/>
    </row>
    <row r="598" spans="1:9" ht="43.5">
      <c r="A598" s="19"/>
      <c r="B598" s="35"/>
      <c r="C598" s="36" t="s">
        <v>3418</v>
      </c>
      <c r="D598" s="24">
        <v>0</v>
      </c>
      <c r="E598" s="26" t="s">
        <v>51</v>
      </c>
      <c r="F598" s="22"/>
      <c r="G598" s="24"/>
    </row>
    <row r="599" spans="1:9" ht="43.5">
      <c r="A599" s="19"/>
      <c r="B599" s="35"/>
      <c r="C599" s="22" t="s">
        <v>3417</v>
      </c>
      <c r="D599" s="24">
        <v>0</v>
      </c>
      <c r="E599" s="26" t="s">
        <v>51</v>
      </c>
      <c r="F599" s="22"/>
      <c r="G599" s="24"/>
    </row>
    <row r="600" spans="1:9" ht="43.5">
      <c r="A600" s="19"/>
      <c r="B600" s="35"/>
      <c r="C600" s="22" t="s">
        <v>3416</v>
      </c>
      <c r="D600" s="24">
        <v>0</v>
      </c>
      <c r="E600" s="26" t="s">
        <v>51</v>
      </c>
      <c r="F600" s="22"/>
      <c r="G600" s="24"/>
    </row>
    <row r="601" spans="1:9" ht="58">
      <c r="A601" s="19"/>
      <c r="B601" s="35"/>
      <c r="C601" s="67" t="s">
        <v>3415</v>
      </c>
      <c r="D601" s="24">
        <v>0</v>
      </c>
      <c r="E601" s="26" t="s">
        <v>51</v>
      </c>
      <c r="F601" s="22"/>
      <c r="G601" s="24"/>
    </row>
    <row r="602" spans="1:9" ht="43.5">
      <c r="A602" s="19"/>
      <c r="B602" s="35"/>
      <c r="C602" s="36" t="s">
        <v>3414</v>
      </c>
      <c r="D602" s="24">
        <v>0</v>
      </c>
      <c r="E602" s="26" t="s">
        <v>51</v>
      </c>
      <c r="F602" s="22"/>
      <c r="G602" s="24"/>
    </row>
    <row r="603" spans="1:9" ht="43.5">
      <c r="A603" s="19"/>
      <c r="B603" s="35"/>
      <c r="C603" s="22" t="s">
        <v>3413</v>
      </c>
      <c r="D603" s="24">
        <v>0</v>
      </c>
      <c r="E603" s="26" t="s">
        <v>51</v>
      </c>
      <c r="F603" s="22"/>
      <c r="G603" s="24"/>
    </row>
    <row r="604" spans="1:9" ht="43.5">
      <c r="A604" s="19"/>
      <c r="B604" s="35"/>
      <c r="C604" s="22" t="s">
        <v>3412</v>
      </c>
      <c r="D604" s="24">
        <v>0</v>
      </c>
      <c r="E604" s="26" t="s">
        <v>51</v>
      </c>
      <c r="F604" s="22"/>
      <c r="G604" s="24"/>
    </row>
    <row r="605" spans="1:9" ht="43.5">
      <c r="A605" s="19"/>
      <c r="B605" s="35"/>
      <c r="C605" s="192" t="s">
        <v>3411</v>
      </c>
      <c r="D605" s="24">
        <v>0</v>
      </c>
      <c r="E605" s="26" t="s">
        <v>51</v>
      </c>
      <c r="F605" s="22"/>
      <c r="G605" s="24"/>
    </row>
    <row r="606" spans="1:9" ht="46.5">
      <c r="A606" s="19" t="s">
        <v>174</v>
      </c>
      <c r="B606" s="35" t="s">
        <v>173</v>
      </c>
      <c r="C606" s="22" t="s">
        <v>1984</v>
      </c>
      <c r="D606" s="24">
        <v>0</v>
      </c>
      <c r="E606" s="26" t="s">
        <v>110</v>
      </c>
      <c r="F606" s="12"/>
      <c r="G606" s="24"/>
    </row>
    <row r="607" spans="1:9" ht="31">
      <c r="A607" s="19" t="s">
        <v>171</v>
      </c>
      <c r="B607" s="35" t="s">
        <v>170</v>
      </c>
      <c r="C607" s="36" t="s">
        <v>169</v>
      </c>
      <c r="D607" s="24">
        <v>0</v>
      </c>
      <c r="E607" s="26" t="s">
        <v>168</v>
      </c>
      <c r="F607" s="22" t="s">
        <v>3410</v>
      </c>
      <c r="G607" s="24"/>
    </row>
    <row r="608" spans="1:9" ht="40.15" customHeight="1">
      <c r="A608" s="408" t="s">
        <v>166</v>
      </c>
      <c r="B608" s="1003" t="s">
        <v>165</v>
      </c>
      <c r="C608" s="1004"/>
      <c r="D608" s="1004"/>
      <c r="E608" s="1004"/>
      <c r="F608" s="1004"/>
      <c r="G608" s="1005"/>
      <c r="H608" s="11">
        <f>SUM(D609:D611)</f>
        <v>0</v>
      </c>
      <c r="I608" s="11">
        <f>COUNT(D609:D611)*2</f>
        <v>6</v>
      </c>
    </row>
    <row r="609" spans="1:9" ht="29">
      <c r="A609" s="19" t="s">
        <v>164</v>
      </c>
      <c r="B609" s="35" t="s">
        <v>163</v>
      </c>
      <c r="C609" s="22" t="s">
        <v>162</v>
      </c>
      <c r="D609" s="24">
        <v>0</v>
      </c>
      <c r="E609" s="26" t="s">
        <v>110</v>
      </c>
      <c r="F609" s="25"/>
      <c r="G609" s="24"/>
    </row>
    <row r="610" spans="1:9" ht="46.5">
      <c r="A610" s="19" t="s">
        <v>161</v>
      </c>
      <c r="B610" s="35" t="s">
        <v>160</v>
      </c>
      <c r="C610" s="30" t="s">
        <v>159</v>
      </c>
      <c r="D610" s="24">
        <v>0</v>
      </c>
      <c r="E610" s="26" t="s">
        <v>110</v>
      </c>
      <c r="F610" s="25"/>
      <c r="G610" s="24"/>
    </row>
    <row r="611" spans="1:9" ht="31">
      <c r="A611" s="19" t="s">
        <v>158</v>
      </c>
      <c r="B611" s="35" t="s">
        <v>157</v>
      </c>
      <c r="C611" s="23" t="s">
        <v>156</v>
      </c>
      <c r="D611" s="24">
        <v>0</v>
      </c>
      <c r="E611" s="26" t="s">
        <v>110</v>
      </c>
      <c r="F611" s="25"/>
      <c r="G611" s="24"/>
    </row>
    <row r="612" spans="1:9" ht="40.15" customHeight="1">
      <c r="A612" s="408" t="s">
        <v>155</v>
      </c>
      <c r="B612" s="1024" t="s">
        <v>154</v>
      </c>
      <c r="C612" s="1025"/>
      <c r="D612" s="1025"/>
      <c r="E612" s="1025"/>
      <c r="F612" s="1025"/>
      <c r="G612" s="1026"/>
      <c r="H612" s="11">
        <f>SUM(D613:D619)</f>
        <v>0</v>
      </c>
      <c r="I612" s="11">
        <f>COUNT(D613:D619)*2</f>
        <v>14</v>
      </c>
    </row>
    <row r="613" spans="1:9" ht="31">
      <c r="A613" s="19" t="s">
        <v>153</v>
      </c>
      <c r="B613" s="29" t="s">
        <v>152</v>
      </c>
      <c r="C613" s="30" t="s">
        <v>151</v>
      </c>
      <c r="D613" s="24">
        <v>0</v>
      </c>
      <c r="E613" s="26" t="s">
        <v>130</v>
      </c>
      <c r="F613" s="25"/>
      <c r="G613" s="24"/>
    </row>
    <row r="614" spans="1:9" ht="31">
      <c r="A614" s="19" t="s">
        <v>150</v>
      </c>
      <c r="B614" s="29" t="s">
        <v>149</v>
      </c>
      <c r="C614" s="30" t="s">
        <v>148</v>
      </c>
      <c r="D614" s="24">
        <v>0</v>
      </c>
      <c r="E614" s="26" t="s">
        <v>130</v>
      </c>
      <c r="F614" s="25"/>
      <c r="G614" s="24"/>
    </row>
    <row r="615" spans="1:9" ht="29">
      <c r="A615" s="19"/>
      <c r="B615" s="29"/>
      <c r="C615" s="34" t="s">
        <v>147</v>
      </c>
      <c r="D615" s="24">
        <v>0</v>
      </c>
      <c r="E615" s="26" t="s">
        <v>130</v>
      </c>
      <c r="F615" s="25"/>
      <c r="G615" s="24"/>
    </row>
    <row r="616" spans="1:9" ht="29">
      <c r="A616" s="19"/>
      <c r="B616" s="29"/>
      <c r="C616" s="30" t="s">
        <v>2259</v>
      </c>
      <c r="D616" s="24">
        <v>0</v>
      </c>
      <c r="E616" s="26" t="s">
        <v>130</v>
      </c>
      <c r="F616" s="25"/>
      <c r="G616" s="24"/>
    </row>
    <row r="617" spans="1:9" ht="46.5">
      <c r="A617" s="19" t="s">
        <v>146</v>
      </c>
      <c r="B617" s="33" t="s">
        <v>145</v>
      </c>
      <c r="C617" s="32" t="s">
        <v>144</v>
      </c>
      <c r="D617" s="24">
        <v>0</v>
      </c>
      <c r="E617" s="26" t="s">
        <v>130</v>
      </c>
      <c r="F617" s="25"/>
      <c r="G617" s="24"/>
    </row>
    <row r="618" spans="1:9" ht="46.5">
      <c r="A618" s="19" t="s">
        <v>143</v>
      </c>
      <c r="B618" s="29" t="s">
        <v>142</v>
      </c>
      <c r="C618" s="12" t="s">
        <v>141</v>
      </c>
      <c r="D618" s="24">
        <v>0</v>
      </c>
      <c r="E618" s="26" t="s">
        <v>130</v>
      </c>
      <c r="F618" s="25"/>
      <c r="G618" s="24"/>
    </row>
    <row r="619" spans="1:9" ht="46.5">
      <c r="A619" s="19" t="s">
        <v>140</v>
      </c>
      <c r="B619" s="29" t="s">
        <v>139</v>
      </c>
      <c r="C619" s="30" t="s">
        <v>138</v>
      </c>
      <c r="D619" s="24">
        <v>0</v>
      </c>
      <c r="E619" s="26" t="s">
        <v>130</v>
      </c>
      <c r="F619" s="25"/>
      <c r="G619" s="24"/>
    </row>
    <row r="620" spans="1:9" ht="40.15" customHeight="1">
      <c r="A620" s="408" t="s">
        <v>137</v>
      </c>
      <c r="B620" s="1024" t="s">
        <v>136</v>
      </c>
      <c r="C620" s="1025"/>
      <c r="D620" s="1025"/>
      <c r="E620" s="1025"/>
      <c r="F620" s="1025"/>
      <c r="G620" s="1026"/>
      <c r="H620" s="11">
        <f>SUM(D622:D624)</f>
        <v>0</v>
      </c>
      <c r="I620" s="11">
        <f>COUNT(D622:D624)*2</f>
        <v>6</v>
      </c>
    </row>
    <row r="621" spans="1:9" ht="15.5" hidden="1">
      <c r="A621" s="21" t="s">
        <v>135</v>
      </c>
      <c r="B621" s="29" t="s">
        <v>134</v>
      </c>
      <c r="C621" s="12"/>
      <c r="D621" s="25"/>
      <c r="E621" s="26"/>
      <c r="F621" s="25"/>
      <c r="G621" s="25"/>
    </row>
    <row r="622" spans="1:9" ht="62">
      <c r="A622" s="19" t="s">
        <v>133</v>
      </c>
      <c r="B622" s="29" t="s">
        <v>132</v>
      </c>
      <c r="C622" s="22" t="s">
        <v>3409</v>
      </c>
      <c r="D622" s="24">
        <v>0</v>
      </c>
      <c r="E622" s="26" t="s">
        <v>130</v>
      </c>
      <c r="F622" s="25"/>
      <c r="G622" s="24"/>
    </row>
    <row r="623" spans="1:9" ht="46.5">
      <c r="A623" s="19" t="s">
        <v>129</v>
      </c>
      <c r="B623" s="31" t="s">
        <v>128</v>
      </c>
      <c r="C623" s="30" t="s">
        <v>127</v>
      </c>
      <c r="D623" s="24">
        <v>0</v>
      </c>
      <c r="E623" s="26" t="s">
        <v>126</v>
      </c>
      <c r="F623" s="25"/>
      <c r="G623" s="24"/>
    </row>
    <row r="624" spans="1:9" ht="43.5">
      <c r="A624" s="19" t="s">
        <v>125</v>
      </c>
      <c r="B624" s="29" t="s">
        <v>124</v>
      </c>
      <c r="C624" s="23" t="s">
        <v>123</v>
      </c>
      <c r="D624" s="24">
        <v>0</v>
      </c>
      <c r="E624" s="26" t="s">
        <v>110</v>
      </c>
      <c r="F624" s="25"/>
      <c r="G624" s="24"/>
    </row>
    <row r="625" spans="1:9" ht="40.15" customHeight="1">
      <c r="A625" s="408" t="s">
        <v>122</v>
      </c>
      <c r="B625" s="1003" t="s">
        <v>121</v>
      </c>
      <c r="C625" s="1004"/>
      <c r="D625" s="1004"/>
      <c r="E625" s="1004"/>
      <c r="F625" s="1004"/>
      <c r="G625" s="1005"/>
      <c r="H625" s="11">
        <f>SUM(D626:D630)</f>
        <v>0</v>
      </c>
      <c r="I625" s="11">
        <f>COUNT(D626:D630)*2</f>
        <v>10</v>
      </c>
    </row>
    <row r="626" spans="1:9" ht="31">
      <c r="A626" s="19" t="s">
        <v>120</v>
      </c>
      <c r="B626" s="27" t="s">
        <v>119</v>
      </c>
      <c r="C626" s="25" t="s">
        <v>118</v>
      </c>
      <c r="D626" s="24">
        <v>0</v>
      </c>
      <c r="E626" s="26" t="s">
        <v>110</v>
      </c>
      <c r="F626" s="25"/>
      <c r="G626" s="24"/>
    </row>
    <row r="627" spans="1:9" ht="15.5">
      <c r="A627" s="118"/>
      <c r="B627" s="27"/>
      <c r="C627" s="25" t="s">
        <v>117</v>
      </c>
      <c r="D627" s="24">
        <v>0</v>
      </c>
      <c r="E627" s="26" t="s">
        <v>116</v>
      </c>
      <c r="F627" s="25"/>
      <c r="G627" s="24"/>
    </row>
    <row r="628" spans="1:9" ht="14.5">
      <c r="A628" s="118"/>
      <c r="B628" s="25"/>
      <c r="C628" s="25" t="s">
        <v>1488</v>
      </c>
      <c r="D628" s="24">
        <v>0</v>
      </c>
      <c r="E628" s="26" t="s">
        <v>116</v>
      </c>
      <c r="F628" s="25"/>
      <c r="G628" s="24"/>
    </row>
    <row r="629" spans="1:9" ht="14.5">
      <c r="A629" s="118"/>
      <c r="B629" s="25"/>
      <c r="C629" s="25" t="s">
        <v>115</v>
      </c>
      <c r="D629" s="24">
        <v>0</v>
      </c>
      <c r="E629" s="26" t="s">
        <v>110</v>
      </c>
      <c r="F629" s="25"/>
      <c r="G629" s="24"/>
    </row>
    <row r="630" spans="1:9" ht="31">
      <c r="A630" s="19" t="s">
        <v>114</v>
      </c>
      <c r="B630" s="27" t="s">
        <v>113</v>
      </c>
      <c r="C630" s="25" t="s">
        <v>112</v>
      </c>
      <c r="D630" s="24">
        <v>0</v>
      </c>
      <c r="E630" s="117" t="s">
        <v>110</v>
      </c>
      <c r="F630" s="25"/>
      <c r="G630" s="24"/>
    </row>
    <row r="631" spans="1:9" ht="18.5">
      <c r="A631" s="290"/>
      <c r="B631" s="1017" t="s">
        <v>109</v>
      </c>
      <c r="C631" s="988"/>
      <c r="D631" s="988"/>
      <c r="E631" s="988"/>
      <c r="F631" s="988"/>
      <c r="G631" s="1041"/>
      <c r="H631" s="11">
        <f>H632+H636+H641+H652</f>
        <v>0</v>
      </c>
      <c r="I631" s="11">
        <f>I632+I636+I641+I652</f>
        <v>32</v>
      </c>
    </row>
    <row r="632" spans="1:9" ht="40.15" customHeight="1">
      <c r="A632" s="406" t="s">
        <v>108</v>
      </c>
      <c r="B632" s="1003" t="s">
        <v>107</v>
      </c>
      <c r="C632" s="1004"/>
      <c r="D632" s="1004"/>
      <c r="E632" s="1004"/>
      <c r="F632" s="1004"/>
      <c r="G632" s="1005"/>
      <c r="H632" s="11">
        <f>SUM(D633:D634)</f>
        <v>0</v>
      </c>
      <c r="I632" s="11">
        <f>COUNT(D633:D634)*2</f>
        <v>4</v>
      </c>
    </row>
    <row r="633" spans="1:9" ht="29">
      <c r="A633" s="19" t="s">
        <v>106</v>
      </c>
      <c r="B633" s="17" t="s">
        <v>105</v>
      </c>
      <c r="C633" s="17" t="s">
        <v>2257</v>
      </c>
      <c r="D633" s="15">
        <v>0</v>
      </c>
      <c r="E633" s="13" t="s">
        <v>51</v>
      </c>
      <c r="F633" s="12"/>
      <c r="G633" s="15"/>
    </row>
    <row r="634" spans="1:9" ht="29">
      <c r="A634" s="19" t="s">
        <v>98</v>
      </c>
      <c r="B634" s="17" t="s">
        <v>97</v>
      </c>
      <c r="C634" s="22" t="s">
        <v>3408</v>
      </c>
      <c r="D634" s="15">
        <v>0</v>
      </c>
      <c r="E634" s="13" t="s">
        <v>51</v>
      </c>
      <c r="F634" s="12"/>
      <c r="G634" s="15"/>
    </row>
    <row r="635" spans="1:9" ht="43.5" hidden="1">
      <c r="A635" s="21" t="s">
        <v>95</v>
      </c>
      <c r="B635" s="17" t="s">
        <v>94</v>
      </c>
      <c r="C635" s="12"/>
      <c r="D635" s="12"/>
      <c r="E635" s="13"/>
      <c r="F635" s="12"/>
      <c r="G635" s="12"/>
    </row>
    <row r="636" spans="1:9" ht="40.15" customHeight="1">
      <c r="A636" s="406" t="s">
        <v>93</v>
      </c>
      <c r="B636" s="1003" t="s">
        <v>92</v>
      </c>
      <c r="C636" s="1004"/>
      <c r="D636" s="1004"/>
      <c r="E636" s="1004"/>
      <c r="F636" s="1004"/>
      <c r="G636" s="1005"/>
      <c r="H636" s="11">
        <f>SUM(D637:D639)</f>
        <v>0</v>
      </c>
      <c r="I636" s="11">
        <f>COUNT(D637:D639)*2</f>
        <v>6</v>
      </c>
    </row>
    <row r="637" spans="1:9" ht="29">
      <c r="A637" s="19" t="s">
        <v>91</v>
      </c>
      <c r="B637" s="17" t="s">
        <v>90</v>
      </c>
      <c r="C637" s="17" t="s">
        <v>3407</v>
      </c>
      <c r="D637" s="16">
        <v>0</v>
      </c>
      <c r="E637" s="13" t="s">
        <v>51</v>
      </c>
      <c r="F637" s="12"/>
      <c r="G637" s="16"/>
    </row>
    <row r="638" spans="1:9" ht="14.5">
      <c r="A638" s="19"/>
      <c r="B638" s="17"/>
      <c r="C638" s="17" t="s">
        <v>3406</v>
      </c>
      <c r="D638" s="16">
        <v>0</v>
      </c>
      <c r="E638" s="13" t="s">
        <v>51</v>
      </c>
      <c r="F638" s="12"/>
      <c r="G638" s="16"/>
    </row>
    <row r="639" spans="1:9" ht="14.5">
      <c r="A639" s="19"/>
      <c r="B639" s="17"/>
      <c r="C639" t="s">
        <v>3405</v>
      </c>
      <c r="D639" s="16">
        <v>0</v>
      </c>
      <c r="E639" s="13" t="s">
        <v>51</v>
      </c>
      <c r="F639" s="12"/>
      <c r="G639" s="16"/>
    </row>
    <row r="640" spans="1:9" ht="43.5" hidden="1">
      <c r="A640" s="21" t="s">
        <v>78</v>
      </c>
      <c r="B640" s="17" t="s">
        <v>77</v>
      </c>
      <c r="C640" s="12"/>
      <c r="D640" s="12"/>
      <c r="E640" s="13"/>
      <c r="F640" s="12"/>
      <c r="G640" s="12"/>
    </row>
    <row r="641" spans="1:9" ht="40.15" customHeight="1">
      <c r="A641" s="406" t="s">
        <v>76</v>
      </c>
      <c r="B641" s="1003" t="s">
        <v>75</v>
      </c>
      <c r="C641" s="1004"/>
      <c r="D641" s="1004"/>
      <c r="E641" s="1004"/>
      <c r="F641" s="1004"/>
      <c r="G641" s="1005"/>
      <c r="H641" s="11">
        <f>SUM(D642:D650)</f>
        <v>0</v>
      </c>
      <c r="I641" s="11">
        <f>COUNT(D642:D650)*2</f>
        <v>18</v>
      </c>
    </row>
    <row r="642" spans="1:9" ht="29">
      <c r="A642" s="19" t="s">
        <v>74</v>
      </c>
      <c r="B642" s="17" t="s">
        <v>73</v>
      </c>
      <c r="C642" s="17" t="s">
        <v>3404</v>
      </c>
      <c r="D642" s="16">
        <v>0</v>
      </c>
      <c r="E642" s="13" t="s">
        <v>51</v>
      </c>
      <c r="F642" s="12"/>
      <c r="G642" s="15"/>
    </row>
    <row r="643" spans="1:9" ht="29">
      <c r="A643" s="19"/>
      <c r="B643" s="17"/>
      <c r="C643" s="17" t="s">
        <v>3403</v>
      </c>
      <c r="D643" s="16">
        <v>0</v>
      </c>
      <c r="E643" s="13" t="s">
        <v>51</v>
      </c>
      <c r="F643" s="12"/>
      <c r="G643" s="15"/>
    </row>
    <row r="644" spans="1:9" ht="29">
      <c r="A644" s="19"/>
      <c r="B644" s="17"/>
      <c r="C644" s="23" t="s">
        <v>3402</v>
      </c>
      <c r="D644" s="16">
        <v>0</v>
      </c>
      <c r="E644" s="13" t="s">
        <v>51</v>
      </c>
      <c r="F644" s="12"/>
      <c r="G644" s="15"/>
    </row>
    <row r="645" spans="1:9" ht="29">
      <c r="A645" s="19"/>
      <c r="B645" s="17"/>
      <c r="C645" s="23" t="s">
        <v>1473</v>
      </c>
      <c r="D645" s="16">
        <v>0</v>
      </c>
      <c r="E645" s="13" t="s">
        <v>51</v>
      </c>
      <c r="F645" s="12"/>
      <c r="G645" s="15"/>
    </row>
    <row r="646" spans="1:9" ht="14.5">
      <c r="A646" s="19"/>
      <c r="B646" s="17"/>
      <c r="C646" s="288" t="s">
        <v>3401</v>
      </c>
      <c r="D646" s="16">
        <v>0</v>
      </c>
      <c r="E646" s="13" t="s">
        <v>51</v>
      </c>
      <c r="F646" s="12"/>
      <c r="G646" s="15"/>
    </row>
    <row r="647" spans="1:9" ht="14.5">
      <c r="A647" s="19"/>
      <c r="B647" s="17"/>
      <c r="C647" s="288" t="s">
        <v>3400</v>
      </c>
      <c r="D647" s="16">
        <v>0</v>
      </c>
      <c r="E647" s="13" t="s">
        <v>51</v>
      </c>
      <c r="F647" s="12"/>
      <c r="G647" s="15"/>
    </row>
    <row r="648" spans="1:9" ht="43.5">
      <c r="A648" s="19"/>
      <c r="B648" s="17"/>
      <c r="C648" s="30" t="s">
        <v>3399</v>
      </c>
      <c r="D648" s="16">
        <v>0</v>
      </c>
      <c r="E648" s="13" t="s">
        <v>51</v>
      </c>
      <c r="F648" s="22" t="s">
        <v>3398</v>
      </c>
      <c r="G648" s="15"/>
    </row>
    <row r="649" spans="1:9" ht="14.5">
      <c r="A649" s="19"/>
      <c r="B649" s="17"/>
      <c r="C649" s="26" t="s">
        <v>3397</v>
      </c>
      <c r="D649" s="16">
        <v>0</v>
      </c>
      <c r="E649" s="13" t="s">
        <v>51</v>
      </c>
      <c r="F649" s="22"/>
      <c r="G649" s="15"/>
    </row>
    <row r="650" spans="1:9" ht="29">
      <c r="A650" s="19"/>
      <c r="B650" s="17"/>
      <c r="C650" s="115" t="s">
        <v>1472</v>
      </c>
      <c r="D650" s="16">
        <v>0</v>
      </c>
      <c r="E650" s="13" t="s">
        <v>51</v>
      </c>
      <c r="F650" s="115" t="s">
        <v>1471</v>
      </c>
      <c r="G650" s="15"/>
    </row>
    <row r="651" spans="1:9" ht="43.5" hidden="1">
      <c r="A651" s="21" t="s">
        <v>64</v>
      </c>
      <c r="B651" s="17" t="s">
        <v>63</v>
      </c>
      <c r="C651" s="12"/>
      <c r="D651" s="12"/>
      <c r="E651" s="13"/>
      <c r="F651" s="12"/>
      <c r="G651" s="12"/>
    </row>
    <row r="652" spans="1:9" ht="40.15" customHeight="1">
      <c r="A652" s="406" t="s">
        <v>62</v>
      </c>
      <c r="B652" s="1003" t="s">
        <v>61</v>
      </c>
      <c r="C652" s="1004"/>
      <c r="D652" s="1004"/>
      <c r="E652" s="1004"/>
      <c r="F652" s="1004"/>
      <c r="G652" s="1005"/>
      <c r="H652" s="11">
        <f>SUM(D653:D654)</f>
        <v>0</v>
      </c>
      <c r="I652" s="11">
        <f>COUNT(D653:D654)*2</f>
        <v>4</v>
      </c>
    </row>
    <row r="653" spans="1:9" ht="29">
      <c r="A653" s="19" t="s">
        <v>60</v>
      </c>
      <c r="B653" s="17" t="s">
        <v>59</v>
      </c>
      <c r="C653" s="63" t="s">
        <v>1964</v>
      </c>
      <c r="D653" s="16">
        <v>0</v>
      </c>
      <c r="E653" s="13" t="s">
        <v>51</v>
      </c>
      <c r="F653" s="12"/>
      <c r="G653" s="16"/>
    </row>
    <row r="654" spans="1:9" ht="14.5">
      <c r="A654" s="19"/>
      <c r="B654" s="17"/>
      <c r="C654" s="63" t="s">
        <v>58</v>
      </c>
      <c r="D654" s="16">
        <v>0</v>
      </c>
      <c r="E654" s="13" t="s">
        <v>51</v>
      </c>
      <c r="F654" s="12"/>
      <c r="G654" s="16"/>
    </row>
    <row r="655" spans="1:9" ht="43.5" hidden="1">
      <c r="A655" s="21" t="s">
        <v>50</v>
      </c>
      <c r="B655" s="17" t="s">
        <v>49</v>
      </c>
      <c r="C655" s="17"/>
      <c r="D655" s="12"/>
      <c r="E655" s="13"/>
      <c r="F655" s="12"/>
      <c r="G655" s="12"/>
    </row>
    <row r="657" spans="1:7" ht="13.5" customHeight="1">
      <c r="A657" s="416"/>
      <c r="B657" s="9"/>
      <c r="C657" s="9"/>
      <c r="D657" s="9"/>
      <c r="F657" s="9"/>
    </row>
    <row r="658" spans="1:7" ht="13.5" customHeight="1">
      <c r="B658" s="11"/>
      <c r="C658" s="11"/>
      <c r="D658" s="11"/>
      <c r="E658" s="11"/>
      <c r="F658" s="9"/>
      <c r="G658" s="9"/>
    </row>
    <row r="659" spans="1:7" ht="13.5" customHeight="1">
      <c r="B659" s="11" t="s">
        <v>48</v>
      </c>
      <c r="C659" s="11" t="s">
        <v>19</v>
      </c>
      <c r="D659" s="11" t="s">
        <v>47</v>
      </c>
      <c r="E659" s="11"/>
      <c r="F659" s="9"/>
      <c r="G659" s="9"/>
    </row>
    <row r="660" spans="1:7" ht="13.5" customHeight="1">
      <c r="A660" s="420" t="s">
        <v>44</v>
      </c>
      <c r="B660" s="11">
        <f>H43</f>
        <v>0</v>
      </c>
      <c r="C660" s="11">
        <f>I43</f>
        <v>20</v>
      </c>
      <c r="D660" s="728">
        <f>IF(D668=0,0,B660/C660)</f>
        <v>0</v>
      </c>
      <c r="E660" s="11"/>
      <c r="F660" s="9"/>
      <c r="G660" s="9"/>
    </row>
    <row r="661" spans="1:7" ht="13.5" customHeight="1">
      <c r="A661" s="420" t="s">
        <v>42</v>
      </c>
      <c r="B661" s="11">
        <f>H97</f>
        <v>0</v>
      </c>
      <c r="C661" s="11">
        <f>I97</f>
        <v>56</v>
      </c>
      <c r="D661" s="728">
        <f>IF(D668=0,0,B661/C661)</f>
        <v>0</v>
      </c>
      <c r="E661" s="11"/>
      <c r="F661" s="9"/>
      <c r="G661" s="9"/>
    </row>
    <row r="662" spans="1:7" ht="13.5" customHeight="1">
      <c r="A662" s="420" t="s">
        <v>40</v>
      </c>
      <c r="B662" s="11">
        <f>H139</f>
        <v>0</v>
      </c>
      <c r="C662" s="11">
        <f>I139</f>
        <v>148</v>
      </c>
      <c r="D662" s="728">
        <f>IF(D668=0,0,B662/C662)</f>
        <v>0</v>
      </c>
      <c r="E662" s="11"/>
      <c r="F662" s="9"/>
      <c r="G662" s="9"/>
    </row>
    <row r="663" spans="1:7" ht="13.5" customHeight="1">
      <c r="A663" s="420" t="s">
        <v>38</v>
      </c>
      <c r="B663" s="11">
        <f>H221</f>
        <v>0</v>
      </c>
      <c r="C663" s="11">
        <f>I221</f>
        <v>118</v>
      </c>
      <c r="D663" s="728">
        <f>IF(D668=0,0,B663/C663)</f>
        <v>0</v>
      </c>
      <c r="E663" s="11"/>
      <c r="F663" s="9"/>
      <c r="G663" s="9"/>
    </row>
    <row r="664" spans="1:7" ht="13.5" customHeight="1">
      <c r="A664" s="420" t="s">
        <v>36</v>
      </c>
      <c r="B664" s="11">
        <f>H303</f>
        <v>0</v>
      </c>
      <c r="C664" s="11">
        <f>I303</f>
        <v>208</v>
      </c>
      <c r="D664" s="728">
        <f>IF(D668=0,0,B664/C664)</f>
        <v>0</v>
      </c>
      <c r="E664" s="11"/>
      <c r="F664" s="9"/>
      <c r="G664" s="9"/>
    </row>
    <row r="665" spans="1:7" ht="13.5" customHeight="1">
      <c r="A665" s="420" t="s">
        <v>33</v>
      </c>
      <c r="B665" s="11">
        <f>H495</f>
        <v>0</v>
      </c>
      <c r="C665" s="11">
        <f>I495</f>
        <v>138</v>
      </c>
      <c r="D665" s="728">
        <f>IF(D668=0,0,B665/C665)</f>
        <v>0</v>
      </c>
      <c r="E665" s="11"/>
      <c r="F665" s="9"/>
      <c r="G665" s="9"/>
    </row>
    <row r="666" spans="1:7" ht="13.5" customHeight="1">
      <c r="A666" s="420" t="s">
        <v>32</v>
      </c>
      <c r="B666" s="11">
        <f>H572</f>
        <v>0</v>
      </c>
      <c r="C666" s="11">
        <f>I572</f>
        <v>88</v>
      </c>
      <c r="D666" s="728">
        <f>IF(D668=0,0,B666/C666)</f>
        <v>0</v>
      </c>
      <c r="E666" s="11"/>
      <c r="F666" s="9"/>
      <c r="G666" s="9"/>
    </row>
    <row r="667" spans="1:7" ht="13.5" customHeight="1">
      <c r="A667" s="420" t="s">
        <v>30</v>
      </c>
      <c r="B667" s="11">
        <f>H631</f>
        <v>0</v>
      </c>
      <c r="C667" s="11">
        <f>I631</f>
        <v>32</v>
      </c>
      <c r="D667" s="728">
        <f>IF(D668=0,0,B667/C667)</f>
        <v>0</v>
      </c>
      <c r="E667" s="11"/>
      <c r="F667" s="9"/>
      <c r="G667" s="9"/>
    </row>
    <row r="668" spans="1:7" ht="13.5" customHeight="1">
      <c r="A668" s="420" t="s">
        <v>46</v>
      </c>
      <c r="B668" s="11">
        <f>IF(H2=0,0,SUM(B660:B667))</f>
        <v>0</v>
      </c>
      <c r="C668" s="11">
        <f>IF(H2=0,0,SUM(C660:C667))</f>
        <v>808</v>
      </c>
      <c r="D668" s="728">
        <f>IF(H2=0,0,B668/C668)</f>
        <v>0</v>
      </c>
      <c r="E668" s="11"/>
      <c r="F668" s="9"/>
      <c r="G668" s="9"/>
    </row>
    <row r="669" spans="1:7" ht="13.5" customHeight="1">
      <c r="B669" s="11"/>
      <c r="C669" s="11"/>
      <c r="D669" s="11"/>
      <c r="E669" s="11"/>
      <c r="F669" s="9"/>
      <c r="G669" s="9"/>
    </row>
    <row r="670" spans="1:7" ht="13.5" customHeight="1">
      <c r="B670" s="11"/>
      <c r="C670" s="11"/>
      <c r="D670" s="11"/>
      <c r="E670" s="11"/>
      <c r="F670" s="9"/>
      <c r="G670" s="9"/>
    </row>
    <row r="671" spans="1:7" ht="13.5" customHeight="1">
      <c r="A671" s="420">
        <v>0</v>
      </c>
      <c r="B671" s="11"/>
      <c r="C671" s="11"/>
      <c r="D671" s="11"/>
      <c r="E671" s="11"/>
      <c r="F671" s="9"/>
      <c r="G671" s="9"/>
    </row>
    <row r="672" spans="1:7" ht="13.5" customHeight="1">
      <c r="A672" s="420">
        <v>1</v>
      </c>
      <c r="B672" s="11"/>
      <c r="C672" s="11"/>
      <c r="D672" s="11"/>
      <c r="E672" s="11"/>
      <c r="F672" s="9"/>
      <c r="G672" s="9"/>
    </row>
    <row r="673" spans="1:7" ht="13.5" customHeight="1">
      <c r="A673" s="420">
        <v>2</v>
      </c>
      <c r="B673" s="11"/>
      <c r="C673" s="11"/>
      <c r="D673" s="11"/>
      <c r="E673" s="11"/>
      <c r="F673" s="9"/>
      <c r="G673" s="9"/>
    </row>
    <row r="674" spans="1:7" ht="13.5" customHeight="1">
      <c r="A674" s="416"/>
      <c r="B674" s="9"/>
      <c r="C674" s="9"/>
      <c r="D674" s="9"/>
      <c r="F674" s="9"/>
      <c r="G674" s="9"/>
    </row>
    <row r="675" spans="1:7" ht="13.5" customHeight="1">
      <c r="A675" s="416"/>
      <c r="B675" s="9"/>
      <c r="C675" s="9"/>
      <c r="D675" s="9"/>
      <c r="F675" s="9"/>
      <c r="G675" s="9"/>
    </row>
    <row r="676" spans="1:7" ht="13.5" customHeight="1">
      <c r="A676" s="416"/>
      <c r="B676" s="9"/>
      <c r="C676" s="9"/>
      <c r="D676" s="9"/>
      <c r="F676" s="9"/>
    </row>
    <row r="677" spans="1:7" ht="13.5" customHeight="1">
      <c r="A677" s="416"/>
      <c r="B677" s="9"/>
      <c r="C677" s="9"/>
      <c r="D677" s="9"/>
      <c r="F677" s="9"/>
    </row>
    <row r="678" spans="1:7" ht="13.5" customHeight="1">
      <c r="A678" s="416"/>
      <c r="B678" s="9"/>
      <c r="C678" s="9"/>
      <c r="D678" s="9"/>
      <c r="F678" s="9"/>
    </row>
  </sheetData>
  <autoFilter ref="A42:G655">
    <filterColumn colId="0">
      <colorFilter dxfId="19"/>
    </filterColumn>
  </autoFilter>
  <customSheetViews>
    <customSheetView guid="{5A5334BF-4161-4474-AB11-E32AC1D8DA20}" scale="80" filter="1" showAutoFilter="1" topLeftCell="A75">
      <selection activeCell="H85" sqref="H85"/>
      <pageMargins left="0.7" right="0.7" top="0.75" bottom="0.75" header="0.3" footer="0.3"/>
      <pageSetup paperSize="9" scale="60" orientation="portrait"/>
      <headerFooter>
        <oddHeader>&amp;LChecklist No. - 7 &amp;CIntensive Care Unit &amp;RVersion - NHSRC/3.0</oddHeader>
        <oddFooter>Page &amp;P</oddFooter>
      </headerFooter>
      <autoFilter ref="A14:G627">
        <filterColumn colId="0">
          <colorFilter dxfId="18"/>
        </filterColumn>
      </autoFilter>
    </customSheetView>
  </customSheetViews>
  <mergeCells count="118">
    <mergeCell ref="A1:I1"/>
    <mergeCell ref="A2:G2"/>
    <mergeCell ref="H2:I2"/>
    <mergeCell ref="A3:I3"/>
    <mergeCell ref="A4:B4"/>
    <mergeCell ref="C4:E4"/>
    <mergeCell ref="G4:I4"/>
    <mergeCell ref="A5:B5"/>
    <mergeCell ref="C5:E5"/>
    <mergeCell ref="B222:G222"/>
    <mergeCell ref="B119:G119"/>
    <mergeCell ref="B125:G125"/>
    <mergeCell ref="B132:G132"/>
    <mergeCell ref="B139:G139"/>
    <mergeCell ref="B140:G140"/>
    <mergeCell ref="B159:G159"/>
    <mergeCell ref="B170:G170"/>
    <mergeCell ref="A41:G41"/>
    <mergeCell ref="B43:G43"/>
    <mergeCell ref="B44:G44"/>
    <mergeCell ref="B63:G63"/>
    <mergeCell ref="B98:G98"/>
    <mergeCell ref="B178:G178"/>
    <mergeCell ref="B195:G195"/>
    <mergeCell ref="B208:G208"/>
    <mergeCell ref="B221:G221"/>
    <mergeCell ref="B112:G112"/>
    <mergeCell ref="B69:G69"/>
    <mergeCell ref="B74:G74"/>
    <mergeCell ref="B86:G86"/>
    <mergeCell ref="B94:G94"/>
    <mergeCell ref="B97:G97"/>
    <mergeCell ref="B303:G303"/>
    <mergeCell ref="B231:G231"/>
    <mergeCell ref="B245:G245"/>
    <mergeCell ref="B256:G256"/>
    <mergeCell ref="B269:G269"/>
    <mergeCell ref="B275:G275"/>
    <mergeCell ref="B280:G280"/>
    <mergeCell ref="B285:G285"/>
    <mergeCell ref="B288:G288"/>
    <mergeCell ref="B291:G291"/>
    <mergeCell ref="B295:G295"/>
    <mergeCell ref="B300:G300"/>
    <mergeCell ref="B304:G304"/>
    <mergeCell ref="B313:G313"/>
    <mergeCell ref="B322:G322"/>
    <mergeCell ref="B336:G336"/>
    <mergeCell ref="B346:G346"/>
    <mergeCell ref="B401:G401"/>
    <mergeCell ref="B464:G464"/>
    <mergeCell ref="B472:G472"/>
    <mergeCell ref="B479:G479"/>
    <mergeCell ref="B408:G408"/>
    <mergeCell ref="B349:G349"/>
    <mergeCell ref="B355:G355"/>
    <mergeCell ref="B367:G367"/>
    <mergeCell ref="B376:G376"/>
    <mergeCell ref="B388:G388"/>
    <mergeCell ref="B580:G580"/>
    <mergeCell ref="B585:G585"/>
    <mergeCell ref="B495:G495"/>
    <mergeCell ref="B412:G412"/>
    <mergeCell ref="B427:G427"/>
    <mergeCell ref="B431:G431"/>
    <mergeCell ref="B436:G436"/>
    <mergeCell ref="B446:G446"/>
    <mergeCell ref="B453:G453"/>
    <mergeCell ref="B458:G458"/>
    <mergeCell ref="B484:G484"/>
    <mergeCell ref="B496:G496"/>
    <mergeCell ref="B504:G504"/>
    <mergeCell ref="B516:G516"/>
    <mergeCell ref="B525:G525"/>
    <mergeCell ref="B540:G540"/>
    <mergeCell ref="B556:G556"/>
    <mergeCell ref="B572:G572"/>
    <mergeCell ref="B573:G573"/>
    <mergeCell ref="B576:G576"/>
    <mergeCell ref="B641:G641"/>
    <mergeCell ref="B652:G652"/>
    <mergeCell ref="B612:G612"/>
    <mergeCell ref="B620:G620"/>
    <mergeCell ref="B625:G625"/>
    <mergeCell ref="B631:G631"/>
    <mergeCell ref="B632:G632"/>
    <mergeCell ref="B636:G636"/>
    <mergeCell ref="B608:G608"/>
    <mergeCell ref="D8:I8"/>
    <mergeCell ref="D9:I16"/>
    <mergeCell ref="A8:C8"/>
    <mergeCell ref="A17:I17"/>
    <mergeCell ref="B18:I18"/>
    <mergeCell ref="G5:I5"/>
    <mergeCell ref="A6:B6"/>
    <mergeCell ref="C6:E6"/>
    <mergeCell ref="G6:I6"/>
    <mergeCell ref="A7:I7"/>
    <mergeCell ref="B24:I24"/>
    <mergeCell ref="B25:I25"/>
    <mergeCell ref="B26:I26"/>
    <mergeCell ref="B27:I27"/>
    <mergeCell ref="B28:I28"/>
    <mergeCell ref="B19:I19"/>
    <mergeCell ref="B20:I20"/>
    <mergeCell ref="B21:I21"/>
    <mergeCell ref="B22:I22"/>
    <mergeCell ref="B23:I23"/>
    <mergeCell ref="B34:I34"/>
    <mergeCell ref="B35:I35"/>
    <mergeCell ref="B36:I36"/>
    <mergeCell ref="B37:I37"/>
    <mergeCell ref="A38:I40"/>
    <mergeCell ref="B29:I29"/>
    <mergeCell ref="B30:I30"/>
    <mergeCell ref="B31:I31"/>
    <mergeCell ref="B32:I32"/>
    <mergeCell ref="B33:I33"/>
  </mergeCells>
  <dataValidations count="1">
    <dataValidation type="list" allowBlank="1" showInputMessage="1" showErrorMessage="1" sqref="D669:D1048576 D41:D659">
      <formula1>$A$671:$A$673</formula1>
    </dataValidation>
  </dataValidations>
  <pageMargins left="0.70866141732283472" right="0.70866141732283472" top="0.74803149606299213" bottom="0.74803149606299213" header="0.31496062992125984" footer="0.31496062992125984"/>
  <pageSetup paperSize="9" scale="55" orientation="portrait" r:id="rId1"/>
  <headerFooter>
    <oddHeader>&amp;LChecklist No. - 10&amp;CIntensive Care Unit &amp;RVersion - NHSRC/3.0</oddHeader>
    <oddFooter>Page &amp;P</oddFooter>
  </headerFooter>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sheetPr codeName="Sheet12" filterMode="1"/>
  <dimension ref="A1:I635"/>
  <sheetViews>
    <sheetView view="pageBreakPreview" zoomScale="60" zoomScaleNormal="70" zoomScalePageLayoutView="95" workbookViewId="0">
      <selection activeCell="D550" sqref="D550"/>
    </sheetView>
  </sheetViews>
  <sheetFormatPr defaultColWidth="9.1796875" defaultRowHeight="15.5"/>
  <cols>
    <col min="1" max="1" width="13.1796875" style="299" customWidth="1"/>
    <col min="2" max="2" width="31.26953125" style="8" customWidth="1"/>
    <col min="3" max="3" width="29.453125" style="8" customWidth="1"/>
    <col min="4" max="4" width="7.7265625" style="8" customWidth="1"/>
    <col min="5" max="5" width="9.26953125" style="9" customWidth="1"/>
    <col min="6" max="6" width="32" style="8" customWidth="1"/>
    <col min="7" max="7" width="30.7265625" style="8" customWidth="1"/>
    <col min="8" max="8" width="5.54296875" style="11" customWidth="1"/>
    <col min="9" max="9" width="5.1796875" style="11" customWidth="1"/>
    <col min="10" max="16384" width="9.1796875" style="8"/>
  </cols>
  <sheetData>
    <row r="1" spans="1:9" ht="33.5">
      <c r="A1" s="829" t="s">
        <v>6115</v>
      </c>
      <c r="B1" s="830"/>
      <c r="C1" s="830"/>
      <c r="D1" s="830"/>
      <c r="E1" s="830"/>
      <c r="F1" s="830"/>
      <c r="G1" s="830"/>
      <c r="H1" s="886"/>
      <c r="I1" s="887"/>
    </row>
    <row r="2" spans="1:9" ht="33.5">
      <c r="A2" s="829" t="s">
        <v>6145</v>
      </c>
      <c r="B2" s="830"/>
      <c r="C2" s="830"/>
      <c r="D2" s="830"/>
      <c r="E2" s="830"/>
      <c r="F2" s="830"/>
      <c r="G2" s="830"/>
      <c r="H2" s="888">
        <v>11</v>
      </c>
      <c r="I2" s="889"/>
    </row>
    <row r="3" spans="1:9" ht="28.5">
      <c r="A3" s="835" t="s">
        <v>6117</v>
      </c>
      <c r="B3" s="835"/>
      <c r="C3" s="835"/>
      <c r="D3" s="835"/>
      <c r="E3" s="835"/>
      <c r="F3" s="835"/>
      <c r="G3" s="835"/>
      <c r="H3" s="890"/>
      <c r="I3" s="890"/>
    </row>
    <row r="4" spans="1:9" ht="28.5">
      <c r="A4" s="806" t="s">
        <v>6112</v>
      </c>
      <c r="B4" s="806"/>
      <c r="C4" s="807"/>
      <c r="D4" s="807"/>
      <c r="E4" s="807"/>
      <c r="F4" s="655" t="s">
        <v>6121</v>
      </c>
      <c r="G4" s="807"/>
      <c r="H4" s="891"/>
      <c r="I4" s="891"/>
    </row>
    <row r="5" spans="1:9" ht="28.5">
      <c r="A5" s="809" t="s">
        <v>6113</v>
      </c>
      <c r="B5" s="810"/>
      <c r="C5" s="811"/>
      <c r="D5" s="811"/>
      <c r="E5" s="811"/>
      <c r="F5" s="656" t="s">
        <v>6126</v>
      </c>
      <c r="G5" s="807"/>
      <c r="H5" s="891"/>
      <c r="I5" s="891"/>
    </row>
    <row r="6" spans="1:9" ht="42">
      <c r="A6" s="840" t="s">
        <v>6123</v>
      </c>
      <c r="B6" s="840"/>
      <c r="C6" s="841"/>
      <c r="D6" s="841"/>
      <c r="E6" s="841"/>
      <c r="F6" s="656" t="s">
        <v>6122</v>
      </c>
      <c r="G6" s="807"/>
      <c r="H6" s="891"/>
      <c r="I6" s="891"/>
    </row>
    <row r="7" spans="1:9" ht="33.5">
      <c r="A7" s="940" t="s">
        <v>6144</v>
      </c>
      <c r="B7" s="941"/>
      <c r="C7" s="941"/>
      <c r="D7" s="941"/>
      <c r="E7" s="941"/>
      <c r="F7" s="941"/>
      <c r="G7" s="941"/>
      <c r="H7" s="941"/>
      <c r="I7" s="941"/>
    </row>
    <row r="8" spans="1:9" ht="33.65" customHeight="1">
      <c r="A8" s="921" t="s">
        <v>45</v>
      </c>
      <c r="B8" s="921"/>
      <c r="C8" s="921"/>
      <c r="D8" s="989" t="s">
        <v>6146</v>
      </c>
      <c r="E8" s="989"/>
      <c r="F8" s="989"/>
      <c r="G8" s="989"/>
      <c r="H8" s="990"/>
      <c r="I8" s="990"/>
    </row>
    <row r="9" spans="1:9" ht="33.65" customHeight="1">
      <c r="A9" s="681" t="s">
        <v>44</v>
      </c>
      <c r="B9" s="683" t="s">
        <v>43</v>
      </c>
      <c r="C9" s="687">
        <f>IPD!D612</f>
        <v>0</v>
      </c>
      <c r="D9" s="928">
        <f>D620</f>
        <v>0</v>
      </c>
      <c r="E9" s="991"/>
      <c r="F9" s="991"/>
      <c r="G9" s="991"/>
      <c r="H9" s="992"/>
      <c r="I9" s="993"/>
    </row>
    <row r="10" spans="1:9" ht="33.65" customHeight="1">
      <c r="A10" s="681" t="s">
        <v>42</v>
      </c>
      <c r="B10" s="683" t="s">
        <v>41</v>
      </c>
      <c r="C10" s="687">
        <f>IPD!D613</f>
        <v>0</v>
      </c>
      <c r="D10" s="994"/>
      <c r="E10" s="995"/>
      <c r="F10" s="995"/>
      <c r="G10" s="995"/>
      <c r="H10" s="996"/>
      <c r="I10" s="997"/>
    </row>
    <row r="11" spans="1:9" ht="33.65" customHeight="1">
      <c r="A11" s="681" t="s">
        <v>40</v>
      </c>
      <c r="B11" s="683" t="s">
        <v>39</v>
      </c>
      <c r="C11" s="687">
        <f>IPD!D614</f>
        <v>0</v>
      </c>
      <c r="D11" s="994"/>
      <c r="E11" s="995"/>
      <c r="F11" s="995"/>
      <c r="G11" s="995"/>
      <c r="H11" s="996"/>
      <c r="I11" s="997"/>
    </row>
    <row r="12" spans="1:9" ht="33.65" customHeight="1">
      <c r="A12" s="681" t="s">
        <v>38</v>
      </c>
      <c r="B12" s="683" t="s">
        <v>37</v>
      </c>
      <c r="C12" s="687">
        <f>IPD!D615</f>
        <v>0</v>
      </c>
      <c r="D12" s="994"/>
      <c r="E12" s="995"/>
      <c r="F12" s="995"/>
      <c r="G12" s="995"/>
      <c r="H12" s="996"/>
      <c r="I12" s="997"/>
    </row>
    <row r="13" spans="1:9" ht="33.65" customHeight="1">
      <c r="A13" s="681" t="s">
        <v>36</v>
      </c>
      <c r="B13" s="683" t="s">
        <v>35</v>
      </c>
      <c r="C13" s="687">
        <f>IPD!D616</f>
        <v>0</v>
      </c>
      <c r="D13" s="994"/>
      <c r="E13" s="995"/>
      <c r="F13" s="995"/>
      <c r="G13" s="995"/>
      <c r="H13" s="996"/>
      <c r="I13" s="997"/>
    </row>
    <row r="14" spans="1:9" ht="33.65" customHeight="1">
      <c r="A14" s="681" t="s">
        <v>33</v>
      </c>
      <c r="B14" s="683" t="s">
        <v>26</v>
      </c>
      <c r="C14" s="687">
        <f>IPD!D617</f>
        <v>0</v>
      </c>
      <c r="D14" s="994"/>
      <c r="E14" s="995"/>
      <c r="F14" s="995"/>
      <c r="G14" s="995"/>
      <c r="H14" s="996"/>
      <c r="I14" s="997"/>
    </row>
    <row r="15" spans="1:9" ht="33.65" customHeight="1">
      <c r="A15" s="681" t="s">
        <v>32</v>
      </c>
      <c r="B15" s="683" t="s">
        <v>31</v>
      </c>
      <c r="C15" s="687">
        <f>IPD!D618</f>
        <v>0</v>
      </c>
      <c r="D15" s="994"/>
      <c r="E15" s="995"/>
      <c r="F15" s="995"/>
      <c r="G15" s="995"/>
      <c r="H15" s="996"/>
      <c r="I15" s="997"/>
    </row>
    <row r="16" spans="1:9" ht="33.65" customHeight="1">
      <c r="A16" s="681" t="s">
        <v>30</v>
      </c>
      <c r="B16" s="683" t="s">
        <v>29</v>
      </c>
      <c r="C16" s="687">
        <f>IPD!D619</f>
        <v>0</v>
      </c>
      <c r="D16" s="998"/>
      <c r="E16" s="999"/>
      <c r="F16" s="999"/>
      <c r="G16" s="999"/>
      <c r="H16" s="1000"/>
      <c r="I16" s="1001"/>
    </row>
    <row r="17" spans="1:9" ht="33.65" customHeight="1">
      <c r="A17" s="873"/>
      <c r="B17" s="874"/>
      <c r="C17" s="874"/>
      <c r="D17" s="874"/>
      <c r="E17" s="874"/>
      <c r="F17" s="874"/>
      <c r="G17" s="874"/>
      <c r="H17" s="875"/>
      <c r="I17" s="876"/>
    </row>
    <row r="18" spans="1:9" ht="33.65" customHeight="1">
      <c r="A18" s="661"/>
      <c r="B18" s="812" t="s">
        <v>6118</v>
      </c>
      <c r="C18" s="812"/>
      <c r="D18" s="812"/>
      <c r="E18" s="812"/>
      <c r="F18" s="812"/>
      <c r="G18" s="812"/>
      <c r="H18" s="907"/>
      <c r="I18" s="907"/>
    </row>
    <row r="19" spans="1:9" ht="33.65" customHeight="1">
      <c r="A19" s="662">
        <v>1</v>
      </c>
      <c r="B19" s="814"/>
      <c r="C19" s="814"/>
      <c r="D19" s="814"/>
      <c r="E19" s="814"/>
      <c r="F19" s="814"/>
      <c r="G19" s="814"/>
      <c r="H19" s="906"/>
      <c r="I19" s="906"/>
    </row>
    <row r="20" spans="1:9" ht="33.65" customHeight="1">
      <c r="A20" s="662">
        <v>2</v>
      </c>
      <c r="B20" s="814"/>
      <c r="C20" s="814"/>
      <c r="D20" s="814"/>
      <c r="E20" s="814"/>
      <c r="F20" s="814"/>
      <c r="G20" s="814"/>
      <c r="H20" s="906"/>
      <c r="I20" s="906"/>
    </row>
    <row r="21" spans="1:9" ht="33.65" customHeight="1">
      <c r="A21" s="662">
        <v>3</v>
      </c>
      <c r="B21" s="814"/>
      <c r="C21" s="814"/>
      <c r="D21" s="814"/>
      <c r="E21" s="814"/>
      <c r="F21" s="814"/>
      <c r="G21" s="814"/>
      <c r="H21" s="906"/>
      <c r="I21" s="906"/>
    </row>
    <row r="22" spans="1:9" ht="33.65" customHeight="1">
      <c r="A22" s="662">
        <v>4</v>
      </c>
      <c r="B22" s="814"/>
      <c r="C22" s="814"/>
      <c r="D22" s="814"/>
      <c r="E22" s="814"/>
      <c r="F22" s="814"/>
      <c r="G22" s="814"/>
      <c r="H22" s="906"/>
      <c r="I22" s="906"/>
    </row>
    <row r="23" spans="1:9" ht="33.65" customHeight="1">
      <c r="A23" s="662">
        <v>5</v>
      </c>
      <c r="B23" s="814"/>
      <c r="C23" s="814"/>
      <c r="D23" s="814"/>
      <c r="E23" s="814"/>
      <c r="F23" s="814"/>
      <c r="G23" s="814"/>
      <c r="H23" s="906"/>
      <c r="I23" s="906"/>
    </row>
    <row r="24" spans="1:9" ht="33.65" customHeight="1">
      <c r="A24" s="661"/>
      <c r="B24" s="816" t="s">
        <v>6120</v>
      </c>
      <c r="C24" s="817"/>
      <c r="D24" s="817"/>
      <c r="E24" s="817"/>
      <c r="F24" s="817"/>
      <c r="G24" s="817"/>
      <c r="H24" s="871"/>
      <c r="I24" s="872"/>
    </row>
    <row r="25" spans="1:9" ht="33.65" customHeight="1">
      <c r="A25" s="662">
        <v>1</v>
      </c>
      <c r="B25" s="814"/>
      <c r="C25" s="814"/>
      <c r="D25" s="814"/>
      <c r="E25" s="814"/>
      <c r="F25" s="814"/>
      <c r="G25" s="814"/>
      <c r="H25" s="906"/>
      <c r="I25" s="906"/>
    </row>
    <row r="26" spans="1:9" ht="33.65" customHeight="1">
      <c r="A26" s="662">
        <v>2</v>
      </c>
      <c r="B26" s="814"/>
      <c r="C26" s="814"/>
      <c r="D26" s="814"/>
      <c r="E26" s="814"/>
      <c r="F26" s="814"/>
      <c r="G26" s="814"/>
      <c r="H26" s="906"/>
      <c r="I26" s="906"/>
    </row>
    <row r="27" spans="1:9" ht="33.65" customHeight="1">
      <c r="A27" s="662">
        <v>3</v>
      </c>
      <c r="B27" s="814"/>
      <c r="C27" s="814"/>
      <c r="D27" s="814"/>
      <c r="E27" s="814"/>
      <c r="F27" s="814"/>
      <c r="G27" s="814"/>
      <c r="H27" s="906"/>
      <c r="I27" s="906"/>
    </row>
    <row r="28" spans="1:9" ht="33.65" customHeight="1">
      <c r="A28" s="662">
        <v>4</v>
      </c>
      <c r="B28" s="789"/>
      <c r="C28" s="790"/>
      <c r="D28" s="790"/>
      <c r="E28" s="790"/>
      <c r="F28" s="790"/>
      <c r="G28" s="790"/>
      <c r="H28" s="858"/>
      <c r="I28" s="859"/>
    </row>
    <row r="29" spans="1:9" ht="33.65" customHeight="1">
      <c r="A29" s="662">
        <v>5</v>
      </c>
      <c r="B29" s="789"/>
      <c r="C29" s="790"/>
      <c r="D29" s="790"/>
      <c r="E29" s="790"/>
      <c r="F29" s="790"/>
      <c r="G29" s="790"/>
      <c r="H29" s="858"/>
      <c r="I29" s="859"/>
    </row>
    <row r="30" spans="1:9" ht="33.65" customHeight="1">
      <c r="A30" s="661"/>
      <c r="B30" s="812" t="s">
        <v>6119</v>
      </c>
      <c r="C30" s="812"/>
      <c r="D30" s="812"/>
      <c r="E30" s="812"/>
      <c r="F30" s="812"/>
      <c r="G30" s="812"/>
      <c r="H30" s="907"/>
      <c r="I30" s="907"/>
    </row>
    <row r="31" spans="1:9" ht="33.65" customHeight="1">
      <c r="A31" s="662">
        <v>1</v>
      </c>
      <c r="B31" s="814"/>
      <c r="C31" s="814"/>
      <c r="D31" s="814"/>
      <c r="E31" s="814"/>
      <c r="F31" s="814"/>
      <c r="G31" s="814"/>
      <c r="H31" s="906"/>
      <c r="I31" s="906"/>
    </row>
    <row r="32" spans="1:9" ht="33.65" customHeight="1">
      <c r="A32" s="662">
        <v>2</v>
      </c>
      <c r="B32" s="814"/>
      <c r="C32" s="814"/>
      <c r="D32" s="814"/>
      <c r="E32" s="814"/>
      <c r="F32" s="814"/>
      <c r="G32" s="814"/>
      <c r="H32" s="906"/>
      <c r="I32" s="906"/>
    </row>
    <row r="33" spans="1:9" ht="33.65" customHeight="1">
      <c r="A33" s="662">
        <v>3</v>
      </c>
      <c r="B33" s="814"/>
      <c r="C33" s="814"/>
      <c r="D33" s="814"/>
      <c r="E33" s="814"/>
      <c r="F33" s="814"/>
      <c r="G33" s="814"/>
      <c r="H33" s="906"/>
      <c r="I33" s="906"/>
    </row>
    <row r="34" spans="1:9" ht="33.65" customHeight="1">
      <c r="A34" s="662">
        <v>4</v>
      </c>
      <c r="B34" s="814"/>
      <c r="C34" s="814"/>
      <c r="D34" s="814"/>
      <c r="E34" s="814"/>
      <c r="F34" s="814"/>
      <c r="G34" s="814"/>
      <c r="H34" s="906"/>
      <c r="I34" s="906"/>
    </row>
    <row r="35" spans="1:9" ht="33.65" customHeight="1">
      <c r="A35" s="662">
        <v>5</v>
      </c>
      <c r="B35" s="789"/>
      <c r="C35" s="790"/>
      <c r="D35" s="790"/>
      <c r="E35" s="790"/>
      <c r="F35" s="790"/>
      <c r="G35" s="790"/>
      <c r="H35" s="858"/>
      <c r="I35" s="859"/>
    </row>
    <row r="36" spans="1:9" ht="33.65" customHeight="1">
      <c r="A36" s="661"/>
      <c r="B36" s="863" t="s">
        <v>6124</v>
      </c>
      <c r="C36" s="864"/>
      <c r="D36" s="864"/>
      <c r="E36" s="864"/>
      <c r="F36" s="864"/>
      <c r="G36" s="864"/>
      <c r="H36" s="865"/>
      <c r="I36" s="866"/>
    </row>
    <row r="37" spans="1:9" ht="33.65" customHeight="1">
      <c r="A37" s="661"/>
      <c r="B37" s="842" t="s">
        <v>6125</v>
      </c>
      <c r="C37" s="842"/>
      <c r="D37" s="842"/>
      <c r="E37" s="842"/>
      <c r="F37" s="842"/>
      <c r="G37" s="842"/>
      <c r="H37" s="925"/>
      <c r="I37" s="925"/>
    </row>
    <row r="38" spans="1:9" ht="33.65" customHeight="1">
      <c r="A38" s="767"/>
      <c r="B38" s="767"/>
      <c r="C38" s="767"/>
      <c r="D38" s="767"/>
      <c r="E38" s="767"/>
      <c r="F38" s="767"/>
      <c r="G38" s="767"/>
      <c r="H38" s="857"/>
      <c r="I38" s="857"/>
    </row>
    <row r="39" spans="1:9" ht="33.65" customHeight="1">
      <c r="A39" s="767"/>
      <c r="B39" s="767"/>
      <c r="C39" s="767"/>
      <c r="D39" s="767"/>
      <c r="E39" s="767"/>
      <c r="F39" s="767"/>
      <c r="G39" s="767"/>
      <c r="H39" s="857"/>
      <c r="I39" s="857"/>
    </row>
    <row r="40" spans="1:9" ht="33.65" customHeight="1">
      <c r="A40" s="767"/>
      <c r="B40" s="767"/>
      <c r="C40" s="767"/>
      <c r="D40" s="767"/>
      <c r="E40" s="767"/>
      <c r="F40" s="767"/>
      <c r="G40" s="767"/>
      <c r="H40" s="857"/>
      <c r="I40" s="857"/>
    </row>
    <row r="41" spans="1:9" ht="26">
      <c r="A41" s="1048" t="s">
        <v>3675</v>
      </c>
      <c r="B41" s="1039"/>
      <c r="C41" s="1039"/>
      <c r="D41" s="986"/>
      <c r="E41" s="986"/>
      <c r="F41" s="986"/>
      <c r="G41" s="987"/>
    </row>
    <row r="42" spans="1:9" ht="43.5">
      <c r="A42" s="470" t="s">
        <v>3674</v>
      </c>
      <c r="B42" s="467" t="s">
        <v>2692</v>
      </c>
      <c r="C42" s="462" t="s">
        <v>2237</v>
      </c>
      <c r="D42" s="457" t="s">
        <v>2236</v>
      </c>
      <c r="E42" s="458" t="s">
        <v>2690</v>
      </c>
      <c r="F42" s="462" t="s">
        <v>2234</v>
      </c>
      <c r="G42" s="462" t="s">
        <v>2233</v>
      </c>
    </row>
    <row r="43" spans="1:9" ht="21">
      <c r="A43" s="303"/>
      <c r="B43" s="913" t="s">
        <v>1455</v>
      </c>
      <c r="C43" s="913"/>
      <c r="D43" s="913"/>
      <c r="E43" s="913"/>
      <c r="F43" s="913"/>
      <c r="G43" s="913"/>
      <c r="H43" s="11">
        <f>H44+H75+H95</f>
        <v>0</v>
      </c>
      <c r="I43" s="11">
        <f>I44+I75+I95</f>
        <v>36</v>
      </c>
    </row>
    <row r="44" spans="1:9" ht="18.5">
      <c r="A44" s="19" t="s">
        <v>1454</v>
      </c>
      <c r="B44" s="918" t="s">
        <v>1956</v>
      </c>
      <c r="C44" s="919"/>
      <c r="D44" s="919"/>
      <c r="E44" s="919"/>
      <c r="F44" s="919"/>
      <c r="G44" s="920"/>
      <c r="H44" s="11">
        <f>SUM(D45:D62)</f>
        <v>0</v>
      </c>
      <c r="I44" s="11">
        <f>COUNT(D45:D62)*2</f>
        <v>22</v>
      </c>
    </row>
    <row r="45" spans="1:9" ht="31">
      <c r="A45" s="19" t="s">
        <v>1452</v>
      </c>
      <c r="B45" s="42" t="s">
        <v>1451</v>
      </c>
      <c r="C45" s="36" t="s">
        <v>3673</v>
      </c>
      <c r="D45" s="24">
        <v>0</v>
      </c>
      <c r="E45" s="26" t="s">
        <v>116</v>
      </c>
      <c r="F45" s="25"/>
      <c r="G45" s="24"/>
    </row>
    <row r="46" spans="1:9" ht="29">
      <c r="A46" s="19"/>
      <c r="B46" s="42"/>
      <c r="C46" s="36" t="s">
        <v>3672</v>
      </c>
      <c r="D46" s="24">
        <v>0</v>
      </c>
      <c r="E46" s="26" t="s">
        <v>116</v>
      </c>
      <c r="F46" s="25"/>
      <c r="G46" s="24"/>
    </row>
    <row r="47" spans="1:9" ht="31">
      <c r="A47" s="19" t="s">
        <v>1448</v>
      </c>
      <c r="B47" s="42" t="s">
        <v>1447</v>
      </c>
      <c r="C47" s="36" t="s">
        <v>3671</v>
      </c>
      <c r="D47" s="24">
        <v>0</v>
      </c>
      <c r="E47" s="26" t="s">
        <v>116</v>
      </c>
      <c r="F47" s="25"/>
      <c r="G47" s="24"/>
    </row>
    <row r="48" spans="1:9" ht="29">
      <c r="A48" s="19"/>
      <c r="B48" s="42"/>
      <c r="C48" s="36" t="s">
        <v>3670</v>
      </c>
      <c r="D48" s="24">
        <v>0</v>
      </c>
      <c r="E48" s="26" t="s">
        <v>116</v>
      </c>
      <c r="F48" s="25"/>
      <c r="G48" s="24"/>
    </row>
    <row r="49" spans="1:7" ht="31" hidden="1">
      <c r="A49" s="193" t="s">
        <v>1444</v>
      </c>
      <c r="B49" s="42" t="s">
        <v>1443</v>
      </c>
      <c r="C49" s="22"/>
      <c r="D49" s="25"/>
      <c r="E49" s="26"/>
      <c r="F49" s="25"/>
      <c r="G49" s="25"/>
    </row>
    <row r="50" spans="1:7" ht="31" hidden="1">
      <c r="A50" s="21" t="s">
        <v>1440</v>
      </c>
      <c r="B50" s="42" t="s">
        <v>1439</v>
      </c>
      <c r="C50" s="25"/>
      <c r="D50" s="25"/>
      <c r="E50" s="26"/>
      <c r="F50" s="25"/>
      <c r="G50" s="25"/>
    </row>
    <row r="51" spans="1:7" ht="31">
      <c r="A51" s="19" t="s">
        <v>1436</v>
      </c>
      <c r="B51" s="42" t="s">
        <v>1435</v>
      </c>
      <c r="C51" s="36" t="s">
        <v>3669</v>
      </c>
      <c r="D51" s="24">
        <v>0</v>
      </c>
      <c r="E51" s="26" t="s">
        <v>116</v>
      </c>
      <c r="F51" s="25"/>
      <c r="G51" s="24"/>
    </row>
    <row r="52" spans="1:7" hidden="1">
      <c r="A52" s="21" t="s">
        <v>1432</v>
      </c>
      <c r="B52" s="42" t="s">
        <v>1431</v>
      </c>
      <c r="C52" s="25"/>
      <c r="D52" s="25"/>
      <c r="E52" s="26"/>
      <c r="F52" s="25"/>
      <c r="G52" s="25"/>
    </row>
    <row r="53" spans="1:7" ht="31">
      <c r="A53" s="19" t="s">
        <v>1426</v>
      </c>
      <c r="B53" s="42" t="s">
        <v>1425</v>
      </c>
      <c r="C53" s="36" t="s">
        <v>3668</v>
      </c>
      <c r="D53" s="24">
        <v>0</v>
      </c>
      <c r="E53" s="26" t="s">
        <v>116</v>
      </c>
      <c r="F53" s="25"/>
      <c r="G53" s="24"/>
    </row>
    <row r="54" spans="1:7" ht="31" hidden="1">
      <c r="A54" s="21" t="s">
        <v>1420</v>
      </c>
      <c r="B54" s="42" t="s">
        <v>1419</v>
      </c>
      <c r="C54" s="25"/>
      <c r="D54" s="25"/>
      <c r="E54" s="26"/>
      <c r="F54" s="25"/>
      <c r="G54" s="25"/>
    </row>
    <row r="55" spans="1:7" ht="31">
      <c r="A55" s="19" t="s">
        <v>1417</v>
      </c>
      <c r="B55" s="42" t="s">
        <v>1416</v>
      </c>
      <c r="C55" s="36" t="s">
        <v>3667</v>
      </c>
      <c r="D55" s="24">
        <v>0</v>
      </c>
      <c r="E55" s="26" t="s">
        <v>116</v>
      </c>
      <c r="F55" s="25"/>
      <c r="G55" s="24"/>
    </row>
    <row r="56" spans="1:7" ht="31" hidden="1">
      <c r="A56" s="21" t="s">
        <v>1414</v>
      </c>
      <c r="B56" s="42" t="s">
        <v>1413</v>
      </c>
      <c r="C56" s="25"/>
      <c r="D56" s="25"/>
      <c r="E56" s="26"/>
      <c r="F56" s="25"/>
      <c r="G56" s="25"/>
    </row>
    <row r="57" spans="1:7" ht="31" hidden="1">
      <c r="A57" s="21" t="s">
        <v>1408</v>
      </c>
      <c r="B57" s="42" t="s">
        <v>1407</v>
      </c>
      <c r="C57" s="25"/>
      <c r="D57" s="25"/>
      <c r="E57" s="26"/>
      <c r="F57" s="25"/>
      <c r="G57" s="25"/>
    </row>
    <row r="58" spans="1:7" ht="31">
      <c r="A58" s="19" t="s">
        <v>1404</v>
      </c>
      <c r="B58" s="42" t="s">
        <v>1403</v>
      </c>
      <c r="C58" s="17" t="s">
        <v>3666</v>
      </c>
      <c r="D58" s="24">
        <v>0</v>
      </c>
      <c r="E58" s="26" t="s">
        <v>116</v>
      </c>
      <c r="F58" s="25"/>
      <c r="G58" s="24"/>
    </row>
    <row r="59" spans="1:7" ht="31" hidden="1">
      <c r="A59" s="21" t="s">
        <v>1400</v>
      </c>
      <c r="B59" s="42" t="s">
        <v>1399</v>
      </c>
      <c r="C59" s="25"/>
      <c r="D59" s="25"/>
      <c r="E59" s="26"/>
      <c r="F59" s="25"/>
      <c r="G59" s="25"/>
    </row>
    <row r="60" spans="1:7" ht="31">
      <c r="A60" s="212" t="s">
        <v>1395</v>
      </c>
      <c r="B60" s="42" t="s">
        <v>1394</v>
      </c>
      <c r="C60" s="36" t="s">
        <v>2228</v>
      </c>
      <c r="D60" s="24">
        <v>0</v>
      </c>
      <c r="E60" s="26" t="s">
        <v>116</v>
      </c>
      <c r="F60" s="25"/>
      <c r="G60" s="24"/>
    </row>
    <row r="61" spans="1:7" ht="31">
      <c r="A61" s="19" t="s">
        <v>1392</v>
      </c>
      <c r="B61" s="42" t="s">
        <v>1391</v>
      </c>
      <c r="C61" s="36" t="s">
        <v>3665</v>
      </c>
      <c r="D61" s="24">
        <v>0</v>
      </c>
      <c r="E61" s="26" t="s">
        <v>116</v>
      </c>
      <c r="F61" s="25"/>
      <c r="G61" s="24"/>
    </row>
    <row r="62" spans="1:7" ht="31">
      <c r="A62" s="19" t="s">
        <v>1383</v>
      </c>
      <c r="B62" s="42" t="s">
        <v>1382</v>
      </c>
      <c r="C62" s="45" t="s">
        <v>3664</v>
      </c>
      <c r="D62" s="24">
        <v>0</v>
      </c>
      <c r="E62" s="26" t="s">
        <v>116</v>
      </c>
      <c r="F62" s="25"/>
      <c r="G62" s="24"/>
    </row>
    <row r="63" spans="1:7" ht="31" hidden="1">
      <c r="A63" s="193" t="s">
        <v>1381</v>
      </c>
      <c r="B63" s="42" t="s">
        <v>1380</v>
      </c>
      <c r="C63" s="36"/>
      <c r="D63" s="25"/>
      <c r="E63" s="26"/>
      <c r="F63" s="25"/>
      <c r="G63" s="25"/>
    </row>
    <row r="64" spans="1:7" ht="31" hidden="1">
      <c r="A64" s="193" t="s">
        <v>1379</v>
      </c>
      <c r="B64" s="42" t="s">
        <v>1378</v>
      </c>
      <c r="C64" s="22"/>
      <c r="D64" s="25"/>
      <c r="E64" s="26"/>
      <c r="F64" s="25"/>
      <c r="G64" s="25"/>
    </row>
    <row r="65" spans="1:9" ht="40.15" hidden="1" customHeight="1">
      <c r="A65" s="209" t="s">
        <v>1377</v>
      </c>
      <c r="B65" s="918" t="s">
        <v>1953</v>
      </c>
      <c r="C65" s="919"/>
      <c r="D65" s="919"/>
      <c r="E65" s="919"/>
      <c r="F65" s="919"/>
      <c r="G65" s="920"/>
    </row>
    <row r="66" spans="1:9" ht="31" hidden="1">
      <c r="A66" s="21" t="s">
        <v>1375</v>
      </c>
      <c r="B66" s="38" t="s">
        <v>1374</v>
      </c>
      <c r="C66" s="25"/>
      <c r="D66" s="25"/>
      <c r="E66" s="26"/>
      <c r="F66" s="25"/>
      <c r="G66" s="25"/>
    </row>
    <row r="67" spans="1:9" ht="31" hidden="1">
      <c r="A67" s="21" t="s">
        <v>1373</v>
      </c>
      <c r="B67" s="38" t="s">
        <v>1372</v>
      </c>
      <c r="C67" s="25"/>
      <c r="D67" s="25"/>
      <c r="E67" s="26"/>
      <c r="F67" s="25"/>
      <c r="G67" s="25"/>
    </row>
    <row r="68" spans="1:9" ht="31" hidden="1">
      <c r="A68" s="21" t="s">
        <v>1370</v>
      </c>
      <c r="B68" s="38" t="s">
        <v>1369</v>
      </c>
      <c r="C68" s="25"/>
      <c r="D68" s="25"/>
      <c r="E68" s="26"/>
      <c r="F68" s="25"/>
      <c r="G68" s="25"/>
    </row>
    <row r="69" spans="1:9" ht="31" hidden="1">
      <c r="A69" s="21" t="s">
        <v>1367</v>
      </c>
      <c r="B69" s="38" t="s">
        <v>1366</v>
      </c>
      <c r="C69" s="25"/>
      <c r="D69" s="25"/>
      <c r="E69" s="26"/>
      <c r="F69" s="25"/>
      <c r="G69" s="25"/>
    </row>
    <row r="70" spans="1:9" ht="31" hidden="1">
      <c r="A70" s="21" t="s">
        <v>1363</v>
      </c>
      <c r="B70" s="38" t="s">
        <v>1362</v>
      </c>
      <c r="C70" s="25"/>
      <c r="D70" s="25"/>
      <c r="E70" s="26"/>
      <c r="F70" s="25"/>
      <c r="G70" s="25"/>
    </row>
    <row r="71" spans="1:9" ht="40.15" hidden="1" customHeight="1">
      <c r="A71" s="209" t="s">
        <v>1360</v>
      </c>
      <c r="B71" s="918" t="s">
        <v>1939</v>
      </c>
      <c r="C71" s="919"/>
      <c r="D71" s="919"/>
      <c r="E71" s="919"/>
      <c r="F71" s="919"/>
      <c r="G71" s="920"/>
    </row>
    <row r="72" spans="1:9" ht="31" hidden="1">
      <c r="A72" s="193" t="s">
        <v>1358</v>
      </c>
      <c r="B72" s="38" t="s">
        <v>1357</v>
      </c>
      <c r="C72" s="22"/>
      <c r="D72" s="25"/>
      <c r="E72" s="26"/>
      <c r="F72" s="25"/>
      <c r="G72" s="25"/>
    </row>
    <row r="73" spans="1:9" ht="31" hidden="1">
      <c r="A73" s="193" t="s">
        <v>1356</v>
      </c>
      <c r="B73" s="38" t="s">
        <v>1355</v>
      </c>
      <c r="C73" s="22"/>
      <c r="D73" s="25"/>
      <c r="E73" s="26"/>
      <c r="F73" s="25"/>
      <c r="G73" s="25"/>
    </row>
    <row r="74" spans="1:9" ht="31" hidden="1">
      <c r="A74" s="21" t="s">
        <v>1353</v>
      </c>
      <c r="B74" s="38" t="s">
        <v>1352</v>
      </c>
      <c r="C74" s="25"/>
      <c r="D74" s="25"/>
      <c r="E74" s="26"/>
      <c r="F74" s="25"/>
      <c r="G74" s="25"/>
    </row>
    <row r="75" spans="1:9" ht="18.5">
      <c r="A75" s="19" t="s">
        <v>1349</v>
      </c>
      <c r="B75" s="918" t="s">
        <v>1935</v>
      </c>
      <c r="C75" s="919"/>
      <c r="D75" s="919"/>
      <c r="E75" s="919"/>
      <c r="F75" s="919"/>
      <c r="G75" s="920"/>
      <c r="H75" s="11">
        <f>SUM(D76:D82)</f>
        <v>0</v>
      </c>
      <c r="I75" s="11">
        <f>COUNT(D76:D82)*2</f>
        <v>12</v>
      </c>
    </row>
    <row r="76" spans="1:9" ht="62">
      <c r="A76" s="19" t="s">
        <v>1347</v>
      </c>
      <c r="B76" s="42" t="s">
        <v>1346</v>
      </c>
      <c r="C76" s="22" t="s">
        <v>3663</v>
      </c>
      <c r="D76" s="24">
        <v>0</v>
      </c>
      <c r="E76" s="26" t="s">
        <v>110</v>
      </c>
      <c r="F76" s="17" t="s">
        <v>3662</v>
      </c>
      <c r="G76" s="24"/>
    </row>
    <row r="77" spans="1:9" ht="62">
      <c r="A77" s="19" t="s">
        <v>1343</v>
      </c>
      <c r="B77" s="42" t="s">
        <v>1342</v>
      </c>
      <c r="C77" s="36" t="s">
        <v>3661</v>
      </c>
      <c r="D77" s="24">
        <v>0</v>
      </c>
      <c r="E77" s="26" t="s">
        <v>110</v>
      </c>
      <c r="F77" s="25"/>
      <c r="G77" s="24"/>
    </row>
    <row r="78" spans="1:9" ht="62">
      <c r="A78" s="19" t="s">
        <v>1340</v>
      </c>
      <c r="B78" s="42" t="s">
        <v>1339</v>
      </c>
      <c r="C78" s="36" t="s">
        <v>3660</v>
      </c>
      <c r="D78" s="24">
        <v>0</v>
      </c>
      <c r="E78" s="26" t="s">
        <v>110</v>
      </c>
      <c r="F78" s="25"/>
      <c r="G78" s="24"/>
    </row>
    <row r="79" spans="1:9" ht="46.5">
      <c r="A79" s="19" t="s">
        <v>1337</v>
      </c>
      <c r="B79" s="42" t="s">
        <v>1336</v>
      </c>
      <c r="C79" s="36" t="s">
        <v>3659</v>
      </c>
      <c r="D79" s="24">
        <v>0</v>
      </c>
      <c r="E79" s="26" t="s">
        <v>110</v>
      </c>
      <c r="F79" s="25"/>
      <c r="G79" s="24"/>
    </row>
    <row r="80" spans="1:9" ht="62">
      <c r="A80" s="19" t="s">
        <v>1330</v>
      </c>
      <c r="B80" s="42" t="s">
        <v>1329</v>
      </c>
      <c r="C80" s="36" t="s">
        <v>3658</v>
      </c>
      <c r="D80" s="24">
        <v>0</v>
      </c>
      <c r="E80" s="26" t="s">
        <v>116</v>
      </c>
      <c r="F80" s="25"/>
      <c r="G80" s="24"/>
    </row>
    <row r="81" spans="1:9" ht="46.5" hidden="1">
      <c r="A81" s="21" t="s">
        <v>1324</v>
      </c>
      <c r="B81" s="42" t="s">
        <v>1323</v>
      </c>
      <c r="C81" s="25"/>
      <c r="D81" s="25"/>
      <c r="E81" s="26"/>
      <c r="F81" s="25"/>
      <c r="G81" s="25"/>
    </row>
    <row r="82" spans="1:9" ht="62">
      <c r="A82" s="19" t="s">
        <v>1321</v>
      </c>
      <c r="B82" s="42" t="s">
        <v>1320</v>
      </c>
      <c r="C82" s="36" t="s">
        <v>3657</v>
      </c>
      <c r="D82" s="24">
        <v>0</v>
      </c>
      <c r="E82" s="26" t="s">
        <v>116</v>
      </c>
      <c r="F82" s="25"/>
      <c r="G82" s="24"/>
    </row>
    <row r="83" spans="1:9" ht="93" hidden="1">
      <c r="A83" s="21" t="s">
        <v>1318</v>
      </c>
      <c r="B83" s="42" t="s">
        <v>1317</v>
      </c>
      <c r="C83" s="25"/>
      <c r="D83" s="25"/>
      <c r="E83" s="26"/>
      <c r="F83" s="25"/>
      <c r="G83" s="25"/>
    </row>
    <row r="84" spans="1:9" ht="62" hidden="1">
      <c r="A84" s="21" t="s">
        <v>1315</v>
      </c>
      <c r="B84" s="42" t="s">
        <v>1314</v>
      </c>
      <c r="C84" s="25"/>
      <c r="D84" s="25"/>
      <c r="E84" s="26"/>
      <c r="F84" s="25"/>
      <c r="G84" s="25"/>
    </row>
    <row r="85" spans="1:9" ht="46.5" hidden="1">
      <c r="A85" s="21" t="s">
        <v>1313</v>
      </c>
      <c r="B85" s="42" t="s">
        <v>1312</v>
      </c>
      <c r="C85" s="25"/>
      <c r="D85" s="25"/>
      <c r="E85" s="26"/>
      <c r="F85" s="25"/>
      <c r="G85" s="25"/>
    </row>
    <row r="86" spans="1:9" ht="29" hidden="1">
      <c r="A86" s="21" t="s">
        <v>1310</v>
      </c>
      <c r="B86" s="63" t="s">
        <v>1309</v>
      </c>
      <c r="C86" s="25"/>
      <c r="D86" s="25"/>
      <c r="E86" s="26"/>
      <c r="F86" s="25"/>
      <c r="G86" s="25"/>
    </row>
    <row r="87" spans="1:9" ht="40.15" hidden="1" customHeight="1">
      <c r="A87" s="209" t="s">
        <v>1307</v>
      </c>
      <c r="B87" s="918" t="s">
        <v>1934</v>
      </c>
      <c r="C87" s="919"/>
      <c r="D87" s="919"/>
      <c r="E87" s="919"/>
      <c r="F87" s="919"/>
      <c r="G87" s="920"/>
    </row>
    <row r="88" spans="1:9" ht="31" hidden="1">
      <c r="A88" s="21" t="s">
        <v>1305</v>
      </c>
      <c r="B88" s="38" t="s">
        <v>1304</v>
      </c>
      <c r="C88" s="25"/>
      <c r="D88" s="25"/>
      <c r="E88" s="26"/>
      <c r="F88" s="25"/>
      <c r="G88" s="25"/>
    </row>
    <row r="89" spans="1:9" ht="31" hidden="1">
      <c r="A89" s="21" t="s">
        <v>1303</v>
      </c>
      <c r="B89" s="38" t="s">
        <v>1302</v>
      </c>
      <c r="C89" s="25"/>
      <c r="D89" s="25"/>
      <c r="E89" s="26"/>
      <c r="F89" s="25"/>
      <c r="G89" s="25"/>
    </row>
    <row r="90" spans="1:9" ht="31" hidden="1">
      <c r="A90" s="21" t="s">
        <v>1301</v>
      </c>
      <c r="B90" s="38" t="s">
        <v>1300</v>
      </c>
      <c r="C90" s="25"/>
      <c r="D90" s="25"/>
      <c r="E90" s="26"/>
      <c r="F90" s="25"/>
      <c r="G90" s="25"/>
    </row>
    <row r="91" spans="1:9" ht="31" hidden="1">
      <c r="A91" s="21" t="s">
        <v>1299</v>
      </c>
      <c r="B91" s="38" t="s">
        <v>1298</v>
      </c>
      <c r="C91" s="25"/>
      <c r="D91" s="25"/>
      <c r="E91" s="26"/>
      <c r="F91" s="25"/>
      <c r="G91" s="25"/>
    </row>
    <row r="92" spans="1:9" ht="31" hidden="1">
      <c r="A92" s="21" t="s">
        <v>1297</v>
      </c>
      <c r="B92" s="38" t="s">
        <v>1296</v>
      </c>
      <c r="C92" s="25"/>
      <c r="D92" s="25"/>
      <c r="E92" s="26"/>
      <c r="F92" s="25"/>
      <c r="G92" s="25"/>
    </row>
    <row r="93" spans="1:9" ht="31" hidden="1">
      <c r="A93" s="21" t="s">
        <v>1295</v>
      </c>
      <c r="B93" s="38" t="s">
        <v>1294</v>
      </c>
      <c r="C93" s="25"/>
      <c r="D93" s="25"/>
      <c r="E93" s="26"/>
      <c r="F93" s="25"/>
      <c r="G93" s="25"/>
    </row>
    <row r="94" spans="1:9" ht="31" hidden="1">
      <c r="A94" s="21" t="s">
        <v>1293</v>
      </c>
      <c r="B94" s="38" t="s">
        <v>1292</v>
      </c>
      <c r="C94" s="25"/>
      <c r="D94" s="25"/>
      <c r="E94" s="26"/>
      <c r="F94" s="25"/>
      <c r="G94" s="25"/>
    </row>
    <row r="95" spans="1:9" ht="18.5">
      <c r="A95" s="310" t="s">
        <v>1291</v>
      </c>
      <c r="B95" s="918" t="s">
        <v>1290</v>
      </c>
      <c r="C95" s="919"/>
      <c r="D95" s="919"/>
      <c r="E95" s="919"/>
      <c r="F95" s="919"/>
      <c r="G95" s="920"/>
      <c r="H95" s="11">
        <f>SUM(D96)</f>
        <v>0</v>
      </c>
      <c r="I95" s="11">
        <f>COUNT(D96)*2</f>
        <v>2</v>
      </c>
    </row>
    <row r="96" spans="1:9" ht="62">
      <c r="A96" s="212" t="s">
        <v>1289</v>
      </c>
      <c r="B96" s="38" t="s">
        <v>1288</v>
      </c>
      <c r="C96" s="36" t="s">
        <v>3656</v>
      </c>
      <c r="D96" s="16">
        <v>0</v>
      </c>
      <c r="E96" s="13" t="s">
        <v>110</v>
      </c>
      <c r="F96" s="22"/>
      <c r="G96" s="24"/>
    </row>
    <row r="97" spans="1:9" ht="77.5" hidden="1">
      <c r="A97" s="21" t="s">
        <v>1285</v>
      </c>
      <c r="B97" s="38" t="s">
        <v>1284</v>
      </c>
      <c r="C97" s="25"/>
      <c r="D97" s="25"/>
      <c r="E97" s="26"/>
      <c r="F97" s="25"/>
      <c r="G97" s="25"/>
    </row>
    <row r="98" spans="1:9" ht="21">
      <c r="A98" s="303"/>
      <c r="B98" s="913" t="s">
        <v>1283</v>
      </c>
      <c r="C98" s="913"/>
      <c r="D98" s="913"/>
      <c r="E98" s="913"/>
      <c r="F98" s="913"/>
      <c r="G98" s="913"/>
      <c r="H98" s="11">
        <f>H99+H113+H126+H136+H142</f>
        <v>0</v>
      </c>
      <c r="I98" s="11">
        <f>I99+I113+I126+I136+I142</f>
        <v>76</v>
      </c>
    </row>
    <row r="99" spans="1:9" ht="18.5">
      <c r="A99" s="184" t="s">
        <v>1282</v>
      </c>
      <c r="B99" s="918" t="s">
        <v>1933</v>
      </c>
      <c r="C99" s="919"/>
      <c r="D99" s="919"/>
      <c r="E99" s="919"/>
      <c r="F99" s="919"/>
      <c r="G99" s="920"/>
      <c r="H99" s="11">
        <f>SUM(D100:D112)</f>
        <v>0</v>
      </c>
      <c r="I99" s="11">
        <f>COUNT(D100:D112)*2</f>
        <v>22</v>
      </c>
    </row>
    <row r="100" spans="1:9" ht="31">
      <c r="A100" s="212" t="s">
        <v>1280</v>
      </c>
      <c r="B100" s="206" t="s">
        <v>1279</v>
      </c>
      <c r="C100" s="88" t="s">
        <v>1278</v>
      </c>
      <c r="D100" s="16">
        <v>0</v>
      </c>
      <c r="E100" s="13" t="s">
        <v>168</v>
      </c>
      <c r="F100" s="22" t="s">
        <v>1277</v>
      </c>
      <c r="G100" s="24"/>
    </row>
    <row r="101" spans="1:9">
      <c r="A101" s="212"/>
      <c r="B101" s="208"/>
      <c r="C101" s="36" t="s">
        <v>1276</v>
      </c>
      <c r="D101" s="16">
        <v>0</v>
      </c>
      <c r="E101" s="13" t="s">
        <v>168</v>
      </c>
      <c r="F101" s="12"/>
      <c r="G101" s="24"/>
    </row>
    <row r="102" spans="1:9" ht="29">
      <c r="A102" s="212"/>
      <c r="B102" s="208"/>
      <c r="C102" s="36" t="s">
        <v>2863</v>
      </c>
      <c r="D102" s="16">
        <v>0</v>
      </c>
      <c r="E102" s="13" t="s">
        <v>168</v>
      </c>
      <c r="F102" s="12"/>
      <c r="G102" s="24"/>
    </row>
    <row r="103" spans="1:9" ht="46.5">
      <c r="A103" s="212" t="s">
        <v>1275</v>
      </c>
      <c r="B103" s="206" t="s">
        <v>1274</v>
      </c>
      <c r="C103" s="36" t="s">
        <v>3655</v>
      </c>
      <c r="D103" s="16">
        <v>0</v>
      </c>
      <c r="E103" s="13" t="s">
        <v>168</v>
      </c>
      <c r="F103" s="25"/>
      <c r="G103" s="24"/>
    </row>
    <row r="104" spans="1:9" ht="29">
      <c r="A104" s="212"/>
      <c r="B104" s="206"/>
      <c r="C104" s="36" t="s">
        <v>3654</v>
      </c>
      <c r="D104" s="16">
        <v>0</v>
      </c>
      <c r="E104" s="13" t="s">
        <v>168</v>
      </c>
      <c r="F104" s="25"/>
      <c r="G104" s="24"/>
    </row>
    <row r="105" spans="1:9" ht="29">
      <c r="A105" s="212"/>
      <c r="B105" s="206"/>
      <c r="C105" s="36" t="s">
        <v>3653</v>
      </c>
      <c r="D105" s="16">
        <v>0</v>
      </c>
      <c r="E105" s="13" t="s">
        <v>168</v>
      </c>
      <c r="F105" s="25"/>
      <c r="G105" s="24"/>
    </row>
    <row r="106" spans="1:9" ht="29">
      <c r="A106" s="212"/>
      <c r="B106" s="206"/>
      <c r="C106" s="36" t="s">
        <v>1926</v>
      </c>
      <c r="D106" s="16">
        <v>0</v>
      </c>
      <c r="E106" s="13" t="s">
        <v>168</v>
      </c>
      <c r="F106" s="25"/>
      <c r="G106" s="24"/>
    </row>
    <row r="107" spans="1:9" ht="46.5" hidden="1">
      <c r="A107" s="21" t="s">
        <v>1268</v>
      </c>
      <c r="B107" s="206" t="s">
        <v>1267</v>
      </c>
      <c r="C107" s="25"/>
      <c r="D107" s="25"/>
      <c r="E107" s="26"/>
      <c r="F107" s="25"/>
      <c r="G107" s="25"/>
    </row>
    <row r="108" spans="1:9" ht="46.5">
      <c r="A108" s="19" t="s">
        <v>1265</v>
      </c>
      <c r="B108" s="206" t="s">
        <v>1264</v>
      </c>
      <c r="C108" s="36" t="s">
        <v>3652</v>
      </c>
      <c r="D108" s="16">
        <v>0</v>
      </c>
      <c r="E108" s="26" t="s">
        <v>168</v>
      </c>
      <c r="F108" s="25"/>
      <c r="G108" s="24"/>
    </row>
    <row r="109" spans="1:9" ht="62">
      <c r="A109" s="212" t="s">
        <v>1262</v>
      </c>
      <c r="B109" s="206" t="s">
        <v>1261</v>
      </c>
      <c r="C109" s="36" t="s">
        <v>3651</v>
      </c>
      <c r="D109" s="16">
        <v>0</v>
      </c>
      <c r="E109" s="26" t="s">
        <v>168</v>
      </c>
      <c r="F109" s="22"/>
      <c r="G109" s="24"/>
    </row>
    <row r="110" spans="1:9" ht="31">
      <c r="A110" s="212" t="s">
        <v>1258</v>
      </c>
      <c r="B110" s="206" t="s">
        <v>1257</v>
      </c>
      <c r="C110" s="102" t="s">
        <v>1256</v>
      </c>
      <c r="D110" s="16">
        <v>0</v>
      </c>
      <c r="E110" s="26" t="s">
        <v>168</v>
      </c>
      <c r="F110" s="25"/>
      <c r="G110" s="24"/>
    </row>
    <row r="111" spans="1:9" ht="46.5" hidden="1">
      <c r="A111" s="193" t="s">
        <v>1255</v>
      </c>
      <c r="B111" s="206" t="s">
        <v>1254</v>
      </c>
      <c r="C111" s="36"/>
      <c r="D111" s="25"/>
      <c r="E111" s="26"/>
      <c r="F111" s="25"/>
      <c r="G111" s="25"/>
    </row>
    <row r="112" spans="1:9" ht="46.5">
      <c r="A112" s="19" t="s">
        <v>1252</v>
      </c>
      <c r="B112" s="206" t="s">
        <v>1251</v>
      </c>
      <c r="C112" s="17" t="s">
        <v>2204</v>
      </c>
      <c r="D112" s="16">
        <v>0</v>
      </c>
      <c r="E112" s="26" t="s">
        <v>1249</v>
      </c>
      <c r="F112" s="25"/>
      <c r="G112" s="24"/>
    </row>
    <row r="113" spans="1:9" ht="18.5">
      <c r="A113" s="184" t="s">
        <v>1248</v>
      </c>
      <c r="B113" s="918" t="s">
        <v>3650</v>
      </c>
      <c r="C113" s="919"/>
      <c r="D113" s="919"/>
      <c r="E113" s="919"/>
      <c r="F113" s="919"/>
      <c r="G113" s="920"/>
      <c r="H113" s="11">
        <f>SUM(D114:D123)</f>
        <v>0</v>
      </c>
      <c r="I113" s="11">
        <f>COUNT(D114:D123)*2</f>
        <v>18</v>
      </c>
    </row>
    <row r="114" spans="1:9" ht="43.5">
      <c r="A114" s="212" t="s">
        <v>1246</v>
      </c>
      <c r="B114" s="66" t="s">
        <v>1245</v>
      </c>
      <c r="C114" s="36" t="s">
        <v>3649</v>
      </c>
      <c r="D114" s="24">
        <v>0</v>
      </c>
      <c r="E114" s="26" t="s">
        <v>168</v>
      </c>
      <c r="F114" s="36" t="s">
        <v>3648</v>
      </c>
      <c r="G114" s="24"/>
    </row>
    <row r="115" spans="1:9" ht="29">
      <c r="A115" s="212"/>
      <c r="B115" s="66"/>
      <c r="C115" s="36" t="s">
        <v>3647</v>
      </c>
      <c r="D115" s="24">
        <v>0</v>
      </c>
      <c r="E115" s="26" t="s">
        <v>797</v>
      </c>
      <c r="F115" s="25"/>
      <c r="G115" s="24"/>
    </row>
    <row r="116" spans="1:9" ht="43.5">
      <c r="A116" s="212"/>
      <c r="B116" s="66"/>
      <c r="C116" s="36" t="s">
        <v>3646</v>
      </c>
      <c r="D116" s="24">
        <v>0</v>
      </c>
      <c r="E116" s="26" t="s">
        <v>168</v>
      </c>
      <c r="F116" s="25"/>
      <c r="G116" s="24"/>
    </row>
    <row r="117" spans="1:9" ht="29">
      <c r="A117" s="212"/>
      <c r="B117" s="66"/>
      <c r="C117" s="36" t="s">
        <v>3645</v>
      </c>
      <c r="D117" s="24">
        <v>0</v>
      </c>
      <c r="E117" s="26" t="s">
        <v>797</v>
      </c>
      <c r="F117" s="25"/>
      <c r="G117" s="24"/>
    </row>
    <row r="118" spans="1:9" ht="29">
      <c r="A118" s="212"/>
      <c r="B118" s="66"/>
      <c r="C118" s="36" t="s">
        <v>3644</v>
      </c>
      <c r="D118" s="24">
        <v>0</v>
      </c>
      <c r="E118" s="26" t="s">
        <v>709</v>
      </c>
      <c r="F118" s="25"/>
      <c r="G118" s="24"/>
    </row>
    <row r="119" spans="1:9" ht="43.5">
      <c r="A119" s="212"/>
      <c r="B119" s="66"/>
      <c r="C119" s="36" t="s">
        <v>3643</v>
      </c>
      <c r="D119" s="24">
        <v>0</v>
      </c>
      <c r="E119" s="26" t="s">
        <v>1192</v>
      </c>
      <c r="F119" s="25"/>
      <c r="G119" s="24"/>
    </row>
    <row r="120" spans="1:9" ht="77.5" hidden="1">
      <c r="A120" s="21" t="s">
        <v>1239</v>
      </c>
      <c r="B120" s="66" t="s">
        <v>1238</v>
      </c>
      <c r="C120" s="25"/>
      <c r="D120" s="25"/>
      <c r="E120" s="26"/>
      <c r="F120" s="25"/>
      <c r="G120" s="25"/>
    </row>
    <row r="121" spans="1:9" ht="62">
      <c r="A121" s="212" t="s">
        <v>1237</v>
      </c>
      <c r="B121" s="100" t="s">
        <v>1236</v>
      </c>
      <c r="C121" s="36" t="s">
        <v>2201</v>
      </c>
      <c r="D121" s="24">
        <v>0</v>
      </c>
      <c r="E121" s="26" t="s">
        <v>168</v>
      </c>
      <c r="F121" s="25"/>
      <c r="G121" s="24"/>
    </row>
    <row r="122" spans="1:9">
      <c r="A122" s="212"/>
      <c r="B122" s="66"/>
      <c r="C122" s="36" t="s">
        <v>1234</v>
      </c>
      <c r="D122" s="24">
        <v>0</v>
      </c>
      <c r="E122" s="26" t="s">
        <v>168</v>
      </c>
      <c r="F122" s="25"/>
      <c r="G122" s="24"/>
    </row>
    <row r="123" spans="1:9" ht="29">
      <c r="A123" s="212"/>
      <c r="B123" s="66"/>
      <c r="C123" s="99" t="s">
        <v>1232</v>
      </c>
      <c r="D123" s="24">
        <v>0</v>
      </c>
      <c r="E123" s="26" t="s">
        <v>168</v>
      </c>
      <c r="F123" s="25"/>
      <c r="G123" s="24"/>
    </row>
    <row r="124" spans="1:9" ht="46.5" hidden="1">
      <c r="A124" s="193" t="s">
        <v>1231</v>
      </c>
      <c r="B124" s="66" t="s">
        <v>1230</v>
      </c>
      <c r="D124" s="25"/>
      <c r="E124" s="26"/>
      <c r="F124" s="25"/>
      <c r="G124" s="25"/>
    </row>
    <row r="125" spans="1:9" ht="72.75" hidden="1" customHeight="1">
      <c r="A125" s="193" t="s">
        <v>1229</v>
      </c>
      <c r="B125" s="98" t="s">
        <v>1228</v>
      </c>
      <c r="C125" s="88"/>
      <c r="D125" s="25"/>
      <c r="E125" s="26"/>
      <c r="F125" s="25"/>
      <c r="G125" s="25"/>
    </row>
    <row r="126" spans="1:9" ht="18.5">
      <c r="A126" s="184" t="s">
        <v>1227</v>
      </c>
      <c r="B126" s="918" t="s">
        <v>1915</v>
      </c>
      <c r="C126" s="919"/>
      <c r="D126" s="919"/>
      <c r="E126" s="919"/>
      <c r="F126" s="919"/>
      <c r="G126" s="920"/>
      <c r="H126" s="11">
        <f>SUM(D127:D135)</f>
        <v>0</v>
      </c>
      <c r="I126" s="11">
        <f>COUNT(D127:D135)*2</f>
        <v>18</v>
      </c>
    </row>
    <row r="127" spans="1:9" ht="31">
      <c r="A127" s="212" t="s">
        <v>1225</v>
      </c>
      <c r="B127" s="66" t="s">
        <v>1224</v>
      </c>
      <c r="C127" s="36" t="s">
        <v>3642</v>
      </c>
      <c r="D127" s="16">
        <v>0</v>
      </c>
      <c r="E127" s="13" t="s">
        <v>168</v>
      </c>
      <c r="F127" s="12" t="s">
        <v>2200</v>
      </c>
      <c r="G127" s="24"/>
    </row>
    <row r="128" spans="1:9" ht="29">
      <c r="A128" s="212"/>
      <c r="B128" s="205"/>
      <c r="C128" s="36" t="s">
        <v>3641</v>
      </c>
      <c r="D128" s="16">
        <v>0</v>
      </c>
      <c r="E128" s="13" t="s">
        <v>168</v>
      </c>
      <c r="F128"/>
      <c r="G128" s="24"/>
    </row>
    <row r="129" spans="1:9" ht="58">
      <c r="A129" s="212"/>
      <c r="B129" s="205"/>
      <c r="C129" s="39" t="s">
        <v>3640</v>
      </c>
      <c r="D129" s="16">
        <v>0</v>
      </c>
      <c r="E129" s="13" t="s">
        <v>168</v>
      </c>
      <c r="F129" s="22"/>
      <c r="G129" s="24"/>
    </row>
    <row r="130" spans="1:9" ht="29">
      <c r="A130" s="212"/>
      <c r="B130" s="205"/>
      <c r="C130" s="36" t="s">
        <v>2197</v>
      </c>
      <c r="D130" s="16">
        <v>0</v>
      </c>
      <c r="E130" s="13" t="s">
        <v>168</v>
      </c>
      <c r="F130" s="22"/>
      <c r="G130" s="24"/>
    </row>
    <row r="131" spans="1:9" ht="58">
      <c r="A131" s="212"/>
      <c r="B131" s="205"/>
      <c r="C131" s="36" t="s">
        <v>3639</v>
      </c>
      <c r="D131" s="16">
        <v>0</v>
      </c>
      <c r="E131" s="13" t="s">
        <v>168</v>
      </c>
      <c r="F131" s="22"/>
      <c r="G131" s="24"/>
    </row>
    <row r="132" spans="1:9" ht="46.5">
      <c r="A132" s="212" t="s">
        <v>1220</v>
      </c>
      <c r="B132" s="66" t="s">
        <v>1219</v>
      </c>
      <c r="C132" s="36" t="s">
        <v>1912</v>
      </c>
      <c r="D132" s="16">
        <v>0</v>
      </c>
      <c r="E132" s="26" t="s">
        <v>1210</v>
      </c>
      <c r="F132" s="25"/>
      <c r="G132" s="24"/>
    </row>
    <row r="133" spans="1:9" ht="43.5">
      <c r="A133" s="212"/>
      <c r="B133" s="66"/>
      <c r="C133" s="36" t="s">
        <v>2196</v>
      </c>
      <c r="D133" s="16">
        <v>0</v>
      </c>
      <c r="E133" s="26" t="s">
        <v>1210</v>
      </c>
      <c r="F133" s="25"/>
      <c r="G133" s="24"/>
    </row>
    <row r="134" spans="1:9" ht="62">
      <c r="A134" s="212" t="s">
        <v>1217</v>
      </c>
      <c r="B134" s="66" t="s">
        <v>1216</v>
      </c>
      <c r="C134" s="23" t="s">
        <v>1215</v>
      </c>
      <c r="D134" s="16">
        <v>0</v>
      </c>
      <c r="E134" s="26" t="s">
        <v>1910</v>
      </c>
      <c r="F134" s="25"/>
      <c r="G134" s="24"/>
    </row>
    <row r="135" spans="1:9" ht="77.5">
      <c r="A135" s="212" t="s">
        <v>1213</v>
      </c>
      <c r="B135" s="66" t="s">
        <v>1212</v>
      </c>
      <c r="C135" s="36" t="s">
        <v>1909</v>
      </c>
      <c r="D135" s="16">
        <v>0</v>
      </c>
      <c r="E135" s="26" t="s">
        <v>1210</v>
      </c>
      <c r="F135" s="25"/>
      <c r="G135" s="24"/>
    </row>
    <row r="136" spans="1:9" ht="18.5">
      <c r="A136" s="184" t="s">
        <v>1208</v>
      </c>
      <c r="B136" s="918" t="s">
        <v>1908</v>
      </c>
      <c r="C136" s="919"/>
      <c r="D136" s="919"/>
      <c r="E136" s="919"/>
      <c r="F136" s="919"/>
      <c r="G136" s="920"/>
      <c r="H136" s="11">
        <f>SUM(D137:D141)</f>
        <v>0</v>
      </c>
      <c r="I136" s="11">
        <f>COUNT(D137:D141)*2</f>
        <v>6</v>
      </c>
    </row>
    <row r="137" spans="1:9" ht="46.5">
      <c r="A137" s="19" t="s">
        <v>1206</v>
      </c>
      <c r="B137" s="66" t="s">
        <v>1205</v>
      </c>
      <c r="C137" s="36" t="s">
        <v>2195</v>
      </c>
      <c r="D137" s="24">
        <v>0</v>
      </c>
      <c r="E137" s="26" t="s">
        <v>422</v>
      </c>
      <c r="F137" s="25"/>
      <c r="G137" s="24"/>
    </row>
    <row r="138" spans="1:9" ht="31" hidden="1">
      <c r="A138" s="193" t="s">
        <v>1203</v>
      </c>
      <c r="B138" s="66" t="s">
        <v>1202</v>
      </c>
      <c r="C138" s="22"/>
      <c r="D138" s="25"/>
      <c r="E138" s="26"/>
      <c r="F138" s="25"/>
      <c r="G138" s="25"/>
    </row>
    <row r="139" spans="1:9" ht="31" hidden="1">
      <c r="A139" s="193" t="s">
        <v>1200</v>
      </c>
      <c r="B139" s="66" t="s">
        <v>1199</v>
      </c>
      <c r="C139" s="204"/>
      <c r="D139" s="25"/>
      <c r="E139" s="26"/>
      <c r="F139" s="25"/>
      <c r="G139" s="25"/>
    </row>
    <row r="140" spans="1:9" ht="46.5">
      <c r="A140" s="212" t="s">
        <v>1198</v>
      </c>
      <c r="B140" s="66" t="s">
        <v>1197</v>
      </c>
      <c r="C140" s="22" t="s">
        <v>3638</v>
      </c>
      <c r="D140" s="24">
        <v>0</v>
      </c>
      <c r="E140" s="26" t="s">
        <v>1195</v>
      </c>
      <c r="F140" s="25"/>
      <c r="G140" s="24"/>
    </row>
    <row r="141" spans="1:9" ht="58">
      <c r="A141" s="212" t="s">
        <v>1191</v>
      </c>
      <c r="B141" s="42" t="s">
        <v>1190</v>
      </c>
      <c r="C141" s="30" t="s">
        <v>1189</v>
      </c>
      <c r="D141" s="24">
        <v>0</v>
      </c>
      <c r="E141" s="26" t="s">
        <v>168</v>
      </c>
      <c r="F141" s="25"/>
      <c r="G141" s="24"/>
    </row>
    <row r="142" spans="1:9" ht="18.5">
      <c r="A142" s="184" t="s">
        <v>1188</v>
      </c>
      <c r="B142" s="918" t="s">
        <v>1905</v>
      </c>
      <c r="C142" s="919"/>
      <c r="D142" s="919"/>
      <c r="E142" s="919"/>
      <c r="F142" s="919"/>
      <c r="G142" s="920"/>
      <c r="H142" s="11">
        <f>SUM(D143:D149)</f>
        <v>0</v>
      </c>
      <c r="I142" s="11">
        <f>COUNT(D143:D149)*2</f>
        <v>12</v>
      </c>
    </row>
    <row r="143" spans="1:9" ht="62">
      <c r="A143" s="212" t="s">
        <v>1186</v>
      </c>
      <c r="B143" s="66" t="s">
        <v>1185</v>
      </c>
      <c r="C143" s="36" t="s">
        <v>3637</v>
      </c>
      <c r="D143" s="24">
        <v>0</v>
      </c>
      <c r="E143" s="26" t="s">
        <v>808</v>
      </c>
      <c r="F143" s="25"/>
      <c r="G143" s="24"/>
    </row>
    <row r="144" spans="1:9" ht="29">
      <c r="A144" s="212"/>
      <c r="B144" s="66"/>
      <c r="C144" s="36" t="s">
        <v>3636</v>
      </c>
      <c r="D144" s="24">
        <v>0</v>
      </c>
      <c r="E144" s="26" t="s">
        <v>808</v>
      </c>
      <c r="F144" s="25"/>
      <c r="G144" s="24"/>
    </row>
    <row r="145" spans="1:9" ht="46.5">
      <c r="A145" s="212" t="s">
        <v>1182</v>
      </c>
      <c r="B145" s="66" t="s">
        <v>1181</v>
      </c>
      <c r="C145" s="23" t="s">
        <v>1180</v>
      </c>
      <c r="D145" s="24">
        <v>0</v>
      </c>
      <c r="E145" s="26" t="s">
        <v>808</v>
      </c>
      <c r="F145" s="25"/>
      <c r="G145" s="24"/>
    </row>
    <row r="146" spans="1:9" ht="46.5">
      <c r="A146" s="212" t="s">
        <v>1179</v>
      </c>
      <c r="B146" s="66" t="s">
        <v>1178</v>
      </c>
      <c r="C146" s="23" t="s">
        <v>1177</v>
      </c>
      <c r="D146" s="24">
        <v>0</v>
      </c>
      <c r="E146" s="26" t="s">
        <v>808</v>
      </c>
      <c r="F146" s="25"/>
      <c r="G146" s="24"/>
    </row>
    <row r="147" spans="1:9" ht="62">
      <c r="A147" s="212" t="s">
        <v>1176</v>
      </c>
      <c r="B147" s="66" t="s">
        <v>1175</v>
      </c>
      <c r="C147" s="36" t="s">
        <v>3635</v>
      </c>
      <c r="D147" s="24">
        <v>0</v>
      </c>
      <c r="E147" s="26" t="s">
        <v>1170</v>
      </c>
      <c r="F147" s="25"/>
      <c r="G147" s="24"/>
    </row>
    <row r="148" spans="1:9" ht="62" hidden="1">
      <c r="A148" s="193" t="s">
        <v>1173</v>
      </c>
      <c r="B148" s="66" t="s">
        <v>1172</v>
      </c>
      <c r="C148" s="22"/>
      <c r="D148" s="25"/>
      <c r="E148" s="26"/>
      <c r="F148" s="25"/>
      <c r="G148" s="25"/>
    </row>
    <row r="149" spans="1:9" ht="62">
      <c r="A149" s="212" t="s">
        <v>1169</v>
      </c>
      <c r="B149" s="69" t="s">
        <v>1168</v>
      </c>
      <c r="C149" s="36" t="s">
        <v>3634</v>
      </c>
      <c r="D149" s="24">
        <v>0</v>
      </c>
      <c r="E149" s="26" t="s">
        <v>110</v>
      </c>
      <c r="F149" s="25"/>
      <c r="G149" s="24"/>
    </row>
    <row r="150" spans="1:9" ht="21">
      <c r="A150" s="303"/>
      <c r="B150" s="913" t="s">
        <v>1167</v>
      </c>
      <c r="C150" s="913"/>
      <c r="D150" s="913"/>
      <c r="E150" s="913"/>
      <c r="F150" s="913"/>
      <c r="G150" s="913"/>
      <c r="H150" s="11">
        <f>H151+H174+H180+H186+H197+H211</f>
        <v>0</v>
      </c>
      <c r="I150" s="11">
        <f>I151+I174+I180+I186+I197+I211</f>
        <v>130</v>
      </c>
    </row>
    <row r="151" spans="1:9" ht="18.5">
      <c r="A151" s="310" t="s">
        <v>1166</v>
      </c>
      <c r="B151" s="918" t="s">
        <v>1165</v>
      </c>
      <c r="C151" s="919"/>
      <c r="D151" s="919"/>
      <c r="E151" s="919"/>
      <c r="F151" s="919"/>
      <c r="G151" s="920"/>
      <c r="H151" s="11">
        <f>SUM(D152:D173)</f>
        <v>0</v>
      </c>
      <c r="I151" s="11">
        <f>COUNT(D152:D173)*2</f>
        <v>44</v>
      </c>
    </row>
    <row r="152" spans="1:9" ht="31">
      <c r="A152" s="212" t="s">
        <v>1164</v>
      </c>
      <c r="B152" s="42" t="s">
        <v>1163</v>
      </c>
      <c r="C152" s="36" t="s">
        <v>2184</v>
      </c>
      <c r="D152" s="24">
        <v>0</v>
      </c>
      <c r="E152" s="26" t="s">
        <v>168</v>
      </c>
      <c r="F152" s="17" t="s">
        <v>2183</v>
      </c>
      <c r="G152" s="24"/>
    </row>
    <row r="153" spans="1:9" ht="58">
      <c r="A153" s="212" t="s">
        <v>1158</v>
      </c>
      <c r="B153" s="69" t="s">
        <v>1157</v>
      </c>
      <c r="C153" s="22" t="s">
        <v>2182</v>
      </c>
      <c r="D153" s="24">
        <v>0</v>
      </c>
      <c r="E153" s="26" t="s">
        <v>168</v>
      </c>
      <c r="F153" s="17" t="s">
        <v>2180</v>
      </c>
      <c r="G153" s="24"/>
    </row>
    <row r="154" spans="1:9" ht="58">
      <c r="A154" s="212"/>
      <c r="B154" s="69"/>
      <c r="C154" s="22" t="s">
        <v>2181</v>
      </c>
      <c r="D154" s="24">
        <v>0</v>
      </c>
      <c r="E154" s="26" t="s">
        <v>168</v>
      </c>
      <c r="F154" s="22"/>
      <c r="G154" s="24"/>
    </row>
    <row r="155" spans="1:9">
      <c r="A155" s="212"/>
      <c r="B155" s="69"/>
      <c r="C155" s="22" t="s">
        <v>2179</v>
      </c>
      <c r="D155" s="24">
        <v>0</v>
      </c>
      <c r="E155" s="26" t="s">
        <v>168</v>
      </c>
      <c r="F155" s="22"/>
      <c r="G155" s="24"/>
    </row>
    <row r="156" spans="1:9" ht="29">
      <c r="A156" s="212"/>
      <c r="B156" s="69"/>
      <c r="C156" s="67" t="s">
        <v>2178</v>
      </c>
      <c r="D156" s="24">
        <v>0</v>
      </c>
      <c r="E156" s="26" t="s">
        <v>168</v>
      </c>
      <c r="F156" s="22"/>
      <c r="G156" s="24"/>
    </row>
    <row r="157" spans="1:9">
      <c r="A157" s="212"/>
      <c r="B157" s="69"/>
      <c r="C157" s="22" t="s">
        <v>2177</v>
      </c>
      <c r="D157" s="24">
        <v>0</v>
      </c>
      <c r="E157" s="26" t="s">
        <v>168</v>
      </c>
      <c r="F157" s="22"/>
      <c r="G157" s="24"/>
    </row>
    <row r="158" spans="1:9" ht="29">
      <c r="A158" s="212"/>
      <c r="B158" s="69"/>
      <c r="C158" s="22" t="s">
        <v>2176</v>
      </c>
      <c r="D158" s="24">
        <v>0</v>
      </c>
      <c r="E158" s="26" t="s">
        <v>168</v>
      </c>
      <c r="F158" s="22"/>
      <c r="G158" s="24"/>
    </row>
    <row r="159" spans="1:9" ht="29">
      <c r="A159" s="212"/>
      <c r="B159" s="69"/>
      <c r="C159" s="22" t="s">
        <v>2175</v>
      </c>
      <c r="D159" s="24">
        <v>0</v>
      </c>
      <c r="E159" s="26" t="s">
        <v>168</v>
      </c>
      <c r="F159" s="22"/>
      <c r="G159" s="24"/>
    </row>
    <row r="160" spans="1:9" ht="46.5">
      <c r="A160" s="212" t="s">
        <v>1146</v>
      </c>
      <c r="B160" s="42" t="s">
        <v>1145</v>
      </c>
      <c r="C160" s="22" t="s">
        <v>2174</v>
      </c>
      <c r="D160" s="24">
        <v>0</v>
      </c>
      <c r="E160" s="26" t="s">
        <v>168</v>
      </c>
      <c r="F160" s="22"/>
      <c r="G160" s="24"/>
    </row>
    <row r="161" spans="1:9">
      <c r="A161" s="212"/>
      <c r="B161" s="42"/>
      <c r="C161" s="22" t="s">
        <v>2173</v>
      </c>
      <c r="D161" s="24">
        <v>0</v>
      </c>
      <c r="E161" s="26" t="s">
        <v>168</v>
      </c>
      <c r="F161" s="22"/>
      <c r="G161" s="24"/>
    </row>
    <row r="162" spans="1:9">
      <c r="A162" s="212"/>
      <c r="B162" s="42"/>
      <c r="C162" s="22" t="s">
        <v>2172</v>
      </c>
      <c r="D162" s="24">
        <v>0</v>
      </c>
      <c r="E162" s="26" t="s">
        <v>168</v>
      </c>
      <c r="F162" s="22"/>
      <c r="G162" s="24"/>
    </row>
    <row r="163" spans="1:9">
      <c r="A163" s="212"/>
      <c r="B163" s="42"/>
      <c r="C163" s="22" t="s">
        <v>2171</v>
      </c>
      <c r="D163" s="24">
        <v>0</v>
      </c>
      <c r="E163" s="26" t="s">
        <v>168</v>
      </c>
      <c r="F163" s="22"/>
      <c r="G163" s="24"/>
    </row>
    <row r="164" spans="1:9">
      <c r="A164" s="212"/>
      <c r="B164" s="42"/>
      <c r="C164" s="22" t="s">
        <v>2170</v>
      </c>
      <c r="D164" s="24">
        <v>0</v>
      </c>
      <c r="E164" s="26" t="s">
        <v>168</v>
      </c>
      <c r="F164" s="22"/>
      <c r="G164" s="24"/>
    </row>
    <row r="165" spans="1:9">
      <c r="A165" s="212"/>
      <c r="B165" s="42"/>
      <c r="C165" s="22" t="s">
        <v>2169</v>
      </c>
      <c r="D165" s="24">
        <v>0</v>
      </c>
      <c r="E165" s="26" t="s">
        <v>168</v>
      </c>
      <c r="F165" s="22" t="s">
        <v>2168</v>
      </c>
      <c r="G165" s="24"/>
    </row>
    <row r="166" spans="1:9">
      <c r="A166" s="212"/>
      <c r="B166" s="42"/>
      <c r="C166" s="67" t="s">
        <v>2167</v>
      </c>
      <c r="D166" s="24">
        <v>0</v>
      </c>
      <c r="E166" s="26" t="s">
        <v>168</v>
      </c>
      <c r="G166" s="24"/>
    </row>
    <row r="167" spans="1:9" ht="72.5">
      <c r="A167" s="212" t="s">
        <v>1134</v>
      </c>
      <c r="B167" s="42" t="s">
        <v>1133</v>
      </c>
      <c r="C167" s="36" t="s">
        <v>2166</v>
      </c>
      <c r="D167" s="24">
        <v>0</v>
      </c>
      <c r="E167" s="26" t="s">
        <v>168</v>
      </c>
      <c r="F167" s="36" t="s">
        <v>2165</v>
      </c>
      <c r="G167" s="24"/>
    </row>
    <row r="168" spans="1:9" ht="43.5">
      <c r="A168" s="212"/>
      <c r="B168" s="42"/>
      <c r="C168" s="36" t="s">
        <v>2164</v>
      </c>
      <c r="D168" s="24">
        <v>0</v>
      </c>
      <c r="E168" s="26" t="s">
        <v>168</v>
      </c>
      <c r="F168" s="22" t="s">
        <v>2163</v>
      </c>
      <c r="G168" s="24"/>
    </row>
    <row r="169" spans="1:9" ht="46.5">
      <c r="A169" s="212" t="s">
        <v>1131</v>
      </c>
      <c r="B169" s="42" t="s">
        <v>1130</v>
      </c>
      <c r="C169" s="22" t="s">
        <v>1129</v>
      </c>
      <c r="D169" s="24">
        <v>0</v>
      </c>
      <c r="E169" s="26" t="s">
        <v>168</v>
      </c>
      <c r="F169" s="25"/>
      <c r="G169" s="24"/>
    </row>
    <row r="170" spans="1:9" ht="31">
      <c r="A170" s="212" t="s">
        <v>1128</v>
      </c>
      <c r="B170" s="42" t="s">
        <v>1127</v>
      </c>
      <c r="C170" s="36" t="s">
        <v>2162</v>
      </c>
      <c r="D170" s="24">
        <v>0</v>
      </c>
      <c r="E170" s="26" t="s">
        <v>168</v>
      </c>
      <c r="F170" s="25"/>
      <c r="G170" s="24"/>
    </row>
    <row r="171" spans="1:9" ht="29">
      <c r="A171" s="212"/>
      <c r="B171" s="42"/>
      <c r="C171" s="30" t="s">
        <v>2363</v>
      </c>
      <c r="D171" s="24">
        <v>0</v>
      </c>
      <c r="E171" s="26" t="s">
        <v>168</v>
      </c>
      <c r="F171" s="25"/>
      <c r="G171" s="24"/>
    </row>
    <row r="172" spans="1:9" ht="77.5">
      <c r="A172" s="212" t="s">
        <v>1124</v>
      </c>
      <c r="B172" s="38" t="s">
        <v>1123</v>
      </c>
      <c r="C172" s="36" t="s">
        <v>3633</v>
      </c>
      <c r="D172" s="24">
        <v>0</v>
      </c>
      <c r="E172" s="26" t="s">
        <v>168</v>
      </c>
      <c r="F172" s="25"/>
      <c r="G172" s="24"/>
    </row>
    <row r="173" spans="1:9" ht="43.5">
      <c r="A173" s="212"/>
      <c r="B173" s="80"/>
      <c r="C173" s="36" t="s">
        <v>2156</v>
      </c>
      <c r="D173" s="24">
        <v>0</v>
      </c>
      <c r="E173" s="26" t="s">
        <v>168</v>
      </c>
      <c r="F173" s="25"/>
      <c r="G173" s="24"/>
    </row>
    <row r="174" spans="1:9" ht="18.5">
      <c r="A174" s="310" t="s">
        <v>1118</v>
      </c>
      <c r="B174" s="918" t="s">
        <v>1117</v>
      </c>
      <c r="C174" s="919"/>
      <c r="D174" s="919"/>
      <c r="E174" s="919"/>
      <c r="F174" s="919"/>
      <c r="G174" s="920"/>
      <c r="H174" s="11">
        <f>SUM(D175:D179)</f>
        <v>0</v>
      </c>
      <c r="I174" s="11">
        <f>COUNT(D175:D179)*2</f>
        <v>8</v>
      </c>
    </row>
    <row r="175" spans="1:9" ht="58">
      <c r="A175" s="19" t="s">
        <v>1116</v>
      </c>
      <c r="B175" s="69" t="s">
        <v>1115</v>
      </c>
      <c r="C175" s="23" t="s">
        <v>1114</v>
      </c>
      <c r="D175" s="37">
        <v>0</v>
      </c>
      <c r="E175" s="26" t="s">
        <v>168</v>
      </c>
      <c r="F175" s="23" t="s">
        <v>1113</v>
      </c>
      <c r="G175" s="24"/>
    </row>
    <row r="176" spans="1:9" ht="62" hidden="1">
      <c r="A176" s="21" t="s">
        <v>1112</v>
      </c>
      <c r="B176" s="69" t="s">
        <v>1111</v>
      </c>
      <c r="C176" s="25"/>
      <c r="D176" s="25"/>
      <c r="E176" s="26"/>
      <c r="F176" s="25"/>
      <c r="G176" s="25"/>
    </row>
    <row r="177" spans="1:9" ht="43.5">
      <c r="A177" s="212" t="s">
        <v>1110</v>
      </c>
      <c r="B177" s="69" t="s">
        <v>1109</v>
      </c>
      <c r="C177" s="36" t="s">
        <v>2155</v>
      </c>
      <c r="D177" s="37">
        <v>0</v>
      </c>
      <c r="E177" s="26" t="s">
        <v>168</v>
      </c>
      <c r="F177" s="22" t="s">
        <v>1877</v>
      </c>
      <c r="G177" s="24"/>
    </row>
    <row r="178" spans="1:9" ht="46.5">
      <c r="A178" s="212" t="s">
        <v>1107</v>
      </c>
      <c r="B178" s="203" t="s">
        <v>1106</v>
      </c>
      <c r="C178" s="48" t="s">
        <v>3105</v>
      </c>
      <c r="D178" s="37">
        <v>0</v>
      </c>
      <c r="E178" s="26" t="s">
        <v>168</v>
      </c>
      <c r="F178" s="25"/>
      <c r="G178" s="24"/>
    </row>
    <row r="179" spans="1:9" ht="29">
      <c r="A179" s="212"/>
      <c r="B179" s="87"/>
      <c r="C179" s="36" t="s">
        <v>1104</v>
      </c>
      <c r="D179" s="37">
        <v>0</v>
      </c>
      <c r="E179" s="26" t="s">
        <v>168</v>
      </c>
      <c r="F179" s="25"/>
      <c r="G179" s="24"/>
    </row>
    <row r="180" spans="1:9" ht="18.5">
      <c r="A180" s="310" t="s">
        <v>1103</v>
      </c>
      <c r="B180" s="918" t="s">
        <v>1102</v>
      </c>
      <c r="C180" s="919"/>
      <c r="D180" s="919"/>
      <c r="E180" s="919"/>
      <c r="F180" s="919"/>
      <c r="G180" s="920"/>
      <c r="H180" s="11">
        <f>SUM(D181:D185)</f>
        <v>0</v>
      </c>
      <c r="I180" s="11">
        <f>COUNT(D181:E185)*2</f>
        <v>10</v>
      </c>
    </row>
    <row r="181" spans="1:9" ht="43.5">
      <c r="A181" s="212" t="s">
        <v>1101</v>
      </c>
      <c r="B181" s="69" t="s">
        <v>1100</v>
      </c>
      <c r="C181" s="36" t="s">
        <v>3632</v>
      </c>
      <c r="D181" s="24">
        <v>0</v>
      </c>
      <c r="E181" s="26" t="s">
        <v>235</v>
      </c>
      <c r="F181" s="25"/>
      <c r="G181" s="24"/>
    </row>
    <row r="182" spans="1:9" ht="43.5">
      <c r="A182" s="212"/>
      <c r="B182" s="202"/>
      <c r="C182" s="36" t="s">
        <v>1098</v>
      </c>
      <c r="D182" s="24">
        <v>0</v>
      </c>
      <c r="E182" s="26" t="s">
        <v>168</v>
      </c>
      <c r="F182" s="25"/>
      <c r="G182" s="24"/>
    </row>
    <row r="183" spans="1:9" ht="43.5">
      <c r="A183" s="212" t="s">
        <v>1097</v>
      </c>
      <c r="B183" s="202" t="s">
        <v>1096</v>
      </c>
      <c r="C183" s="36" t="s">
        <v>3631</v>
      </c>
      <c r="D183" s="24">
        <v>0</v>
      </c>
      <c r="E183" s="26" t="s">
        <v>168</v>
      </c>
      <c r="F183" s="25"/>
      <c r="G183" s="24"/>
    </row>
    <row r="184" spans="1:9" ht="72.5">
      <c r="A184" s="212"/>
      <c r="B184" s="202"/>
      <c r="C184" s="36" t="s">
        <v>1094</v>
      </c>
      <c r="D184" s="24">
        <v>0</v>
      </c>
      <c r="E184" s="26" t="s">
        <v>190</v>
      </c>
      <c r="F184" s="25"/>
      <c r="G184" s="24"/>
    </row>
    <row r="185" spans="1:9" ht="62">
      <c r="A185" s="212" t="s">
        <v>1093</v>
      </c>
      <c r="B185" s="69" t="s">
        <v>1092</v>
      </c>
      <c r="C185" s="23" t="s">
        <v>1091</v>
      </c>
      <c r="D185" s="24">
        <v>0</v>
      </c>
      <c r="E185" s="26" t="s">
        <v>422</v>
      </c>
      <c r="F185" s="25"/>
      <c r="G185" s="24"/>
    </row>
    <row r="186" spans="1:9" ht="18.5">
      <c r="A186" s="310" t="s">
        <v>1090</v>
      </c>
      <c r="B186" s="918" t="s">
        <v>1089</v>
      </c>
      <c r="C186" s="919"/>
      <c r="D186" s="919"/>
      <c r="E186" s="919"/>
      <c r="F186" s="919"/>
      <c r="G186" s="920"/>
      <c r="H186" s="11">
        <f>SUM(D187:D196)</f>
        <v>0</v>
      </c>
      <c r="I186" s="11">
        <f>COUNT(D187:D196)*2</f>
        <v>20</v>
      </c>
    </row>
    <row r="187" spans="1:9" ht="46.5">
      <c r="A187" s="212" t="s">
        <v>1088</v>
      </c>
      <c r="B187" s="42" t="s">
        <v>1087</v>
      </c>
      <c r="C187" s="22" t="s">
        <v>3630</v>
      </c>
      <c r="D187" s="16">
        <v>0</v>
      </c>
      <c r="E187" s="13" t="s">
        <v>190</v>
      </c>
      <c r="G187" s="24"/>
    </row>
    <row r="188" spans="1:9" ht="46.5">
      <c r="A188" s="212" t="s">
        <v>1084</v>
      </c>
      <c r="B188" s="42" t="s">
        <v>1083</v>
      </c>
      <c r="C188" s="36" t="s">
        <v>2150</v>
      </c>
      <c r="D188" s="16">
        <v>0</v>
      </c>
      <c r="E188" s="26" t="s">
        <v>190</v>
      </c>
      <c r="F188" s="22"/>
      <c r="G188" s="24"/>
    </row>
    <row r="189" spans="1:9" ht="46.5">
      <c r="A189" s="212" t="s">
        <v>1081</v>
      </c>
      <c r="B189" s="42" t="s">
        <v>1080</v>
      </c>
      <c r="C189" s="36" t="s">
        <v>2148</v>
      </c>
      <c r="D189" s="16">
        <v>0</v>
      </c>
      <c r="E189" s="26" t="s">
        <v>1078</v>
      </c>
      <c r="F189" s="22" t="s">
        <v>2355</v>
      </c>
      <c r="G189" s="24"/>
    </row>
    <row r="190" spans="1:9" ht="46.5">
      <c r="A190" s="212" t="s">
        <v>1076</v>
      </c>
      <c r="B190" s="42" t="s">
        <v>1075</v>
      </c>
      <c r="C190" s="36" t="s">
        <v>3629</v>
      </c>
      <c r="D190" s="16">
        <v>0</v>
      </c>
      <c r="E190" s="26" t="s">
        <v>1756</v>
      </c>
      <c r="F190" s="22"/>
      <c r="G190" s="24"/>
    </row>
    <row r="191" spans="1:9" ht="31">
      <c r="A191" s="212" t="s">
        <v>1062</v>
      </c>
      <c r="B191" s="42" t="s">
        <v>1061</v>
      </c>
      <c r="C191" s="22" t="s">
        <v>2354</v>
      </c>
      <c r="D191" s="16">
        <v>0</v>
      </c>
      <c r="E191" s="26" t="s">
        <v>422</v>
      </c>
      <c r="F191" s="22"/>
      <c r="G191" s="24"/>
    </row>
    <row r="192" spans="1:9">
      <c r="A192" s="212"/>
      <c r="B192" s="42"/>
      <c r="C192" s="22" t="s">
        <v>2141</v>
      </c>
      <c r="D192" s="16">
        <v>0</v>
      </c>
      <c r="E192" s="26" t="s">
        <v>110</v>
      </c>
      <c r="F192" s="22"/>
      <c r="G192" s="24"/>
    </row>
    <row r="193" spans="1:9" ht="31">
      <c r="A193" s="212" t="s">
        <v>1057</v>
      </c>
      <c r="B193" s="42" t="s">
        <v>1056</v>
      </c>
      <c r="C193" s="36" t="s">
        <v>2139</v>
      </c>
      <c r="D193" s="16">
        <v>0</v>
      </c>
      <c r="E193" s="26" t="s">
        <v>422</v>
      </c>
      <c r="F193" s="25"/>
      <c r="G193" s="24"/>
    </row>
    <row r="194" spans="1:9" ht="29">
      <c r="A194" s="212"/>
      <c r="B194" s="42"/>
      <c r="C194" s="36" t="s">
        <v>1054</v>
      </c>
      <c r="D194" s="16">
        <v>0</v>
      </c>
      <c r="E194" s="26" t="s">
        <v>422</v>
      </c>
      <c r="F194" s="25"/>
      <c r="G194" s="24"/>
    </row>
    <row r="195" spans="1:9">
      <c r="A195" s="212"/>
      <c r="B195" s="42"/>
      <c r="C195" s="36" t="s">
        <v>1053</v>
      </c>
      <c r="D195" s="16">
        <v>0</v>
      </c>
      <c r="E195" s="26" t="s">
        <v>110</v>
      </c>
      <c r="F195" s="25"/>
      <c r="G195" s="24"/>
    </row>
    <row r="196" spans="1:9" ht="31">
      <c r="A196" s="212" t="s">
        <v>1049</v>
      </c>
      <c r="B196" s="42" t="s">
        <v>1048</v>
      </c>
      <c r="C196" s="36" t="s">
        <v>2350</v>
      </c>
      <c r="D196" s="16">
        <v>0</v>
      </c>
      <c r="E196" s="26" t="s">
        <v>422</v>
      </c>
      <c r="F196" s="25"/>
      <c r="G196" s="24"/>
    </row>
    <row r="197" spans="1:9" ht="18.5">
      <c r="A197" s="310" t="s">
        <v>1043</v>
      </c>
      <c r="B197" s="918" t="s">
        <v>1854</v>
      </c>
      <c r="C197" s="919"/>
      <c r="D197" s="919"/>
      <c r="E197" s="919"/>
      <c r="F197" s="919"/>
      <c r="G197" s="920"/>
      <c r="H197" s="11">
        <f>SUM(D198:D210)</f>
        <v>0</v>
      </c>
      <c r="I197" s="11">
        <f>COUNT(D198:D210)*2</f>
        <v>26</v>
      </c>
    </row>
    <row r="198" spans="1:9" ht="46.5">
      <c r="A198" s="212" t="s">
        <v>1041</v>
      </c>
      <c r="B198" s="42" t="s">
        <v>1040</v>
      </c>
      <c r="C198" s="30" t="s">
        <v>3528</v>
      </c>
      <c r="D198" s="16">
        <v>0</v>
      </c>
      <c r="E198" s="13" t="s">
        <v>190</v>
      </c>
      <c r="F198" s="22"/>
      <c r="G198" s="24"/>
    </row>
    <row r="199" spans="1:9">
      <c r="A199" s="212"/>
      <c r="B199" s="42"/>
      <c r="C199" s="120" t="s">
        <v>1851</v>
      </c>
      <c r="D199" s="16">
        <v>0</v>
      </c>
      <c r="E199" s="92" t="s">
        <v>190</v>
      </c>
      <c r="F199" s="48"/>
      <c r="G199" s="24"/>
    </row>
    <row r="200" spans="1:9">
      <c r="A200" s="212"/>
      <c r="B200" s="42"/>
      <c r="C200" s="30" t="s">
        <v>3527</v>
      </c>
      <c r="D200" s="16">
        <v>0</v>
      </c>
      <c r="E200" s="13" t="s">
        <v>190</v>
      </c>
      <c r="F200" s="22"/>
      <c r="G200" s="24"/>
    </row>
    <row r="201" spans="1:9">
      <c r="A201" s="212"/>
      <c r="B201" s="42"/>
      <c r="C201" s="30" t="s">
        <v>3526</v>
      </c>
      <c r="D201" s="16">
        <v>0</v>
      </c>
      <c r="E201" s="13" t="s">
        <v>190</v>
      </c>
      <c r="F201" s="22"/>
      <c r="G201" s="24"/>
    </row>
    <row r="202" spans="1:9" ht="29">
      <c r="A202" s="212"/>
      <c r="B202" s="42"/>
      <c r="C202" s="30" t="s">
        <v>3628</v>
      </c>
      <c r="D202" s="16">
        <v>0</v>
      </c>
      <c r="E202" s="13" t="s">
        <v>190</v>
      </c>
      <c r="F202" s="22"/>
      <c r="G202" s="24"/>
    </row>
    <row r="203" spans="1:9" ht="29">
      <c r="A203" s="212"/>
      <c r="B203" s="42"/>
      <c r="C203" s="30" t="s">
        <v>3524</v>
      </c>
      <c r="D203" s="16">
        <v>0</v>
      </c>
      <c r="E203" s="13" t="s">
        <v>190</v>
      </c>
      <c r="F203" s="22"/>
      <c r="G203" s="24"/>
    </row>
    <row r="204" spans="1:9">
      <c r="A204" s="212"/>
      <c r="B204" s="42"/>
      <c r="C204" s="30" t="s">
        <v>3523</v>
      </c>
      <c r="D204" s="16">
        <v>0</v>
      </c>
      <c r="E204" s="13" t="s">
        <v>190</v>
      </c>
      <c r="F204" s="22"/>
      <c r="G204" s="24"/>
    </row>
    <row r="205" spans="1:9">
      <c r="A205" s="212"/>
      <c r="B205" s="42"/>
      <c r="C205" s="30" t="s">
        <v>3522</v>
      </c>
      <c r="D205" s="16">
        <v>0</v>
      </c>
      <c r="E205" s="13" t="s">
        <v>190</v>
      </c>
      <c r="F205" s="22"/>
      <c r="G205" s="24"/>
    </row>
    <row r="206" spans="1:9">
      <c r="A206" s="212"/>
      <c r="B206" s="42"/>
      <c r="C206" s="39" t="s">
        <v>3520</v>
      </c>
      <c r="D206" s="16">
        <v>0</v>
      </c>
      <c r="E206" s="13" t="s">
        <v>190</v>
      </c>
      <c r="F206" s="23" t="s">
        <v>3072</v>
      </c>
      <c r="G206" s="24"/>
    </row>
    <row r="207" spans="1:9" ht="31">
      <c r="A207" s="212" t="s">
        <v>1036</v>
      </c>
      <c r="B207" s="42" t="s">
        <v>1035</v>
      </c>
      <c r="C207" s="36" t="s">
        <v>3627</v>
      </c>
      <c r="D207" s="16">
        <v>0</v>
      </c>
      <c r="E207" s="13" t="s">
        <v>190</v>
      </c>
      <c r="F207" s="22"/>
      <c r="G207" s="24"/>
    </row>
    <row r="208" spans="1:9" ht="29">
      <c r="A208" s="212"/>
      <c r="B208" s="42"/>
      <c r="C208" s="36" t="s">
        <v>1833</v>
      </c>
      <c r="D208" s="16">
        <v>0</v>
      </c>
      <c r="E208" s="13" t="s">
        <v>190</v>
      </c>
      <c r="F208" s="22"/>
      <c r="G208" s="24"/>
    </row>
    <row r="209" spans="1:9">
      <c r="A209" s="212"/>
      <c r="B209" s="42"/>
      <c r="C209" s="36" t="s">
        <v>316</v>
      </c>
      <c r="D209" s="16">
        <v>0</v>
      </c>
      <c r="E209" s="13" t="s">
        <v>190</v>
      </c>
      <c r="F209" s="12" t="s">
        <v>2127</v>
      </c>
      <c r="G209" s="24"/>
    </row>
    <row r="210" spans="1:9" ht="62">
      <c r="A210" s="212" t="s">
        <v>1031</v>
      </c>
      <c r="B210" s="69" t="s">
        <v>1030</v>
      </c>
      <c r="C210" s="36" t="s">
        <v>3626</v>
      </c>
      <c r="D210" s="16">
        <v>0</v>
      </c>
      <c r="E210" s="13" t="s">
        <v>190</v>
      </c>
      <c r="F210" s="25"/>
      <c r="G210" s="24"/>
    </row>
    <row r="211" spans="1:9" ht="18.5">
      <c r="A211" s="310" t="s">
        <v>1027</v>
      </c>
      <c r="B211" s="918" t="s">
        <v>1026</v>
      </c>
      <c r="C211" s="919"/>
      <c r="D211" s="919"/>
      <c r="E211" s="919"/>
      <c r="F211" s="919"/>
      <c r="G211" s="920"/>
      <c r="H211" s="11">
        <f>SUM(D212:D222)</f>
        <v>0</v>
      </c>
      <c r="I211" s="11">
        <f>COUNT(D212:D222)*2</f>
        <v>22</v>
      </c>
    </row>
    <row r="212" spans="1:9" ht="58">
      <c r="A212" s="212" t="s">
        <v>1025</v>
      </c>
      <c r="B212" s="42" t="s">
        <v>1024</v>
      </c>
      <c r="C212" s="29" t="s">
        <v>1023</v>
      </c>
      <c r="D212" s="16">
        <v>0</v>
      </c>
      <c r="E212" s="13" t="s">
        <v>168</v>
      </c>
      <c r="F212" s="22" t="s">
        <v>3625</v>
      </c>
      <c r="G212" s="24"/>
    </row>
    <row r="213" spans="1:9" ht="62">
      <c r="A213" s="212" t="s">
        <v>1021</v>
      </c>
      <c r="B213" s="42" t="s">
        <v>1020</v>
      </c>
      <c r="C213" s="29" t="s">
        <v>3513</v>
      </c>
      <c r="D213" s="16">
        <v>0</v>
      </c>
      <c r="E213" s="13" t="s">
        <v>168</v>
      </c>
      <c r="F213" s="22"/>
      <c r="G213" s="24"/>
    </row>
    <row r="214" spans="1:9" ht="62">
      <c r="A214" s="19" t="s">
        <v>1007</v>
      </c>
      <c r="B214" s="42" t="s">
        <v>1006</v>
      </c>
      <c r="C214" s="166" t="s">
        <v>1814</v>
      </c>
      <c r="D214" s="16">
        <v>0</v>
      </c>
      <c r="E214" s="13" t="s">
        <v>168</v>
      </c>
      <c r="F214" s="30" t="s">
        <v>2330</v>
      </c>
      <c r="G214" s="24"/>
    </row>
    <row r="215" spans="1:9" ht="77.5">
      <c r="A215" s="212" t="s">
        <v>1003</v>
      </c>
      <c r="B215" s="38" t="s">
        <v>1002</v>
      </c>
      <c r="C215" s="31" t="s">
        <v>2329</v>
      </c>
      <c r="D215" s="16">
        <v>0</v>
      </c>
      <c r="E215" s="13" t="s">
        <v>168</v>
      </c>
      <c r="F215" s="30" t="s">
        <v>3624</v>
      </c>
      <c r="G215" s="24"/>
    </row>
    <row r="216" spans="1:9" ht="31">
      <c r="A216" s="19" t="s">
        <v>1001</v>
      </c>
      <c r="B216" s="42" t="s">
        <v>1000</v>
      </c>
      <c r="C216" s="31" t="s">
        <v>999</v>
      </c>
      <c r="D216" s="16">
        <v>0</v>
      </c>
      <c r="E216" s="13" t="s">
        <v>168</v>
      </c>
      <c r="F216" s="23" t="s">
        <v>1808</v>
      </c>
      <c r="G216" s="24"/>
    </row>
    <row r="217" spans="1:9" ht="46.5">
      <c r="A217" s="19" t="s">
        <v>997</v>
      </c>
      <c r="B217" s="38" t="s">
        <v>996</v>
      </c>
      <c r="C217" s="31" t="s">
        <v>995</v>
      </c>
      <c r="D217" s="16">
        <v>0</v>
      </c>
      <c r="E217" s="13" t="s">
        <v>168</v>
      </c>
      <c r="F217" s="23" t="s">
        <v>994</v>
      </c>
      <c r="G217" s="24"/>
    </row>
    <row r="218" spans="1:9" ht="31">
      <c r="A218" s="19"/>
      <c r="B218" s="38"/>
      <c r="C218" s="31" t="s">
        <v>993</v>
      </c>
      <c r="D218" s="16">
        <v>0</v>
      </c>
      <c r="E218" s="13" t="s">
        <v>168</v>
      </c>
      <c r="F218" s="23" t="s">
        <v>992</v>
      </c>
      <c r="G218" s="24"/>
    </row>
    <row r="219" spans="1:9" ht="46.5">
      <c r="A219" s="212" t="s">
        <v>991</v>
      </c>
      <c r="B219" s="42" t="s">
        <v>990</v>
      </c>
      <c r="C219" s="17" t="s">
        <v>2118</v>
      </c>
      <c r="D219" s="16">
        <v>0</v>
      </c>
      <c r="E219" s="13" t="s">
        <v>168</v>
      </c>
      <c r="F219" s="22"/>
      <c r="G219" s="24"/>
    </row>
    <row r="220" spans="1:9" ht="29">
      <c r="A220" s="212"/>
      <c r="B220" s="25"/>
      <c r="C220" s="30" t="s">
        <v>2117</v>
      </c>
      <c r="D220" s="16">
        <v>0</v>
      </c>
      <c r="E220" s="13" t="s">
        <v>168</v>
      </c>
      <c r="F220" s="22" t="s">
        <v>2116</v>
      </c>
      <c r="G220" s="24"/>
    </row>
    <row r="221" spans="1:9" ht="43.5">
      <c r="A221" s="212"/>
      <c r="B221" s="25"/>
      <c r="C221" s="25" t="s">
        <v>2115</v>
      </c>
      <c r="D221" s="16">
        <v>0</v>
      </c>
      <c r="E221" s="13" t="s">
        <v>168</v>
      </c>
      <c r="F221" s="106" t="s">
        <v>2114</v>
      </c>
      <c r="G221" s="24"/>
    </row>
    <row r="222" spans="1:9" ht="29">
      <c r="A222" s="212"/>
      <c r="B222" s="25"/>
      <c r="C222" s="36" t="s">
        <v>2113</v>
      </c>
      <c r="D222" s="16">
        <v>0</v>
      </c>
      <c r="E222" s="13" t="s">
        <v>168</v>
      </c>
      <c r="F222" s="22" t="s">
        <v>2112</v>
      </c>
      <c r="G222" s="24"/>
    </row>
    <row r="223" spans="1:9" ht="18.5">
      <c r="A223" s="309"/>
      <c r="B223" s="1002" t="s">
        <v>984</v>
      </c>
      <c r="C223" s="1002"/>
      <c r="D223" s="1002"/>
      <c r="E223" s="1002"/>
      <c r="F223" s="1002"/>
      <c r="G223" s="1002"/>
      <c r="H223" s="11">
        <f>H224+H229+H243+H253+H266+H270+H275+H291+H296</f>
        <v>0</v>
      </c>
      <c r="I223" s="11">
        <f>I224+I229+I243+I253+I266+I270+I275+I291+I296</f>
        <v>102</v>
      </c>
    </row>
    <row r="224" spans="1:9" ht="18.5">
      <c r="A224" s="184" t="s">
        <v>983</v>
      </c>
      <c r="B224" s="918" t="s">
        <v>982</v>
      </c>
      <c r="C224" s="919"/>
      <c r="D224" s="919"/>
      <c r="E224" s="919"/>
      <c r="F224" s="919"/>
      <c r="G224" s="920"/>
      <c r="H224" s="11">
        <f>SUM(D225:D227)</f>
        <v>0</v>
      </c>
      <c r="I224" s="11">
        <f>COUNT(D225:D227)*2</f>
        <v>6</v>
      </c>
    </row>
    <row r="225" spans="1:9" ht="46.5">
      <c r="A225" s="212" t="s">
        <v>981</v>
      </c>
      <c r="B225" s="69" t="s">
        <v>980</v>
      </c>
      <c r="C225" s="23" t="s">
        <v>979</v>
      </c>
      <c r="D225" s="24">
        <v>0</v>
      </c>
      <c r="E225" s="26" t="s">
        <v>110</v>
      </c>
      <c r="F225" s="25"/>
      <c r="G225" s="24"/>
    </row>
    <row r="226" spans="1:9" ht="43.5">
      <c r="A226" s="212"/>
      <c r="B226" s="69"/>
      <c r="C226" s="30" t="s">
        <v>978</v>
      </c>
      <c r="D226" s="24">
        <v>0</v>
      </c>
      <c r="E226" s="26" t="s">
        <v>110</v>
      </c>
      <c r="F226" s="25"/>
      <c r="G226" s="24"/>
    </row>
    <row r="227" spans="1:9" ht="62">
      <c r="A227" s="212" t="s">
        <v>977</v>
      </c>
      <c r="B227" s="42" t="s">
        <v>976</v>
      </c>
      <c r="C227" s="23" t="s">
        <v>975</v>
      </c>
      <c r="D227" s="24">
        <v>0</v>
      </c>
      <c r="E227" s="26" t="s">
        <v>974</v>
      </c>
      <c r="F227" s="22" t="s">
        <v>2111</v>
      </c>
      <c r="G227" s="24"/>
    </row>
    <row r="228" spans="1:9" ht="46.5" hidden="1">
      <c r="A228" s="193" t="s">
        <v>972</v>
      </c>
      <c r="B228" s="42" t="s">
        <v>971</v>
      </c>
      <c r="C228" s="36"/>
      <c r="D228" s="25"/>
      <c r="E228" s="26"/>
      <c r="F228" s="25"/>
      <c r="G228" s="25"/>
    </row>
    <row r="229" spans="1:9" ht="18.5">
      <c r="A229" s="184" t="s">
        <v>970</v>
      </c>
      <c r="B229" s="918" t="s">
        <v>969</v>
      </c>
      <c r="C229" s="919"/>
      <c r="D229" s="919"/>
      <c r="E229" s="919"/>
      <c r="F229" s="919"/>
      <c r="G229" s="920"/>
      <c r="H229" s="11">
        <f>SUM(D230:D242)</f>
        <v>0</v>
      </c>
      <c r="I229" s="11">
        <f>COUNT(D230:D242)*2</f>
        <v>24</v>
      </c>
    </row>
    <row r="230" spans="1:9" ht="46.5">
      <c r="A230" s="212" t="s">
        <v>968</v>
      </c>
      <c r="B230" s="42" t="s">
        <v>967</v>
      </c>
      <c r="C230" s="22" t="s">
        <v>2110</v>
      </c>
      <c r="D230" s="37">
        <v>0</v>
      </c>
      <c r="E230" s="26" t="s">
        <v>110</v>
      </c>
      <c r="F230" s="22" t="s">
        <v>965</v>
      </c>
      <c r="G230" s="24"/>
    </row>
    <row r="231" spans="1:9" ht="46.5" hidden="1">
      <c r="A231" s="193" t="s">
        <v>964</v>
      </c>
      <c r="B231" s="69" t="s">
        <v>963</v>
      </c>
      <c r="C231" s="36"/>
      <c r="D231" s="25"/>
      <c r="E231" s="26"/>
      <c r="F231" s="25"/>
      <c r="G231" s="25"/>
    </row>
    <row r="232" spans="1:9" ht="46.5">
      <c r="A232" s="212" t="s">
        <v>962</v>
      </c>
      <c r="B232" s="42" t="s">
        <v>961</v>
      </c>
      <c r="C232" s="36" t="s">
        <v>960</v>
      </c>
      <c r="D232" s="37">
        <v>0</v>
      </c>
      <c r="E232" s="26" t="s">
        <v>168</v>
      </c>
      <c r="F232" s="25"/>
      <c r="G232" s="24"/>
    </row>
    <row r="233" spans="1:9" ht="29">
      <c r="A233" s="212"/>
      <c r="B233" s="42"/>
      <c r="C233" s="36" t="s">
        <v>1794</v>
      </c>
      <c r="D233" s="37">
        <v>0</v>
      </c>
      <c r="E233" s="26" t="s">
        <v>168</v>
      </c>
      <c r="F233" s="25"/>
      <c r="G233" s="24"/>
    </row>
    <row r="234" spans="1:9" ht="31">
      <c r="A234" s="212" t="s">
        <v>958</v>
      </c>
      <c r="B234" s="42" t="s">
        <v>957</v>
      </c>
      <c r="C234" s="23" t="s">
        <v>1793</v>
      </c>
      <c r="D234" s="37">
        <v>0</v>
      </c>
      <c r="E234" s="26" t="s">
        <v>190</v>
      </c>
      <c r="F234" s="25"/>
      <c r="G234" s="24"/>
    </row>
    <row r="235" spans="1:9">
      <c r="A235" s="212"/>
      <c r="B235" s="42"/>
      <c r="C235" s="13" t="s">
        <v>955</v>
      </c>
      <c r="D235" s="37">
        <v>0</v>
      </c>
      <c r="E235" s="13" t="s">
        <v>190</v>
      </c>
      <c r="F235" s="25"/>
      <c r="G235" s="24"/>
    </row>
    <row r="236" spans="1:9" ht="43.5">
      <c r="A236" s="212"/>
      <c r="B236" s="42"/>
      <c r="C236" s="164" t="s">
        <v>954</v>
      </c>
      <c r="D236" s="37">
        <v>0</v>
      </c>
      <c r="E236" s="13" t="s">
        <v>51</v>
      </c>
      <c r="F236" s="25"/>
      <c r="G236" s="24"/>
    </row>
    <row r="237" spans="1:9" ht="46.5">
      <c r="A237" s="19" t="s">
        <v>953</v>
      </c>
      <c r="B237" s="69" t="s">
        <v>952</v>
      </c>
      <c r="C237" s="23" t="s">
        <v>951</v>
      </c>
      <c r="D237" s="37">
        <v>0</v>
      </c>
      <c r="E237" s="9" t="s">
        <v>110</v>
      </c>
      <c r="F237" s="25"/>
      <c r="G237" s="24"/>
    </row>
    <row r="238" spans="1:9" ht="43.5">
      <c r="A238" s="19"/>
      <c r="B238" s="69"/>
      <c r="C238" s="23" t="s">
        <v>950</v>
      </c>
      <c r="D238" s="37">
        <v>0</v>
      </c>
      <c r="E238" s="26" t="s">
        <v>130</v>
      </c>
      <c r="F238" s="25"/>
      <c r="G238" s="24"/>
    </row>
    <row r="239" spans="1:9" ht="43.5">
      <c r="A239" s="212" t="s">
        <v>949</v>
      </c>
      <c r="B239" s="63" t="s">
        <v>948</v>
      </c>
      <c r="C239" s="23" t="s">
        <v>947</v>
      </c>
      <c r="D239" s="37">
        <v>0</v>
      </c>
      <c r="E239" s="26" t="s">
        <v>110</v>
      </c>
      <c r="F239" s="25"/>
      <c r="G239" s="24"/>
    </row>
    <row r="240" spans="1:9">
      <c r="A240" s="212"/>
      <c r="B240" s="63"/>
      <c r="C240" s="23" t="s">
        <v>946</v>
      </c>
      <c r="D240" s="37">
        <v>0</v>
      </c>
      <c r="E240" s="26" t="s">
        <v>797</v>
      </c>
      <c r="F240" s="25"/>
      <c r="G240" s="24"/>
    </row>
    <row r="241" spans="1:9" ht="46.5">
      <c r="A241" s="212" t="s">
        <v>945</v>
      </c>
      <c r="B241" s="42" t="s">
        <v>944</v>
      </c>
      <c r="C241" s="30" t="s">
        <v>1792</v>
      </c>
      <c r="D241" s="37">
        <v>0</v>
      </c>
      <c r="E241" s="26" t="s">
        <v>190</v>
      </c>
      <c r="F241" s="23" t="s">
        <v>942</v>
      </c>
      <c r="G241" s="24"/>
    </row>
    <row r="242" spans="1:9" ht="46.5">
      <c r="A242" s="212" t="s">
        <v>939</v>
      </c>
      <c r="B242" s="42" t="s">
        <v>938</v>
      </c>
      <c r="C242" s="36" t="s">
        <v>3623</v>
      </c>
      <c r="D242" s="37">
        <v>0</v>
      </c>
      <c r="E242" s="26" t="s">
        <v>235</v>
      </c>
      <c r="F242" s="36" t="s">
        <v>2109</v>
      </c>
      <c r="G242" s="24"/>
    </row>
    <row r="243" spans="1:9" ht="18.5">
      <c r="A243" s="184" t="s">
        <v>937</v>
      </c>
      <c r="B243" s="918" t="s">
        <v>936</v>
      </c>
      <c r="C243" s="919"/>
      <c r="D243" s="919"/>
      <c r="E243" s="919"/>
      <c r="F243" s="919"/>
      <c r="G243" s="920"/>
      <c r="H243" s="11">
        <f>SUM(D244:D252)</f>
        <v>0</v>
      </c>
      <c r="I243" s="11">
        <f>COUNT(D244:D252)*2</f>
        <v>18</v>
      </c>
    </row>
    <row r="244" spans="1:9" ht="46.5">
      <c r="A244" s="212" t="s">
        <v>935</v>
      </c>
      <c r="B244" s="38" t="s">
        <v>934</v>
      </c>
      <c r="C244" s="76" t="s">
        <v>2108</v>
      </c>
      <c r="D244" s="24">
        <v>0</v>
      </c>
      <c r="E244" s="26" t="s">
        <v>168</v>
      </c>
      <c r="F244" s="25"/>
      <c r="G244" s="24"/>
    </row>
    <row r="245" spans="1:9" ht="29">
      <c r="A245" s="212"/>
      <c r="B245" s="38"/>
      <c r="C245" s="76" t="s">
        <v>2107</v>
      </c>
      <c r="D245" s="24">
        <v>0</v>
      </c>
      <c r="E245" s="26" t="s">
        <v>168</v>
      </c>
      <c r="F245" s="25"/>
      <c r="G245" s="24"/>
    </row>
    <row r="246" spans="1:9" ht="46.5">
      <c r="A246" s="212" t="s">
        <v>929</v>
      </c>
      <c r="B246" s="38" t="s">
        <v>928</v>
      </c>
      <c r="C246" s="36" t="s">
        <v>2106</v>
      </c>
      <c r="D246" s="24">
        <v>0</v>
      </c>
      <c r="E246" s="26" t="s">
        <v>2105</v>
      </c>
      <c r="F246" s="25"/>
      <c r="G246" s="24"/>
    </row>
    <row r="247" spans="1:9" ht="29">
      <c r="A247" s="212"/>
      <c r="B247" s="38"/>
      <c r="C247" s="36" t="s">
        <v>2104</v>
      </c>
      <c r="D247" s="24">
        <v>0</v>
      </c>
      <c r="E247" s="26" t="s">
        <v>168</v>
      </c>
      <c r="F247" s="25"/>
      <c r="G247" s="24"/>
    </row>
    <row r="248" spans="1:9" ht="29">
      <c r="A248" s="212"/>
      <c r="B248" s="38"/>
      <c r="C248" s="36" t="s">
        <v>3622</v>
      </c>
      <c r="D248" s="24">
        <v>0</v>
      </c>
      <c r="E248" s="26" t="s">
        <v>235</v>
      </c>
      <c r="F248" s="25"/>
      <c r="G248" s="24"/>
    </row>
    <row r="249" spans="1:9" ht="58">
      <c r="A249" s="212" t="s">
        <v>924</v>
      </c>
      <c r="B249" s="38" t="s">
        <v>923</v>
      </c>
      <c r="C249" s="23" t="s">
        <v>1785</v>
      </c>
      <c r="D249" s="24">
        <v>0</v>
      </c>
      <c r="E249" s="26" t="s">
        <v>921</v>
      </c>
      <c r="F249" s="23" t="s">
        <v>3621</v>
      </c>
      <c r="G249" s="24"/>
    </row>
    <row r="250" spans="1:9" ht="58">
      <c r="A250" s="212"/>
      <c r="B250" s="38"/>
      <c r="C250" s="23" t="s">
        <v>1783</v>
      </c>
      <c r="D250" s="24">
        <v>0</v>
      </c>
      <c r="E250" s="26" t="s">
        <v>116</v>
      </c>
      <c r="F250" s="23" t="s">
        <v>919</v>
      </c>
      <c r="G250" s="24"/>
    </row>
    <row r="251" spans="1:9" ht="31">
      <c r="A251" s="212" t="s">
        <v>918</v>
      </c>
      <c r="B251" s="38" t="s">
        <v>917</v>
      </c>
      <c r="C251" s="30" t="s">
        <v>3620</v>
      </c>
      <c r="D251" s="24">
        <v>0</v>
      </c>
      <c r="E251" s="9" t="s">
        <v>797</v>
      </c>
      <c r="F251" s="25"/>
      <c r="G251" s="24"/>
    </row>
    <row r="252" spans="1:9" ht="43.5">
      <c r="A252" s="19" t="s">
        <v>915</v>
      </c>
      <c r="B252" s="199" t="s">
        <v>914</v>
      </c>
      <c r="C252" s="23" t="s">
        <v>1778</v>
      </c>
      <c r="D252" s="24">
        <v>0</v>
      </c>
      <c r="E252" s="26" t="s">
        <v>126</v>
      </c>
      <c r="F252" s="25"/>
      <c r="G252" s="24"/>
    </row>
    <row r="253" spans="1:9" ht="18.5">
      <c r="A253" s="184" t="s">
        <v>912</v>
      </c>
      <c r="B253" s="918" t="s">
        <v>911</v>
      </c>
      <c r="C253" s="919"/>
      <c r="D253" s="919"/>
      <c r="E253" s="919"/>
      <c r="F253" s="919"/>
      <c r="G253" s="920"/>
      <c r="H253" s="11">
        <f>SUM(D254:D265)</f>
        <v>0</v>
      </c>
      <c r="I253" s="11">
        <f>COUNT(D254:D265)*2</f>
        <v>22</v>
      </c>
    </row>
    <row r="254" spans="1:9" ht="31">
      <c r="A254" s="212" t="s">
        <v>910</v>
      </c>
      <c r="B254" s="69" t="s">
        <v>909</v>
      </c>
      <c r="C254" s="36" t="s">
        <v>908</v>
      </c>
      <c r="D254" s="24">
        <v>0</v>
      </c>
      <c r="E254" s="26" t="s">
        <v>168</v>
      </c>
      <c r="F254" s="25"/>
      <c r="G254" s="24"/>
    </row>
    <row r="255" spans="1:9" ht="29">
      <c r="A255" s="212"/>
      <c r="B255" s="69"/>
      <c r="C255" s="36" t="s">
        <v>907</v>
      </c>
      <c r="D255" s="24">
        <v>0</v>
      </c>
      <c r="E255" s="26" t="s">
        <v>168</v>
      </c>
      <c r="F255" s="25"/>
      <c r="G255" s="24"/>
    </row>
    <row r="256" spans="1:9" ht="43.5">
      <c r="A256" s="212" t="s">
        <v>906</v>
      </c>
      <c r="B256" s="38" t="s">
        <v>905</v>
      </c>
      <c r="C256" s="36" t="s">
        <v>904</v>
      </c>
      <c r="D256" s="24">
        <v>0</v>
      </c>
      <c r="E256" s="26" t="s">
        <v>168</v>
      </c>
      <c r="F256" s="36" t="s">
        <v>903</v>
      </c>
      <c r="G256" s="24"/>
    </row>
    <row r="257" spans="1:9" ht="29">
      <c r="A257" s="212"/>
      <c r="B257" s="38"/>
      <c r="C257" s="23" t="s">
        <v>902</v>
      </c>
      <c r="D257" s="24">
        <v>0</v>
      </c>
      <c r="E257" s="26" t="s">
        <v>168</v>
      </c>
      <c r="F257" s="23"/>
      <c r="G257" s="24"/>
    </row>
    <row r="258" spans="1:9" ht="29">
      <c r="A258" s="212"/>
      <c r="B258" s="38"/>
      <c r="C258" s="45" t="s">
        <v>901</v>
      </c>
      <c r="D258" s="24">
        <v>0</v>
      </c>
      <c r="E258" s="26" t="s">
        <v>168</v>
      </c>
      <c r="F258" s="23"/>
      <c r="G258" s="24"/>
    </row>
    <row r="259" spans="1:9" ht="31">
      <c r="A259" s="212" t="s">
        <v>900</v>
      </c>
      <c r="B259" s="42" t="s">
        <v>899</v>
      </c>
      <c r="C259" s="161" t="s">
        <v>898</v>
      </c>
      <c r="D259" s="24">
        <v>0</v>
      </c>
      <c r="E259" s="26" t="s">
        <v>168</v>
      </c>
      <c r="F259" s="25"/>
      <c r="G259" s="24"/>
    </row>
    <row r="260" spans="1:9" ht="29">
      <c r="A260" s="212"/>
      <c r="B260" s="42"/>
      <c r="C260" s="36" t="s">
        <v>897</v>
      </c>
      <c r="D260" s="24">
        <v>0</v>
      </c>
      <c r="E260" s="26" t="s">
        <v>168</v>
      </c>
      <c r="F260" s="25"/>
      <c r="G260" s="24"/>
    </row>
    <row r="261" spans="1:9" ht="29">
      <c r="A261" s="212"/>
      <c r="B261" s="42"/>
      <c r="C261" s="36" t="s">
        <v>896</v>
      </c>
      <c r="D261" s="24">
        <v>0</v>
      </c>
      <c r="E261" s="26" t="s">
        <v>168</v>
      </c>
      <c r="F261" s="25"/>
      <c r="G261" s="24"/>
    </row>
    <row r="262" spans="1:9">
      <c r="A262" s="212"/>
      <c r="B262" s="42"/>
      <c r="C262" s="36" t="s">
        <v>895</v>
      </c>
      <c r="D262" s="24">
        <v>0</v>
      </c>
      <c r="E262" s="26" t="s">
        <v>168</v>
      </c>
      <c r="F262" s="25"/>
      <c r="G262" s="24"/>
    </row>
    <row r="263" spans="1:9" ht="31" hidden="1">
      <c r="A263" s="21" t="s">
        <v>894</v>
      </c>
      <c r="B263" s="42" t="s">
        <v>893</v>
      </c>
      <c r="D263" s="25"/>
      <c r="E263" s="26"/>
      <c r="F263" s="25"/>
      <c r="G263" s="25"/>
    </row>
    <row r="264" spans="1:9" ht="31">
      <c r="A264" s="212" t="s">
        <v>892</v>
      </c>
      <c r="B264" s="42" t="s">
        <v>891</v>
      </c>
      <c r="C264" s="36" t="s">
        <v>2100</v>
      </c>
      <c r="D264" s="24">
        <v>0</v>
      </c>
      <c r="E264" s="26" t="s">
        <v>168</v>
      </c>
      <c r="F264" s="25"/>
      <c r="G264" s="24"/>
    </row>
    <row r="265" spans="1:9" ht="46.5">
      <c r="A265" s="212" t="s">
        <v>889</v>
      </c>
      <c r="B265" s="42" t="s">
        <v>888</v>
      </c>
      <c r="C265" s="30" t="s">
        <v>887</v>
      </c>
      <c r="D265" s="24">
        <v>0</v>
      </c>
      <c r="E265" s="26" t="s">
        <v>168</v>
      </c>
      <c r="F265" s="25"/>
      <c r="G265" s="24"/>
    </row>
    <row r="266" spans="1:9" ht="18.5">
      <c r="A266" s="184" t="s">
        <v>886</v>
      </c>
      <c r="B266" s="918" t="s">
        <v>885</v>
      </c>
      <c r="C266" s="919"/>
      <c r="D266" s="919"/>
      <c r="E266" s="919"/>
      <c r="F266" s="919"/>
      <c r="G266" s="920"/>
      <c r="H266" s="11">
        <f>SUM(D267:D268)</f>
        <v>0</v>
      </c>
      <c r="I266" s="11">
        <f>COUNT(D267:D268)*2</f>
        <v>4</v>
      </c>
    </row>
    <row r="267" spans="1:9" ht="62">
      <c r="A267" s="212" t="s">
        <v>884</v>
      </c>
      <c r="B267" s="42" t="s">
        <v>883</v>
      </c>
      <c r="C267" s="23" t="s">
        <v>882</v>
      </c>
      <c r="D267" s="24">
        <v>0</v>
      </c>
      <c r="E267" s="26" t="s">
        <v>235</v>
      </c>
      <c r="F267" s="25"/>
      <c r="G267" s="24"/>
    </row>
    <row r="268" spans="1:9" ht="46.5">
      <c r="A268" s="212" t="s">
        <v>881</v>
      </c>
      <c r="B268" s="42" t="s">
        <v>880</v>
      </c>
      <c r="C268" s="36" t="s">
        <v>2312</v>
      </c>
      <c r="D268" s="24">
        <v>0</v>
      </c>
      <c r="E268" s="26" t="s">
        <v>235</v>
      </c>
      <c r="F268" s="25"/>
      <c r="G268" s="24"/>
    </row>
    <row r="269" spans="1:9" ht="43.5" hidden="1">
      <c r="A269" s="21" t="s">
        <v>878</v>
      </c>
      <c r="B269" s="199" t="s">
        <v>877</v>
      </c>
      <c r="C269" s="25"/>
      <c r="D269" s="25"/>
      <c r="E269" s="26"/>
      <c r="F269" s="25"/>
      <c r="G269" s="25"/>
    </row>
    <row r="270" spans="1:9" ht="18.5">
      <c r="A270" s="184" t="s">
        <v>876</v>
      </c>
      <c r="B270" s="918" t="s">
        <v>875</v>
      </c>
      <c r="C270" s="919"/>
      <c r="D270" s="919"/>
      <c r="E270" s="919"/>
      <c r="F270" s="919"/>
      <c r="G270" s="920"/>
      <c r="H270" s="11">
        <f>SUM(D271:D274)</f>
        <v>0</v>
      </c>
      <c r="I270" s="11">
        <f>COUNT(D271:D274)*2</f>
        <v>8</v>
      </c>
    </row>
    <row r="271" spans="1:9" ht="46.5">
      <c r="A271" s="182" t="s">
        <v>874</v>
      </c>
      <c r="B271" s="42" t="s">
        <v>873</v>
      </c>
      <c r="C271" s="17" t="s">
        <v>872</v>
      </c>
      <c r="D271" s="16">
        <v>0</v>
      </c>
      <c r="E271" s="13" t="s">
        <v>130</v>
      </c>
      <c r="F271" s="22"/>
      <c r="G271" s="24"/>
    </row>
    <row r="272" spans="1:9" ht="46.5">
      <c r="A272" s="182" t="s">
        <v>871</v>
      </c>
      <c r="B272" s="42" t="s">
        <v>870</v>
      </c>
      <c r="C272" s="22" t="s">
        <v>2096</v>
      </c>
      <c r="D272" s="16">
        <v>0</v>
      </c>
      <c r="E272" s="13" t="s">
        <v>190</v>
      </c>
      <c r="F272" s="22" t="s">
        <v>2095</v>
      </c>
      <c r="G272" s="24"/>
    </row>
    <row r="273" spans="1:9" ht="29">
      <c r="A273" s="182"/>
      <c r="B273" s="42"/>
      <c r="C273" s="22" t="s">
        <v>2094</v>
      </c>
      <c r="D273" s="16">
        <v>0</v>
      </c>
      <c r="E273" s="13" t="s">
        <v>808</v>
      </c>
      <c r="F273" s="22" t="s">
        <v>2093</v>
      </c>
      <c r="G273" s="24"/>
    </row>
    <row r="274" spans="1:9" ht="58">
      <c r="A274" s="182" t="s">
        <v>869</v>
      </c>
      <c r="B274" s="63" t="s">
        <v>868</v>
      </c>
      <c r="C274" s="36" t="s">
        <v>2092</v>
      </c>
      <c r="D274" s="16">
        <v>0</v>
      </c>
      <c r="E274" s="13" t="s">
        <v>130</v>
      </c>
      <c r="F274" s="22" t="s">
        <v>2091</v>
      </c>
      <c r="G274" s="24"/>
    </row>
    <row r="275" spans="1:9" ht="18.5">
      <c r="A275" s="184" t="s">
        <v>867</v>
      </c>
      <c r="B275" s="918" t="s">
        <v>866</v>
      </c>
      <c r="C275" s="919"/>
      <c r="D275" s="919"/>
      <c r="E275" s="919"/>
      <c r="F275" s="919"/>
      <c r="G275" s="920"/>
      <c r="H275" s="11">
        <f>SUM(D276:D280)</f>
        <v>0</v>
      </c>
      <c r="I275" s="11">
        <f>COUNT(D276:D280)*2</f>
        <v>10</v>
      </c>
    </row>
    <row r="276" spans="1:9" ht="31">
      <c r="A276" s="212" t="s">
        <v>865</v>
      </c>
      <c r="B276" s="42" t="s">
        <v>864</v>
      </c>
      <c r="C276" s="22" t="s">
        <v>2090</v>
      </c>
      <c r="D276" s="24">
        <v>0</v>
      </c>
      <c r="E276" s="26" t="s">
        <v>190</v>
      </c>
      <c r="F276" s="25"/>
      <c r="G276" s="24"/>
    </row>
    <row r="277" spans="1:9" ht="29">
      <c r="A277" s="212"/>
      <c r="B277" s="42"/>
      <c r="C277" s="36" t="s">
        <v>2089</v>
      </c>
      <c r="D277" s="24">
        <v>0</v>
      </c>
      <c r="E277" s="26" t="s">
        <v>190</v>
      </c>
      <c r="F277" s="25"/>
      <c r="G277" s="24"/>
    </row>
    <row r="278" spans="1:9" ht="43.5">
      <c r="A278" s="212"/>
      <c r="B278" s="42"/>
      <c r="C278" s="36" t="s">
        <v>2088</v>
      </c>
      <c r="D278" s="24">
        <v>0</v>
      </c>
      <c r="E278" s="26" t="s">
        <v>190</v>
      </c>
      <c r="F278" s="25"/>
      <c r="G278" s="24"/>
    </row>
    <row r="279" spans="1:9" ht="46.5">
      <c r="A279" s="212" t="s">
        <v>862</v>
      </c>
      <c r="B279" s="42" t="s">
        <v>861</v>
      </c>
      <c r="C279" s="36" t="s">
        <v>2087</v>
      </c>
      <c r="D279" s="24">
        <v>0</v>
      </c>
      <c r="E279" s="26" t="s">
        <v>190</v>
      </c>
      <c r="F279" s="25"/>
      <c r="G279" s="24"/>
    </row>
    <row r="280" spans="1:9" ht="58">
      <c r="A280" s="19" t="s">
        <v>860</v>
      </c>
      <c r="B280" s="63" t="s">
        <v>859</v>
      </c>
      <c r="C280" s="22" t="s">
        <v>1767</v>
      </c>
      <c r="D280" s="24">
        <v>0</v>
      </c>
      <c r="E280" s="26" t="s">
        <v>110</v>
      </c>
      <c r="F280" s="25"/>
      <c r="G280" s="24"/>
    </row>
    <row r="281" spans="1:9" ht="40.15" hidden="1" customHeight="1">
      <c r="A281" s="194" t="s">
        <v>858</v>
      </c>
      <c r="B281" s="918" t="s">
        <v>857</v>
      </c>
      <c r="C281" s="919"/>
      <c r="D281" s="919"/>
      <c r="E281" s="919"/>
      <c r="F281" s="919"/>
      <c r="G281" s="920"/>
    </row>
    <row r="282" spans="1:9" ht="46.5" hidden="1">
      <c r="A282" s="21" t="s">
        <v>856</v>
      </c>
      <c r="B282" s="42" t="s">
        <v>855</v>
      </c>
      <c r="C282" s="25"/>
      <c r="D282" s="25"/>
      <c r="E282" s="26"/>
      <c r="F282" s="25"/>
      <c r="G282" s="25"/>
    </row>
    <row r="283" spans="1:9" ht="46.5" hidden="1">
      <c r="A283" s="21" t="s">
        <v>854</v>
      </c>
      <c r="B283" s="42" t="s">
        <v>853</v>
      </c>
      <c r="C283" s="130"/>
      <c r="D283" s="25"/>
      <c r="E283" s="26"/>
      <c r="F283" s="25"/>
      <c r="G283" s="25"/>
    </row>
    <row r="284" spans="1:9" ht="40.15" hidden="1" customHeight="1">
      <c r="A284" s="198" t="s">
        <v>852</v>
      </c>
      <c r="B284" s="1046" t="s">
        <v>851</v>
      </c>
      <c r="C284" s="1038"/>
      <c r="D284" s="1038"/>
      <c r="E284" s="1038"/>
      <c r="F284" s="1038"/>
      <c r="G284" s="1047"/>
    </row>
    <row r="285" spans="1:9" ht="31" hidden="1">
      <c r="A285" s="21" t="s">
        <v>850</v>
      </c>
      <c r="B285" s="42" t="s">
        <v>849</v>
      </c>
      <c r="C285" s="25"/>
      <c r="D285" s="25"/>
      <c r="E285" s="26"/>
      <c r="F285" s="25"/>
      <c r="G285" s="25"/>
    </row>
    <row r="286" spans="1:9" ht="46.5" hidden="1">
      <c r="A286" s="21" t="s">
        <v>848</v>
      </c>
      <c r="B286" s="42" t="s">
        <v>847</v>
      </c>
      <c r="C286" s="25"/>
      <c r="D286" s="25"/>
      <c r="E286" s="26"/>
      <c r="F286" s="25"/>
      <c r="G286" s="25"/>
    </row>
    <row r="287" spans="1:9" ht="40.15" hidden="1" customHeight="1">
      <c r="A287" s="194" t="s">
        <v>846</v>
      </c>
      <c r="B287" s="918" t="s">
        <v>1766</v>
      </c>
      <c r="C287" s="919"/>
      <c r="D287" s="919"/>
      <c r="E287" s="919"/>
      <c r="F287" s="919"/>
      <c r="G287" s="920"/>
    </row>
    <row r="288" spans="1:9" ht="46.5" hidden="1">
      <c r="A288" s="21" t="s">
        <v>844</v>
      </c>
      <c r="B288" s="42" t="s">
        <v>843</v>
      </c>
      <c r="C288" s="25"/>
      <c r="D288" s="25"/>
      <c r="E288" s="26"/>
      <c r="F288" s="25"/>
      <c r="G288" s="25"/>
    </row>
    <row r="289" spans="1:9" ht="46.5" hidden="1">
      <c r="A289" s="21" t="s">
        <v>842</v>
      </c>
      <c r="B289" s="42" t="s">
        <v>841</v>
      </c>
      <c r="C289" s="25"/>
      <c r="D289" s="25"/>
      <c r="E289" s="26"/>
      <c r="F289" s="25"/>
      <c r="G289" s="25"/>
    </row>
    <row r="290" spans="1:9" ht="46.5" hidden="1">
      <c r="A290" s="21" t="s">
        <v>840</v>
      </c>
      <c r="B290" s="69" t="s">
        <v>839</v>
      </c>
      <c r="C290" s="25"/>
      <c r="D290" s="25"/>
      <c r="E290" s="26"/>
      <c r="F290" s="25"/>
      <c r="G290" s="25"/>
    </row>
    <row r="291" spans="1:9" ht="18.5">
      <c r="A291" s="184" t="s">
        <v>838</v>
      </c>
      <c r="B291" s="918" t="s">
        <v>1765</v>
      </c>
      <c r="C291" s="919"/>
      <c r="D291" s="919"/>
      <c r="E291" s="919"/>
      <c r="F291" s="919"/>
      <c r="G291" s="920"/>
      <c r="H291" s="11">
        <f>SUM(D292:D295)</f>
        <v>0</v>
      </c>
      <c r="I291" s="11">
        <f>COUNT(D292:D295)*2</f>
        <v>8</v>
      </c>
    </row>
    <row r="292" spans="1:9" ht="31">
      <c r="A292" s="212" t="s">
        <v>836</v>
      </c>
      <c r="B292" s="38" t="s">
        <v>835</v>
      </c>
      <c r="C292" s="36" t="s">
        <v>2086</v>
      </c>
      <c r="D292" s="24">
        <v>0</v>
      </c>
      <c r="E292" s="26" t="s">
        <v>126</v>
      </c>
      <c r="F292" s="25"/>
      <c r="G292" s="24"/>
    </row>
    <row r="293" spans="1:9" ht="62">
      <c r="A293" s="212" t="s">
        <v>833</v>
      </c>
      <c r="B293" s="38" t="s">
        <v>832</v>
      </c>
      <c r="C293" s="23" t="s">
        <v>831</v>
      </c>
      <c r="D293" s="24">
        <v>0</v>
      </c>
      <c r="E293" s="26" t="s">
        <v>130</v>
      </c>
      <c r="F293" s="23" t="s">
        <v>830</v>
      </c>
      <c r="G293" s="24"/>
    </row>
    <row r="294" spans="1:9" ht="29">
      <c r="A294" s="212"/>
      <c r="B294" s="38"/>
      <c r="C294" s="64" t="s">
        <v>829</v>
      </c>
      <c r="D294" s="24">
        <v>0</v>
      </c>
      <c r="E294" s="26" t="s">
        <v>126</v>
      </c>
      <c r="F294" s="26"/>
      <c r="G294" s="24"/>
    </row>
    <row r="295" spans="1:9" ht="62">
      <c r="A295" s="212" t="s">
        <v>828</v>
      </c>
      <c r="B295" s="38" t="s">
        <v>827</v>
      </c>
      <c r="C295" s="36" t="s">
        <v>826</v>
      </c>
      <c r="D295" s="24">
        <v>0</v>
      </c>
      <c r="E295" s="26" t="s">
        <v>168</v>
      </c>
      <c r="F295" s="22"/>
      <c r="G295" s="24"/>
    </row>
    <row r="296" spans="1:9" ht="18.5">
      <c r="A296" s="19" t="s">
        <v>825</v>
      </c>
      <c r="B296" s="918" t="s">
        <v>1764</v>
      </c>
      <c r="C296" s="919"/>
      <c r="D296" s="919"/>
      <c r="E296" s="919"/>
      <c r="F296" s="919"/>
      <c r="G296" s="920"/>
      <c r="H296" s="11">
        <f>SUM(D297)</f>
        <v>0</v>
      </c>
      <c r="I296" s="11">
        <f>COUNT(D297)*2</f>
        <v>2</v>
      </c>
    </row>
    <row r="297" spans="1:9" ht="72.5">
      <c r="A297" s="19" t="s">
        <v>823</v>
      </c>
      <c r="B297" s="197" t="s">
        <v>822</v>
      </c>
      <c r="C297" s="36" t="s">
        <v>821</v>
      </c>
      <c r="D297" s="24">
        <v>0</v>
      </c>
      <c r="E297" s="26" t="s">
        <v>110</v>
      </c>
      <c r="F297" s="17" t="s">
        <v>1763</v>
      </c>
      <c r="G297" s="24"/>
    </row>
    <row r="298" spans="1:9" ht="29" hidden="1">
      <c r="A298" s="21" t="s">
        <v>819</v>
      </c>
      <c r="B298" s="197" t="s">
        <v>818</v>
      </c>
      <c r="C298" s="25"/>
      <c r="D298" s="25"/>
      <c r="E298" s="26"/>
      <c r="F298" s="25"/>
      <c r="G298" s="25"/>
    </row>
    <row r="299" spans="1:9" ht="21">
      <c r="A299" s="303"/>
      <c r="B299" s="913" t="s">
        <v>817</v>
      </c>
      <c r="C299" s="913"/>
      <c r="D299" s="913"/>
      <c r="E299" s="913"/>
      <c r="F299" s="913"/>
      <c r="G299" s="914"/>
      <c r="H299" s="11">
        <f>H300+H308+H317+H328+H338+H341+H347+H359+H368+H383+H390+H394+H409+H418+H465</f>
        <v>0</v>
      </c>
      <c r="I299" s="11">
        <f>I300+I308+I317+I328+I338+I341+I347+I359+I368+I383+I390+I394+I409+I418+I465</f>
        <v>168</v>
      </c>
    </row>
    <row r="300" spans="1:9" ht="18.5">
      <c r="A300" s="184" t="s">
        <v>816</v>
      </c>
      <c r="B300" s="918" t="s">
        <v>815</v>
      </c>
      <c r="C300" s="919"/>
      <c r="D300" s="919"/>
      <c r="E300" s="919"/>
      <c r="F300" s="919"/>
      <c r="G300" s="920"/>
      <c r="H300" s="11">
        <f>SUM(D301:D307)</f>
        <v>0</v>
      </c>
      <c r="I300" s="11">
        <f>COUNT(D301:D307)*2</f>
        <v>12</v>
      </c>
    </row>
    <row r="301" spans="1:9" ht="46.5">
      <c r="A301" s="212" t="s">
        <v>814</v>
      </c>
      <c r="B301" s="42" t="s">
        <v>813</v>
      </c>
      <c r="C301" s="23" t="s">
        <v>812</v>
      </c>
      <c r="D301" s="24">
        <v>0</v>
      </c>
      <c r="E301" s="219" t="s">
        <v>51</v>
      </c>
      <c r="G301" s="24"/>
    </row>
    <row r="302" spans="1:9" ht="43.5">
      <c r="A302" s="212"/>
      <c r="B302" s="42"/>
      <c r="C302" s="23" t="s">
        <v>1762</v>
      </c>
      <c r="D302" s="24">
        <v>0</v>
      </c>
      <c r="E302" s="219" t="s">
        <v>51</v>
      </c>
      <c r="F302" s="23" t="s">
        <v>1761</v>
      </c>
      <c r="G302" s="24"/>
    </row>
    <row r="303" spans="1:9" ht="31" hidden="1">
      <c r="A303" s="21" t="s">
        <v>806</v>
      </c>
      <c r="B303" s="42" t="s">
        <v>805</v>
      </c>
      <c r="C303" s="42"/>
      <c r="D303" s="25"/>
      <c r="E303" s="26"/>
      <c r="F303" s="25"/>
      <c r="G303" s="25"/>
    </row>
    <row r="304" spans="1:9" ht="31">
      <c r="A304" s="212" t="s">
        <v>796</v>
      </c>
      <c r="B304" s="42" t="s">
        <v>795</v>
      </c>
      <c r="C304" s="22" t="s">
        <v>2308</v>
      </c>
      <c r="D304" s="24">
        <v>0</v>
      </c>
      <c r="E304" s="219" t="s">
        <v>1758</v>
      </c>
      <c r="F304" s="25"/>
      <c r="G304" s="24"/>
    </row>
    <row r="305" spans="1:9" ht="29">
      <c r="A305" s="212"/>
      <c r="B305" s="42"/>
      <c r="C305" s="23" t="s">
        <v>1759</v>
      </c>
      <c r="D305" s="24">
        <v>0</v>
      </c>
      <c r="E305" s="219" t="s">
        <v>1758</v>
      </c>
      <c r="F305" s="25"/>
      <c r="G305" s="24"/>
    </row>
    <row r="306" spans="1:9" ht="29">
      <c r="A306" s="212"/>
      <c r="B306" s="42"/>
      <c r="C306" s="23" t="s">
        <v>1755</v>
      </c>
      <c r="D306" s="24">
        <v>0</v>
      </c>
      <c r="E306" s="9" t="s">
        <v>51</v>
      </c>
      <c r="F306" s="25"/>
      <c r="G306" s="24"/>
    </row>
    <row r="307" spans="1:9" ht="62">
      <c r="A307" s="212" t="s">
        <v>792</v>
      </c>
      <c r="B307" s="42" t="s">
        <v>791</v>
      </c>
      <c r="C307" s="22" t="s">
        <v>2083</v>
      </c>
      <c r="D307" s="24">
        <v>0</v>
      </c>
      <c r="E307" s="219" t="s">
        <v>235</v>
      </c>
      <c r="F307" s="25"/>
      <c r="G307" s="24"/>
    </row>
    <row r="308" spans="1:9" ht="18.5">
      <c r="A308" s="184" t="s">
        <v>790</v>
      </c>
      <c r="B308" s="918" t="s">
        <v>789</v>
      </c>
      <c r="C308" s="919"/>
      <c r="D308" s="919"/>
      <c r="E308" s="919"/>
      <c r="F308" s="919"/>
      <c r="G308" s="920"/>
      <c r="H308" s="11">
        <f>SUM(D309:D316)</f>
        <v>0</v>
      </c>
      <c r="I308" s="11">
        <f>COUNT(D309:D316)*2</f>
        <v>16</v>
      </c>
    </row>
    <row r="309" spans="1:9" ht="72.5">
      <c r="A309" s="212" t="s">
        <v>788</v>
      </c>
      <c r="B309" s="42" t="s">
        <v>787</v>
      </c>
      <c r="C309" s="36" t="s">
        <v>2306</v>
      </c>
      <c r="D309" s="24">
        <v>0</v>
      </c>
      <c r="E309" s="120" t="s">
        <v>130</v>
      </c>
      <c r="F309" s="17" t="s">
        <v>2081</v>
      </c>
      <c r="G309" s="24"/>
    </row>
    <row r="310" spans="1:9" ht="29">
      <c r="A310" s="212"/>
      <c r="B310" s="42"/>
      <c r="C310" s="36" t="s">
        <v>802</v>
      </c>
      <c r="D310" s="24">
        <v>0</v>
      </c>
      <c r="E310" s="26" t="s">
        <v>51</v>
      </c>
      <c r="F310" s="25"/>
      <c r="G310" s="24"/>
    </row>
    <row r="311" spans="1:9" ht="29">
      <c r="A311" s="212"/>
      <c r="B311" s="42"/>
      <c r="C311" s="36" t="s">
        <v>801</v>
      </c>
      <c r="D311" s="24">
        <v>0</v>
      </c>
      <c r="E311" s="26" t="s">
        <v>51</v>
      </c>
      <c r="F311" s="25"/>
      <c r="G311" s="24"/>
    </row>
    <row r="312" spans="1:9">
      <c r="A312" s="212"/>
      <c r="B312" s="42"/>
      <c r="C312" s="67" t="s">
        <v>800</v>
      </c>
      <c r="D312" s="24">
        <v>0</v>
      </c>
      <c r="E312" s="26" t="s">
        <v>51</v>
      </c>
      <c r="F312" s="25"/>
      <c r="G312" s="24"/>
    </row>
    <row r="313" spans="1:9" ht="43.5">
      <c r="A313" s="212"/>
      <c r="B313" s="42"/>
      <c r="C313" s="30" t="s">
        <v>2076</v>
      </c>
      <c r="D313" s="24">
        <v>0</v>
      </c>
      <c r="E313" s="139" t="s">
        <v>130</v>
      </c>
      <c r="F313" s="25"/>
      <c r="G313" s="24"/>
    </row>
    <row r="314" spans="1:9" ht="29">
      <c r="A314" s="212"/>
      <c r="B314" s="42"/>
      <c r="C314" s="30" t="s">
        <v>2075</v>
      </c>
      <c r="D314" s="24">
        <v>0</v>
      </c>
      <c r="E314" s="13" t="s">
        <v>51</v>
      </c>
      <c r="F314" s="25"/>
      <c r="G314" s="24"/>
    </row>
    <row r="315" spans="1:9" ht="46.5">
      <c r="A315" s="212" t="s">
        <v>785</v>
      </c>
      <c r="B315" s="42" t="s">
        <v>784</v>
      </c>
      <c r="C315" s="36" t="s">
        <v>2074</v>
      </c>
      <c r="D315" s="24">
        <v>0</v>
      </c>
      <c r="E315" s="139" t="s">
        <v>773</v>
      </c>
      <c r="F315" s="25"/>
      <c r="G315" s="24"/>
    </row>
    <row r="316" spans="1:9" ht="43.5">
      <c r="A316" s="212"/>
      <c r="B316" s="42"/>
      <c r="C316" s="36" t="s">
        <v>2073</v>
      </c>
      <c r="D316" s="24">
        <v>0</v>
      </c>
      <c r="E316" s="13" t="s">
        <v>773</v>
      </c>
      <c r="F316" s="25"/>
      <c r="G316" s="24"/>
    </row>
    <row r="317" spans="1:9" ht="18.5">
      <c r="A317" s="184" t="s">
        <v>782</v>
      </c>
      <c r="B317" s="918" t="s">
        <v>1740</v>
      </c>
      <c r="C317" s="919"/>
      <c r="D317" s="919"/>
      <c r="E317" s="919"/>
      <c r="F317" s="919"/>
      <c r="G317" s="920"/>
      <c r="H317" s="11">
        <f>SUM(D318:D326)</f>
        <v>0</v>
      </c>
      <c r="I317" s="11">
        <f>COUNT(D318:D326)*2</f>
        <v>18</v>
      </c>
    </row>
    <row r="318" spans="1:9" ht="62">
      <c r="A318" s="212" t="s">
        <v>780</v>
      </c>
      <c r="B318" s="42" t="s">
        <v>1739</v>
      </c>
      <c r="C318" s="36" t="s">
        <v>3619</v>
      </c>
      <c r="D318" s="24">
        <v>0</v>
      </c>
      <c r="E318" s="30" t="s">
        <v>110</v>
      </c>
      <c r="F318" s="25"/>
      <c r="G318" s="24"/>
    </row>
    <row r="319" spans="1:9" ht="62">
      <c r="A319" s="212"/>
      <c r="B319" s="42"/>
      <c r="C319" s="29" t="s">
        <v>1737</v>
      </c>
      <c r="D319" s="24">
        <v>0</v>
      </c>
      <c r="E319" s="30" t="s">
        <v>130</v>
      </c>
      <c r="F319" s="25"/>
      <c r="G319" s="24"/>
    </row>
    <row r="320" spans="1:9" ht="72.5">
      <c r="A320" s="212" t="s">
        <v>776</v>
      </c>
      <c r="B320" s="63" t="s">
        <v>1736</v>
      </c>
      <c r="C320" s="22" t="s">
        <v>1735</v>
      </c>
      <c r="D320" s="24">
        <v>0</v>
      </c>
      <c r="E320" s="30" t="s">
        <v>130</v>
      </c>
      <c r="F320" s="25"/>
      <c r="G320" s="24"/>
    </row>
    <row r="321" spans="1:9" ht="29">
      <c r="A321" s="304"/>
      <c r="B321" s="42"/>
      <c r="C321" s="22" t="s">
        <v>1733</v>
      </c>
      <c r="D321" s="24">
        <v>0</v>
      </c>
      <c r="E321" s="30" t="s">
        <v>130</v>
      </c>
      <c r="F321" s="25"/>
      <c r="G321" s="24"/>
    </row>
    <row r="322" spans="1:9">
      <c r="A322" s="304"/>
      <c r="B322" s="42"/>
      <c r="C322" s="22" t="s">
        <v>1732</v>
      </c>
      <c r="D322" s="24">
        <v>0</v>
      </c>
      <c r="E322" s="30" t="s">
        <v>110</v>
      </c>
      <c r="F322" s="25"/>
      <c r="G322" s="24"/>
    </row>
    <row r="323" spans="1:9" ht="29">
      <c r="A323" s="304"/>
      <c r="B323" s="25"/>
      <c r="C323" s="22" t="s">
        <v>1731</v>
      </c>
      <c r="D323" s="24">
        <v>0</v>
      </c>
      <c r="E323" s="30" t="s">
        <v>51</v>
      </c>
      <c r="F323" s="25"/>
      <c r="G323" s="24"/>
    </row>
    <row r="324" spans="1:9" ht="31">
      <c r="A324" s="304"/>
      <c r="B324" s="25"/>
      <c r="C324" s="66" t="s">
        <v>770</v>
      </c>
      <c r="D324" s="24">
        <v>0</v>
      </c>
      <c r="E324" s="97" t="s">
        <v>110</v>
      </c>
      <c r="F324" s="17" t="s">
        <v>1730</v>
      </c>
      <c r="G324" s="24"/>
    </row>
    <row r="325" spans="1:9" ht="31">
      <c r="A325" s="304"/>
      <c r="B325" s="25"/>
      <c r="C325" s="66" t="s">
        <v>769</v>
      </c>
      <c r="D325" s="24">
        <v>0</v>
      </c>
      <c r="E325" s="9" t="s">
        <v>51</v>
      </c>
      <c r="F325" s="17"/>
      <c r="G325" s="24"/>
    </row>
    <row r="326" spans="1:9" ht="31">
      <c r="A326" s="212" t="s">
        <v>767</v>
      </c>
      <c r="B326" s="42" t="s">
        <v>766</v>
      </c>
      <c r="C326" s="22" t="s">
        <v>2070</v>
      </c>
      <c r="D326" s="24">
        <v>0</v>
      </c>
      <c r="E326" s="26" t="s">
        <v>130</v>
      </c>
      <c r="F326" s="25"/>
      <c r="G326" s="24"/>
    </row>
    <row r="327" spans="1:9" ht="46.5" hidden="1">
      <c r="A327" s="21" t="s">
        <v>765</v>
      </c>
      <c r="B327" s="42" t="s">
        <v>1727</v>
      </c>
      <c r="C327" s="25"/>
      <c r="D327" s="25"/>
      <c r="E327" s="26"/>
      <c r="F327" s="25"/>
      <c r="G327" s="25"/>
    </row>
    <row r="328" spans="1:9" ht="18.5">
      <c r="A328" s="184" t="s">
        <v>762</v>
      </c>
      <c r="B328" s="918" t="s">
        <v>761</v>
      </c>
      <c r="C328" s="919"/>
      <c r="D328" s="919"/>
      <c r="E328" s="919"/>
      <c r="F328" s="919"/>
      <c r="G328" s="920"/>
      <c r="H328" s="11">
        <f>SUM(D329:D337)</f>
        <v>0</v>
      </c>
      <c r="I328" s="11">
        <f>COUNT(D329:D337)*2</f>
        <v>18</v>
      </c>
    </row>
    <row r="329" spans="1:9" ht="46.5">
      <c r="A329" s="212" t="s">
        <v>760</v>
      </c>
      <c r="B329" s="42" t="s">
        <v>759</v>
      </c>
      <c r="C329" s="23" t="s">
        <v>1726</v>
      </c>
      <c r="D329" s="47">
        <v>0</v>
      </c>
      <c r="E329" s="26" t="s">
        <v>235</v>
      </c>
      <c r="F329" s="23" t="s">
        <v>3464</v>
      </c>
      <c r="G329" s="24"/>
    </row>
    <row r="330" spans="1:9" ht="58">
      <c r="A330" s="212" t="s">
        <v>758</v>
      </c>
      <c r="B330" s="63" t="s">
        <v>757</v>
      </c>
      <c r="C330" s="29" t="s">
        <v>2069</v>
      </c>
      <c r="D330" s="47">
        <v>0</v>
      </c>
      <c r="E330" s="26" t="s">
        <v>51</v>
      </c>
      <c r="F330" s="23" t="s">
        <v>2068</v>
      </c>
      <c r="G330" s="24"/>
    </row>
    <row r="331" spans="1:9" ht="46.5">
      <c r="A331" s="212"/>
      <c r="B331" s="63"/>
      <c r="C331" s="29" t="s">
        <v>1724</v>
      </c>
      <c r="D331" s="47">
        <v>0</v>
      </c>
      <c r="E331" s="26" t="s">
        <v>110</v>
      </c>
      <c r="F331" s="23" t="s">
        <v>1723</v>
      </c>
      <c r="G331" s="24"/>
    </row>
    <row r="332" spans="1:9" ht="46.5">
      <c r="A332" s="212" t="s">
        <v>756</v>
      </c>
      <c r="B332" s="42" t="s">
        <v>755</v>
      </c>
      <c r="C332" s="23" t="s">
        <v>1722</v>
      </c>
      <c r="D332" s="47">
        <v>0</v>
      </c>
      <c r="E332" s="26" t="s">
        <v>110</v>
      </c>
      <c r="F332" s="25"/>
      <c r="G332" s="24"/>
    </row>
    <row r="333" spans="1:9" ht="29">
      <c r="A333" s="212"/>
      <c r="C333" s="23" t="s">
        <v>1721</v>
      </c>
      <c r="D333" s="47">
        <v>0</v>
      </c>
      <c r="E333" s="26" t="s">
        <v>51</v>
      </c>
      <c r="F333" s="25"/>
      <c r="G333" s="24"/>
    </row>
    <row r="334" spans="1:9">
      <c r="A334" s="212"/>
      <c r="C334" s="23" t="s">
        <v>1720</v>
      </c>
      <c r="D334" s="47">
        <v>0</v>
      </c>
      <c r="E334" s="26" t="s">
        <v>110</v>
      </c>
      <c r="F334" s="25"/>
      <c r="G334" s="24"/>
    </row>
    <row r="335" spans="1:9" ht="29">
      <c r="A335" s="212" t="s">
        <v>754</v>
      </c>
      <c r="B335" s="42" t="s">
        <v>753</v>
      </c>
      <c r="C335" s="23" t="s">
        <v>2067</v>
      </c>
      <c r="D335" s="47">
        <v>0</v>
      </c>
      <c r="E335" s="26" t="s">
        <v>130</v>
      </c>
      <c r="F335" s="23" t="s">
        <v>2066</v>
      </c>
      <c r="G335" s="24"/>
    </row>
    <row r="336" spans="1:9" ht="31">
      <c r="A336" s="212" t="s">
        <v>752</v>
      </c>
      <c r="B336" s="42" t="s">
        <v>751</v>
      </c>
      <c r="C336" s="196" t="s">
        <v>1719</v>
      </c>
      <c r="D336" s="47">
        <v>0</v>
      </c>
      <c r="E336" s="26" t="s">
        <v>130</v>
      </c>
      <c r="F336" s="23" t="s">
        <v>2065</v>
      </c>
      <c r="G336" s="24"/>
    </row>
    <row r="337" spans="1:9" ht="31">
      <c r="A337" s="212"/>
      <c r="B337" s="42"/>
      <c r="C337" s="29" t="s">
        <v>2064</v>
      </c>
      <c r="D337" s="47">
        <v>0</v>
      </c>
      <c r="E337" s="26" t="s">
        <v>130</v>
      </c>
      <c r="F337" s="23"/>
      <c r="G337" s="24"/>
    </row>
    <row r="338" spans="1:9" ht="18.5">
      <c r="A338" s="184" t="s">
        <v>750</v>
      </c>
      <c r="B338" s="1046" t="s">
        <v>1716</v>
      </c>
      <c r="C338" s="1038"/>
      <c r="D338" s="1038"/>
      <c r="E338" s="1038"/>
      <c r="F338" s="1038"/>
      <c r="G338" s="1047"/>
      <c r="H338" s="11">
        <f>SUM(D339:D340)</f>
        <v>0</v>
      </c>
      <c r="I338" s="11">
        <f>COUNT(D339:D340)*2</f>
        <v>4</v>
      </c>
    </row>
    <row r="339" spans="1:9" ht="43.5">
      <c r="A339" s="19" t="s">
        <v>748</v>
      </c>
      <c r="B339" s="63" t="s">
        <v>747</v>
      </c>
      <c r="C339" s="151" t="s">
        <v>1715</v>
      </c>
      <c r="D339" s="37">
        <v>0</v>
      </c>
      <c r="E339" s="26" t="s">
        <v>235</v>
      </c>
      <c r="F339" s="23" t="s">
        <v>3618</v>
      </c>
      <c r="G339" s="24"/>
    </row>
    <row r="340" spans="1:9" ht="43.5">
      <c r="A340" s="212" t="s">
        <v>746</v>
      </c>
      <c r="B340" s="63" t="s">
        <v>745</v>
      </c>
      <c r="C340" s="23" t="s">
        <v>2303</v>
      </c>
      <c r="D340" s="37">
        <v>0</v>
      </c>
      <c r="E340" s="26" t="s">
        <v>235</v>
      </c>
      <c r="F340" s="23"/>
      <c r="G340" s="24"/>
    </row>
    <row r="341" spans="1:9" ht="18.5">
      <c r="A341" s="184" t="s">
        <v>743</v>
      </c>
      <c r="B341" s="918" t="s">
        <v>1711</v>
      </c>
      <c r="C341" s="919"/>
      <c r="D341" s="919"/>
      <c r="E341" s="919"/>
      <c r="F341" s="919"/>
      <c r="G341" s="920"/>
      <c r="H341" s="11">
        <f>SUM(D342:D346)</f>
        <v>0</v>
      </c>
      <c r="I341" s="11">
        <f>COUNT(D342:D346)*2</f>
        <v>10</v>
      </c>
    </row>
    <row r="342" spans="1:9" ht="43.5">
      <c r="A342" s="212" t="s">
        <v>741</v>
      </c>
      <c r="B342" s="63" t="s">
        <v>1710</v>
      </c>
      <c r="C342" s="36" t="s">
        <v>2062</v>
      </c>
      <c r="D342" s="24">
        <v>0</v>
      </c>
      <c r="E342" s="26" t="s">
        <v>51</v>
      </c>
      <c r="F342" s="25"/>
      <c r="G342" s="24"/>
    </row>
    <row r="343" spans="1:9" ht="43.5">
      <c r="A343" s="212" t="s">
        <v>737</v>
      </c>
      <c r="B343" s="63" t="s">
        <v>736</v>
      </c>
      <c r="C343" s="17" t="s">
        <v>735</v>
      </c>
      <c r="D343" s="24">
        <v>0</v>
      </c>
      <c r="E343" s="26" t="s">
        <v>51</v>
      </c>
      <c r="F343" s="22"/>
      <c r="G343" s="24"/>
    </row>
    <row r="344" spans="1:9" ht="29">
      <c r="A344" s="212"/>
      <c r="B344" s="63"/>
      <c r="C344" s="23" t="s">
        <v>734</v>
      </c>
      <c r="D344" s="24">
        <v>0</v>
      </c>
      <c r="E344" s="26" t="s">
        <v>110</v>
      </c>
      <c r="F344" s="22"/>
      <c r="G344" s="24"/>
    </row>
    <row r="345" spans="1:9" ht="29">
      <c r="A345" s="212"/>
      <c r="B345" s="63"/>
      <c r="C345" s="23" t="s">
        <v>1708</v>
      </c>
      <c r="D345" s="24">
        <v>0</v>
      </c>
      <c r="E345" s="26" t="s">
        <v>51</v>
      </c>
      <c r="F345" s="22"/>
      <c r="G345" s="24"/>
    </row>
    <row r="346" spans="1:9">
      <c r="A346" s="212"/>
      <c r="B346" s="63"/>
      <c r="C346" s="23" t="s">
        <v>732</v>
      </c>
      <c r="D346" s="24">
        <v>0</v>
      </c>
      <c r="E346" s="26" t="s">
        <v>116</v>
      </c>
      <c r="F346" s="22"/>
      <c r="G346" s="24"/>
    </row>
    <row r="347" spans="1:9" ht="18.5">
      <c r="A347" s="184" t="s">
        <v>731</v>
      </c>
      <c r="B347" s="918" t="s">
        <v>1706</v>
      </c>
      <c r="C347" s="919"/>
      <c r="D347" s="919"/>
      <c r="E347" s="919"/>
      <c r="F347" s="919"/>
      <c r="G347" s="920"/>
      <c r="H347" s="11">
        <f>SUM(D348:D358)</f>
        <v>0</v>
      </c>
      <c r="I347" s="11">
        <f>COUNT(D348:D358)*2</f>
        <v>22</v>
      </c>
    </row>
    <row r="348" spans="1:9" ht="72.5">
      <c r="A348" s="212" t="s">
        <v>729</v>
      </c>
      <c r="B348" s="109" t="s">
        <v>1705</v>
      </c>
      <c r="C348" s="64" t="s">
        <v>1704</v>
      </c>
      <c r="D348" s="37">
        <v>0</v>
      </c>
      <c r="E348" s="26" t="s">
        <v>116</v>
      </c>
      <c r="F348" s="23" t="s">
        <v>2302</v>
      </c>
      <c r="G348" s="24"/>
    </row>
    <row r="349" spans="1:9" ht="58">
      <c r="A349" s="212"/>
      <c r="B349" s="109"/>
      <c r="C349" s="64" t="s">
        <v>1702</v>
      </c>
      <c r="D349" s="37">
        <v>0</v>
      </c>
      <c r="E349" s="26" t="s">
        <v>110</v>
      </c>
      <c r="F349" s="23" t="s">
        <v>1701</v>
      </c>
      <c r="G349" s="24"/>
    </row>
    <row r="350" spans="1:9" ht="58">
      <c r="A350" s="212"/>
      <c r="B350" s="109"/>
      <c r="C350" s="64" t="s">
        <v>1700</v>
      </c>
      <c r="D350" s="37">
        <v>0</v>
      </c>
      <c r="E350" s="26" t="s">
        <v>110</v>
      </c>
      <c r="F350" s="23" t="s">
        <v>1699</v>
      </c>
      <c r="G350" s="24"/>
    </row>
    <row r="351" spans="1:9" ht="46.5">
      <c r="A351" s="212" t="s">
        <v>727</v>
      </c>
      <c r="B351" s="42" t="s">
        <v>726</v>
      </c>
      <c r="C351" s="29" t="s">
        <v>725</v>
      </c>
      <c r="D351" s="37">
        <v>0</v>
      </c>
      <c r="E351" s="26" t="s">
        <v>51</v>
      </c>
      <c r="F351" s="25"/>
      <c r="G351" s="24"/>
    </row>
    <row r="352" spans="1:9" ht="43.5">
      <c r="A352" s="212"/>
      <c r="B352" s="42"/>
      <c r="C352" s="23" t="s">
        <v>724</v>
      </c>
      <c r="D352" s="37">
        <v>0</v>
      </c>
      <c r="E352" s="26" t="s">
        <v>130</v>
      </c>
      <c r="F352" s="25"/>
      <c r="G352" s="24"/>
    </row>
    <row r="353" spans="1:9" ht="46.5">
      <c r="A353" s="212" t="s">
        <v>723</v>
      </c>
      <c r="B353" s="42" t="s">
        <v>722</v>
      </c>
      <c r="C353" s="65" t="s">
        <v>721</v>
      </c>
      <c r="D353" s="37">
        <v>0</v>
      </c>
      <c r="E353" s="26" t="s">
        <v>235</v>
      </c>
      <c r="F353" s="23"/>
      <c r="G353" s="24"/>
    </row>
    <row r="354" spans="1:9" ht="43.5">
      <c r="A354" s="212"/>
      <c r="B354" s="42"/>
      <c r="C354" s="23" t="s">
        <v>719</v>
      </c>
      <c r="D354" s="37">
        <v>0</v>
      </c>
      <c r="E354" s="26" t="s">
        <v>168</v>
      </c>
      <c r="F354" s="23" t="s">
        <v>718</v>
      </c>
      <c r="G354" s="24"/>
    </row>
    <row r="355" spans="1:9" ht="43.5">
      <c r="A355" s="212"/>
      <c r="B355" s="42"/>
      <c r="C355" s="23" t="s">
        <v>717</v>
      </c>
      <c r="D355" s="37">
        <v>0</v>
      </c>
      <c r="E355" s="26" t="s">
        <v>168</v>
      </c>
      <c r="F355" s="17" t="s">
        <v>716</v>
      </c>
      <c r="G355" s="24"/>
    </row>
    <row r="356" spans="1:9" ht="29">
      <c r="A356" s="212"/>
      <c r="B356" s="42"/>
      <c r="C356" s="23" t="s">
        <v>715</v>
      </c>
      <c r="D356" s="37">
        <v>0</v>
      </c>
      <c r="E356" s="26" t="s">
        <v>130</v>
      </c>
      <c r="F356" s="23"/>
      <c r="G356" s="24"/>
    </row>
    <row r="357" spans="1:9" ht="43.5">
      <c r="A357" s="212" t="s">
        <v>714</v>
      </c>
      <c r="B357" s="42" t="s">
        <v>713</v>
      </c>
      <c r="C357" s="36" t="s">
        <v>1698</v>
      </c>
      <c r="D357" s="37">
        <v>0</v>
      </c>
      <c r="E357" s="26" t="s">
        <v>116</v>
      </c>
      <c r="F357" s="25"/>
      <c r="G357" s="24"/>
    </row>
    <row r="358" spans="1:9" ht="43.5">
      <c r="A358" s="212" t="s">
        <v>712</v>
      </c>
      <c r="B358" s="42" t="s">
        <v>711</v>
      </c>
      <c r="C358" s="64" t="s">
        <v>710</v>
      </c>
      <c r="D358" s="37">
        <v>0</v>
      </c>
      <c r="E358" s="26"/>
      <c r="F358" s="25"/>
      <c r="G358" s="24"/>
    </row>
    <row r="359" spans="1:9" ht="18.5">
      <c r="A359" s="184" t="s">
        <v>708</v>
      </c>
      <c r="B359" s="918" t="s">
        <v>1697</v>
      </c>
      <c r="C359" s="919"/>
      <c r="D359" s="919"/>
      <c r="E359" s="919"/>
      <c r="F359" s="919"/>
      <c r="G359" s="920"/>
      <c r="H359" s="11">
        <f>SUM(D360:D367)</f>
        <v>0</v>
      </c>
      <c r="I359" s="11">
        <f>COUNT(D360:D367)*2</f>
        <v>16</v>
      </c>
    </row>
    <row r="360" spans="1:9" ht="46.5">
      <c r="A360" s="212" t="s">
        <v>706</v>
      </c>
      <c r="B360" s="42" t="s">
        <v>705</v>
      </c>
      <c r="C360" s="36" t="s">
        <v>2060</v>
      </c>
      <c r="D360" s="24">
        <v>0</v>
      </c>
      <c r="E360" s="26" t="s">
        <v>51</v>
      </c>
      <c r="F360" s="25"/>
      <c r="G360" s="24"/>
    </row>
    <row r="361" spans="1:9" ht="46.5">
      <c r="A361" s="212" t="s">
        <v>703</v>
      </c>
      <c r="B361" s="42" t="s">
        <v>702</v>
      </c>
      <c r="C361" s="23" t="s">
        <v>2059</v>
      </c>
      <c r="D361" s="24">
        <v>0</v>
      </c>
      <c r="E361" s="26" t="s">
        <v>51</v>
      </c>
      <c r="F361" s="23" t="s">
        <v>2754</v>
      </c>
      <c r="G361" s="24"/>
    </row>
    <row r="362" spans="1:9" ht="31">
      <c r="A362" s="212" t="s">
        <v>700</v>
      </c>
      <c r="B362" s="42" t="s">
        <v>699</v>
      </c>
      <c r="C362" s="23" t="s">
        <v>2297</v>
      </c>
      <c r="D362" s="24">
        <v>0</v>
      </c>
      <c r="E362" s="26" t="s">
        <v>51</v>
      </c>
      <c r="F362" s="23" t="s">
        <v>2056</v>
      </c>
      <c r="G362" s="24"/>
    </row>
    <row r="363" spans="1:9" ht="31">
      <c r="A363" s="212" t="s">
        <v>698</v>
      </c>
      <c r="B363" s="69" t="s">
        <v>697</v>
      </c>
      <c r="C363" s="23" t="s">
        <v>2055</v>
      </c>
      <c r="D363" s="24">
        <v>0</v>
      </c>
      <c r="E363" s="26" t="s">
        <v>51</v>
      </c>
      <c r="F363" s="23" t="s">
        <v>2054</v>
      </c>
      <c r="G363" s="24"/>
    </row>
    <row r="364" spans="1:9" ht="43.5">
      <c r="A364" s="212" t="s">
        <v>695</v>
      </c>
      <c r="B364" s="38" t="s">
        <v>694</v>
      </c>
      <c r="C364" s="36" t="s">
        <v>2053</v>
      </c>
      <c r="D364" s="24">
        <v>0</v>
      </c>
      <c r="E364" s="26" t="s">
        <v>1249</v>
      </c>
      <c r="F364" s="22" t="s">
        <v>2052</v>
      </c>
      <c r="G364" s="24"/>
    </row>
    <row r="365" spans="1:9" ht="101.5">
      <c r="A365" s="212" t="s">
        <v>692</v>
      </c>
      <c r="B365" s="38" t="s">
        <v>691</v>
      </c>
      <c r="C365" s="22" t="s">
        <v>1686</v>
      </c>
      <c r="D365" s="24">
        <v>0</v>
      </c>
      <c r="E365" s="26" t="s">
        <v>51</v>
      </c>
      <c r="F365" s="22" t="s">
        <v>2294</v>
      </c>
      <c r="G365" s="24"/>
    </row>
    <row r="366" spans="1:9" ht="29">
      <c r="A366" s="212"/>
      <c r="B366" s="38"/>
      <c r="C366" s="36" t="s">
        <v>688</v>
      </c>
      <c r="D366" s="24">
        <v>0</v>
      </c>
      <c r="E366" s="26" t="s">
        <v>51</v>
      </c>
      <c r="F366" s="25"/>
      <c r="G366" s="24"/>
    </row>
    <row r="367" spans="1:9" ht="46.5">
      <c r="A367" s="19" t="s">
        <v>687</v>
      </c>
      <c r="B367" s="38" t="s">
        <v>686</v>
      </c>
      <c r="C367" s="43" t="s">
        <v>2050</v>
      </c>
      <c r="D367" s="24">
        <v>0</v>
      </c>
      <c r="E367" s="26" t="s">
        <v>168</v>
      </c>
      <c r="F367" s="25"/>
      <c r="G367" s="24"/>
    </row>
    <row r="368" spans="1:9" ht="18.5">
      <c r="A368" s="184" t="s">
        <v>684</v>
      </c>
      <c r="B368" s="918" t="s">
        <v>683</v>
      </c>
      <c r="C368" s="919"/>
      <c r="D368" s="919"/>
      <c r="E368" s="919"/>
      <c r="F368" s="919"/>
      <c r="G368" s="920"/>
      <c r="H368" s="11">
        <f>SUM(D369:D378)</f>
        <v>0</v>
      </c>
      <c r="I368" s="11">
        <f>COUNT(D369:D378)*2</f>
        <v>20</v>
      </c>
    </row>
    <row r="369" spans="1:9" ht="31">
      <c r="A369" s="212" t="s">
        <v>682</v>
      </c>
      <c r="B369" s="42" t="s">
        <v>681</v>
      </c>
      <c r="C369" s="23" t="s">
        <v>2049</v>
      </c>
      <c r="D369" s="24">
        <v>0</v>
      </c>
      <c r="E369" s="26" t="s">
        <v>110</v>
      </c>
      <c r="F369" s="25"/>
      <c r="G369" s="24"/>
    </row>
    <row r="370" spans="1:9" ht="29">
      <c r="A370" s="212"/>
      <c r="B370" s="42"/>
      <c r="C370" s="88" t="s">
        <v>2048</v>
      </c>
      <c r="D370" s="24">
        <v>0</v>
      </c>
      <c r="E370" s="26" t="s">
        <v>110</v>
      </c>
      <c r="F370" s="25"/>
      <c r="G370" s="24"/>
    </row>
    <row r="371" spans="1:9" ht="29">
      <c r="A371" s="212"/>
      <c r="B371" s="42"/>
      <c r="C371" s="88" t="s">
        <v>2047</v>
      </c>
      <c r="D371" s="24">
        <v>0</v>
      </c>
      <c r="E371" s="26" t="s">
        <v>808</v>
      </c>
      <c r="F371" s="25"/>
      <c r="G371" s="24"/>
    </row>
    <row r="372" spans="1:9" ht="43.5">
      <c r="A372" s="212"/>
      <c r="B372" s="42"/>
      <c r="C372" s="96" t="s">
        <v>2046</v>
      </c>
      <c r="D372" s="24">
        <v>0</v>
      </c>
      <c r="E372" s="26" t="s">
        <v>110</v>
      </c>
      <c r="F372" s="25"/>
      <c r="G372" s="24"/>
    </row>
    <row r="373" spans="1:9" ht="46.5">
      <c r="A373" s="212" t="s">
        <v>680</v>
      </c>
      <c r="B373" s="42" t="s">
        <v>679</v>
      </c>
      <c r="C373" s="23" t="s">
        <v>2045</v>
      </c>
      <c r="D373" s="24">
        <v>0</v>
      </c>
      <c r="E373" s="26" t="s">
        <v>549</v>
      </c>
      <c r="F373" s="23" t="s">
        <v>2044</v>
      </c>
      <c r="G373" s="24"/>
    </row>
    <row r="374" spans="1:9" ht="58">
      <c r="A374" s="212"/>
      <c r="B374" s="42"/>
      <c r="C374" s="22" t="s">
        <v>2043</v>
      </c>
      <c r="D374" s="24">
        <v>0</v>
      </c>
      <c r="E374" s="26" t="s">
        <v>51</v>
      </c>
      <c r="F374" s="22"/>
      <c r="G374" s="24"/>
    </row>
    <row r="375" spans="1:9" ht="29">
      <c r="A375" s="212"/>
      <c r="B375" s="42"/>
      <c r="C375" s="23" t="s">
        <v>2042</v>
      </c>
      <c r="D375" s="24">
        <v>0</v>
      </c>
      <c r="E375" s="26" t="s">
        <v>110</v>
      </c>
      <c r="F375" s="23"/>
      <c r="G375" s="24"/>
    </row>
    <row r="376" spans="1:9" ht="46.5">
      <c r="A376" s="212" t="s">
        <v>678</v>
      </c>
      <c r="B376" s="42" t="s">
        <v>677</v>
      </c>
      <c r="C376" s="36" t="s">
        <v>2041</v>
      </c>
      <c r="D376" s="24">
        <v>0</v>
      </c>
      <c r="E376" s="26" t="s">
        <v>709</v>
      </c>
      <c r="F376" s="25"/>
      <c r="G376" s="24"/>
    </row>
    <row r="377" spans="1:9" ht="29">
      <c r="A377" s="212"/>
      <c r="B377" s="42"/>
      <c r="C377" s="36" t="s">
        <v>2039</v>
      </c>
      <c r="D377" s="24">
        <v>0</v>
      </c>
      <c r="E377" s="26" t="s">
        <v>808</v>
      </c>
      <c r="F377" s="25"/>
      <c r="G377" s="24"/>
    </row>
    <row r="378" spans="1:9" ht="62">
      <c r="A378" s="212" t="s">
        <v>676</v>
      </c>
      <c r="B378" s="42" t="s">
        <v>675</v>
      </c>
      <c r="C378" s="36" t="s">
        <v>2038</v>
      </c>
      <c r="D378" s="24">
        <v>0</v>
      </c>
      <c r="E378" s="26" t="s">
        <v>130</v>
      </c>
      <c r="F378" s="25"/>
      <c r="G378" s="24"/>
    </row>
    <row r="379" spans="1:9" ht="40.15" hidden="1" customHeight="1">
      <c r="A379" s="194" t="s">
        <v>674</v>
      </c>
      <c r="B379" s="918" t="s">
        <v>673</v>
      </c>
      <c r="C379" s="919"/>
      <c r="D379" s="919"/>
      <c r="E379" s="919"/>
      <c r="F379" s="919"/>
      <c r="G379" s="920"/>
    </row>
    <row r="380" spans="1:9" ht="58" hidden="1">
      <c r="A380" s="21" t="s">
        <v>672</v>
      </c>
      <c r="B380" s="63" t="s">
        <v>671</v>
      </c>
      <c r="C380" s="25"/>
      <c r="D380" s="25"/>
      <c r="E380" s="26"/>
      <c r="F380" s="25"/>
      <c r="G380" s="25"/>
    </row>
    <row r="381" spans="1:9" ht="43.5" hidden="1">
      <c r="A381" s="21" t="s">
        <v>670</v>
      </c>
      <c r="B381" s="63" t="s">
        <v>669</v>
      </c>
      <c r="C381" s="25"/>
      <c r="D381" s="25"/>
      <c r="E381" s="26"/>
      <c r="F381" s="25"/>
      <c r="G381" s="25"/>
    </row>
    <row r="382" spans="1:9" ht="77.5" hidden="1">
      <c r="A382" s="21" t="s">
        <v>668</v>
      </c>
      <c r="B382" s="42" t="s">
        <v>1684</v>
      </c>
      <c r="C382" s="25"/>
      <c r="D382" s="25"/>
      <c r="E382" s="26"/>
      <c r="F382" s="25"/>
      <c r="G382" s="25"/>
    </row>
    <row r="383" spans="1:9" ht="18.5">
      <c r="A383" s="184" t="s">
        <v>666</v>
      </c>
      <c r="B383" s="918" t="s">
        <v>665</v>
      </c>
      <c r="C383" s="919"/>
      <c r="D383" s="919"/>
      <c r="E383" s="919"/>
      <c r="F383" s="919"/>
      <c r="G383" s="920"/>
      <c r="H383" s="11">
        <f>SUM(D386:D387)</f>
        <v>0</v>
      </c>
      <c r="I383" s="11">
        <f>COUNT(D386:D387)*2</f>
        <v>4</v>
      </c>
    </row>
    <row r="384" spans="1:9" ht="31" hidden="1">
      <c r="A384" s="21" t="s">
        <v>664</v>
      </c>
      <c r="B384" s="42" t="s">
        <v>663</v>
      </c>
      <c r="C384" s="25"/>
      <c r="D384" s="25"/>
      <c r="E384" s="26"/>
      <c r="F384" s="25"/>
      <c r="G384" s="25"/>
    </row>
    <row r="385" spans="1:9" ht="31" hidden="1">
      <c r="A385" s="21" t="s">
        <v>662</v>
      </c>
      <c r="B385" s="42" t="s">
        <v>661</v>
      </c>
      <c r="C385" s="25"/>
      <c r="D385" s="25"/>
      <c r="E385" s="26"/>
      <c r="F385" s="25"/>
      <c r="G385" s="25"/>
    </row>
    <row r="386" spans="1:9" ht="31">
      <c r="A386" s="212" t="s">
        <v>660</v>
      </c>
      <c r="B386" s="42" t="s">
        <v>659</v>
      </c>
      <c r="C386" s="23" t="s">
        <v>658</v>
      </c>
      <c r="D386" s="24">
        <v>0</v>
      </c>
      <c r="E386" s="9" t="s">
        <v>110</v>
      </c>
      <c r="F386" s="25"/>
      <c r="G386" s="24"/>
    </row>
    <row r="387" spans="1:9" ht="29">
      <c r="A387" s="212"/>
      <c r="B387" s="42"/>
      <c r="C387" s="23" t="s">
        <v>657</v>
      </c>
      <c r="D387" s="24">
        <v>0</v>
      </c>
      <c r="E387" s="26" t="s">
        <v>110</v>
      </c>
      <c r="F387" s="25"/>
      <c r="G387" s="24"/>
    </row>
    <row r="388" spans="1:9" ht="77.5" hidden="1">
      <c r="A388" s="21" t="s">
        <v>656</v>
      </c>
      <c r="B388" s="69" t="s">
        <v>655</v>
      </c>
      <c r="C388" s="25"/>
      <c r="D388" s="25"/>
      <c r="E388" s="26"/>
      <c r="F388" s="25"/>
      <c r="G388" s="25"/>
    </row>
    <row r="389" spans="1:9" ht="31" hidden="1">
      <c r="A389" s="21" t="s">
        <v>654</v>
      </c>
      <c r="B389" s="42" t="s">
        <v>653</v>
      </c>
      <c r="C389" s="25"/>
      <c r="D389" s="25"/>
      <c r="E389" s="26"/>
      <c r="F389" s="25"/>
      <c r="G389" s="25"/>
    </row>
    <row r="390" spans="1:9" ht="18.5">
      <c r="A390" s="184" t="s">
        <v>652</v>
      </c>
      <c r="B390" s="918" t="s">
        <v>651</v>
      </c>
      <c r="C390" s="919"/>
      <c r="D390" s="919"/>
      <c r="E390" s="919"/>
      <c r="F390" s="919"/>
      <c r="G390" s="920"/>
      <c r="H390" s="11">
        <f>SUM(D391:D393)</f>
        <v>0</v>
      </c>
      <c r="I390" s="11">
        <f>COUNT(D391:D393)*2</f>
        <v>4</v>
      </c>
    </row>
    <row r="391" spans="1:9" ht="46.5">
      <c r="A391" s="212" t="s">
        <v>650</v>
      </c>
      <c r="B391" s="42" t="s">
        <v>649</v>
      </c>
      <c r="C391" s="23" t="s">
        <v>648</v>
      </c>
      <c r="D391" s="24">
        <v>0</v>
      </c>
      <c r="E391" s="26" t="s">
        <v>168</v>
      </c>
      <c r="F391" s="25"/>
      <c r="G391" s="24"/>
    </row>
    <row r="392" spans="1:9" ht="31" hidden="1">
      <c r="A392" s="21" t="s">
        <v>647</v>
      </c>
      <c r="B392" s="42" t="s">
        <v>646</v>
      </c>
      <c r="C392" s="25"/>
      <c r="D392" s="25"/>
      <c r="E392" s="26"/>
      <c r="F392" s="25"/>
      <c r="G392" s="25"/>
    </row>
    <row r="393" spans="1:9" ht="46.5">
      <c r="A393" s="212" t="s">
        <v>645</v>
      </c>
      <c r="B393" s="42" t="s">
        <v>644</v>
      </c>
      <c r="C393" s="36" t="s">
        <v>2037</v>
      </c>
      <c r="D393" s="24">
        <v>0</v>
      </c>
      <c r="E393" s="26" t="s">
        <v>110</v>
      </c>
      <c r="F393" s="25"/>
      <c r="G393" s="24"/>
    </row>
    <row r="394" spans="1:9" ht="18.5">
      <c r="A394" s="184" t="s">
        <v>642</v>
      </c>
      <c r="B394" s="918" t="s">
        <v>641</v>
      </c>
      <c r="C394" s="919"/>
      <c r="D394" s="919"/>
      <c r="E394" s="919"/>
      <c r="F394" s="919"/>
      <c r="G394" s="920"/>
      <c r="H394" s="11">
        <f>SUM(D403:D408)</f>
        <v>0</v>
      </c>
      <c r="I394" s="11">
        <f>COUNT(D403:D408)*2</f>
        <v>12</v>
      </c>
    </row>
    <row r="395" spans="1:9" ht="46.5" hidden="1">
      <c r="A395" s="21" t="s">
        <v>640</v>
      </c>
      <c r="B395" s="42" t="s">
        <v>639</v>
      </c>
      <c r="C395" s="25"/>
      <c r="D395" s="25"/>
      <c r="E395" s="26"/>
      <c r="F395" s="25"/>
      <c r="G395" s="25"/>
    </row>
    <row r="396" spans="1:9" ht="31" hidden="1">
      <c r="A396" s="21" t="s">
        <v>638</v>
      </c>
      <c r="B396" s="42" t="s">
        <v>637</v>
      </c>
      <c r="C396" s="25"/>
      <c r="D396" s="25"/>
      <c r="E396" s="26"/>
      <c r="F396" s="25"/>
      <c r="G396" s="25"/>
    </row>
    <row r="397" spans="1:9" ht="31" hidden="1">
      <c r="A397" s="21" t="s">
        <v>636</v>
      </c>
      <c r="B397" s="42" t="s">
        <v>635</v>
      </c>
      <c r="C397" s="25"/>
      <c r="D397" s="25"/>
      <c r="E397" s="26"/>
      <c r="F397" s="25"/>
      <c r="G397" s="25"/>
    </row>
    <row r="398" spans="1:9" ht="46.5" hidden="1">
      <c r="A398" s="21" t="s">
        <v>634</v>
      </c>
      <c r="B398" s="42" t="s">
        <v>633</v>
      </c>
      <c r="C398" s="25"/>
      <c r="D398" s="25"/>
      <c r="E398" s="26"/>
      <c r="F398" s="25"/>
      <c r="G398" s="25"/>
    </row>
    <row r="399" spans="1:9" ht="46.5" hidden="1">
      <c r="A399" s="21" t="s">
        <v>632</v>
      </c>
      <c r="B399" s="42" t="s">
        <v>631</v>
      </c>
      <c r="C399" s="25"/>
      <c r="D399" s="25"/>
      <c r="E399" s="26"/>
      <c r="F399" s="25"/>
      <c r="G399" s="25"/>
    </row>
    <row r="400" spans="1:9" ht="31" hidden="1">
      <c r="A400" s="21" t="s">
        <v>630</v>
      </c>
      <c r="B400" s="42" t="s">
        <v>629</v>
      </c>
      <c r="C400" s="25"/>
      <c r="D400" s="25"/>
      <c r="E400" s="26"/>
      <c r="F400" s="25"/>
      <c r="G400" s="25"/>
    </row>
    <row r="401" spans="1:9" ht="31" hidden="1">
      <c r="A401" s="21" t="s">
        <v>628</v>
      </c>
      <c r="B401" s="42" t="s">
        <v>627</v>
      </c>
      <c r="C401" s="25"/>
      <c r="D401" s="25"/>
      <c r="E401" s="26"/>
      <c r="F401" s="25"/>
      <c r="G401" s="25"/>
    </row>
    <row r="402" spans="1:9" ht="31" hidden="1">
      <c r="A402" s="21" t="s">
        <v>626</v>
      </c>
      <c r="B402" s="38" t="s">
        <v>625</v>
      </c>
      <c r="C402" s="25"/>
      <c r="D402" s="25"/>
      <c r="E402" s="26"/>
      <c r="F402" s="25"/>
      <c r="G402" s="25"/>
    </row>
    <row r="403" spans="1:9" ht="31">
      <c r="A403" s="212" t="s">
        <v>624</v>
      </c>
      <c r="B403" s="38" t="s">
        <v>623</v>
      </c>
      <c r="C403" s="36" t="s">
        <v>1682</v>
      </c>
      <c r="D403" s="24">
        <v>0</v>
      </c>
      <c r="E403" s="26" t="s">
        <v>51</v>
      </c>
      <c r="F403" s="25"/>
      <c r="G403" s="24"/>
    </row>
    <row r="404" spans="1:9" ht="29">
      <c r="A404" s="212"/>
      <c r="B404" s="31"/>
      <c r="C404" s="36" t="s">
        <v>1681</v>
      </c>
      <c r="D404" s="24">
        <v>0</v>
      </c>
      <c r="E404" s="26" t="s">
        <v>116</v>
      </c>
      <c r="F404" s="25"/>
      <c r="G404" s="24"/>
    </row>
    <row r="405" spans="1:9" ht="29">
      <c r="A405" s="212"/>
      <c r="B405" s="31"/>
      <c r="C405" s="36" t="s">
        <v>1680</v>
      </c>
      <c r="D405" s="24">
        <v>0</v>
      </c>
      <c r="E405" s="26" t="s">
        <v>51</v>
      </c>
      <c r="F405" s="25"/>
      <c r="G405" s="24"/>
    </row>
    <row r="406" spans="1:9" ht="29">
      <c r="A406" s="212"/>
      <c r="B406" s="31"/>
      <c r="C406" s="36" t="s">
        <v>1679</v>
      </c>
      <c r="D406" s="24">
        <v>0</v>
      </c>
      <c r="E406" s="26" t="s">
        <v>110</v>
      </c>
      <c r="F406" s="25"/>
      <c r="G406" s="24"/>
    </row>
    <row r="407" spans="1:9" ht="29">
      <c r="A407" s="212"/>
      <c r="C407" s="36" t="s">
        <v>2036</v>
      </c>
      <c r="D407" s="24">
        <v>0</v>
      </c>
      <c r="E407" s="26" t="s">
        <v>51</v>
      </c>
      <c r="F407" s="25"/>
      <c r="G407" s="24"/>
    </row>
    <row r="408" spans="1:9" ht="46.5">
      <c r="A408" s="212" t="s">
        <v>622</v>
      </c>
      <c r="B408" s="38" t="s">
        <v>621</v>
      </c>
      <c r="C408" s="36" t="s">
        <v>1677</v>
      </c>
      <c r="D408" s="24">
        <v>0</v>
      </c>
      <c r="E408" s="26" t="s">
        <v>51</v>
      </c>
      <c r="F408" s="25"/>
      <c r="G408" s="24"/>
    </row>
    <row r="409" spans="1:9" ht="18.5">
      <c r="A409" s="184" t="s">
        <v>620</v>
      </c>
      <c r="B409" s="918" t="s">
        <v>1676</v>
      </c>
      <c r="C409" s="919"/>
      <c r="D409" s="919"/>
      <c r="E409" s="919"/>
      <c r="F409" s="919"/>
      <c r="G409" s="920"/>
      <c r="H409" s="11">
        <f>SUM(D410)</f>
        <v>0</v>
      </c>
      <c r="I409" s="11">
        <f>COUNT(D410)*2</f>
        <v>2</v>
      </c>
    </row>
    <row r="410" spans="1:9" ht="62">
      <c r="A410" s="212" t="s">
        <v>618</v>
      </c>
      <c r="B410" s="42" t="s">
        <v>1675</v>
      </c>
      <c r="C410" s="36" t="s">
        <v>2035</v>
      </c>
      <c r="D410" s="24">
        <v>0</v>
      </c>
      <c r="E410" s="26" t="s">
        <v>110</v>
      </c>
      <c r="F410" s="25"/>
      <c r="G410" s="24"/>
    </row>
    <row r="411" spans="1:9" ht="62" hidden="1">
      <c r="A411" s="193" t="s">
        <v>616</v>
      </c>
      <c r="B411" s="42" t="s">
        <v>1674</v>
      </c>
      <c r="C411" s="25"/>
      <c r="D411" s="25"/>
      <c r="E411" s="26"/>
      <c r="F411" s="25"/>
      <c r="G411" s="25"/>
    </row>
    <row r="412" spans="1:9" ht="46.5" hidden="1">
      <c r="A412" s="193" t="s">
        <v>614</v>
      </c>
      <c r="B412" s="42" t="s">
        <v>1673</v>
      </c>
      <c r="C412" s="25"/>
      <c r="D412" s="25"/>
      <c r="E412" s="26"/>
      <c r="F412" s="25"/>
      <c r="G412" s="25"/>
    </row>
    <row r="413" spans="1:9" ht="40.15" hidden="1" customHeight="1">
      <c r="A413" s="187" t="s">
        <v>612</v>
      </c>
      <c r="B413" s="918" t="s">
        <v>1672</v>
      </c>
      <c r="C413" s="919"/>
      <c r="D413" s="919"/>
      <c r="E413" s="919"/>
      <c r="F413" s="919"/>
      <c r="G413" s="920"/>
    </row>
    <row r="414" spans="1:9" ht="31" hidden="1">
      <c r="A414" s="193" t="s">
        <v>610</v>
      </c>
      <c r="B414" s="42" t="s">
        <v>1671</v>
      </c>
      <c r="C414" s="25"/>
      <c r="D414" s="25"/>
      <c r="E414" s="26"/>
      <c r="F414" s="25"/>
      <c r="G414" s="25"/>
    </row>
    <row r="415" spans="1:9" ht="31" hidden="1">
      <c r="A415" s="193" t="s">
        <v>608</v>
      </c>
      <c r="B415" s="42" t="s">
        <v>1670</v>
      </c>
      <c r="C415" s="25"/>
      <c r="D415" s="25"/>
      <c r="E415" s="26"/>
      <c r="F415" s="25"/>
      <c r="G415" s="25"/>
    </row>
    <row r="416" spans="1:9" ht="31" hidden="1">
      <c r="A416" s="193" t="s">
        <v>606</v>
      </c>
      <c r="B416" s="38" t="s">
        <v>1669</v>
      </c>
      <c r="C416" s="25"/>
      <c r="D416" s="25"/>
      <c r="E416" s="26"/>
      <c r="F416" s="25"/>
      <c r="G416" s="25"/>
    </row>
    <row r="417" spans="1:9" ht="46.5" hidden="1">
      <c r="A417" s="193" t="s">
        <v>604</v>
      </c>
      <c r="B417" s="42" t="s">
        <v>1668</v>
      </c>
      <c r="C417" s="25"/>
      <c r="D417" s="25"/>
      <c r="E417" s="26"/>
      <c r="F417" s="25"/>
      <c r="G417" s="25"/>
    </row>
    <row r="418" spans="1:9" ht="18.5">
      <c r="A418" s="183" t="s">
        <v>602</v>
      </c>
      <c r="B418" s="918" t="s">
        <v>601</v>
      </c>
      <c r="C418" s="919"/>
      <c r="D418" s="919"/>
      <c r="E418" s="919"/>
      <c r="F418" s="919"/>
      <c r="G418" s="920"/>
      <c r="H418" s="11">
        <f>SUM(D419:D422)</f>
        <v>0</v>
      </c>
      <c r="I418" s="11">
        <f>COUNT(D419:D422)*2</f>
        <v>8</v>
      </c>
    </row>
    <row r="419" spans="1:9" ht="62">
      <c r="A419" s="212" t="s">
        <v>600</v>
      </c>
      <c r="B419" s="42" t="s">
        <v>599</v>
      </c>
      <c r="C419" s="29" t="s">
        <v>3617</v>
      </c>
      <c r="D419" s="16">
        <v>0</v>
      </c>
      <c r="E419" s="26" t="s">
        <v>126</v>
      </c>
      <c r="F419" s="88"/>
      <c r="G419" s="24"/>
    </row>
    <row r="420" spans="1:9" ht="29">
      <c r="A420" s="212"/>
      <c r="B420" s="42"/>
      <c r="C420" s="23" t="s">
        <v>1666</v>
      </c>
      <c r="D420" s="16">
        <v>0</v>
      </c>
      <c r="E420" s="26" t="s">
        <v>51</v>
      </c>
      <c r="F420" s="88"/>
      <c r="G420" s="24"/>
    </row>
    <row r="421" spans="1:9" ht="58">
      <c r="A421" s="19" t="s">
        <v>598</v>
      </c>
      <c r="B421" s="42" t="s">
        <v>597</v>
      </c>
      <c r="C421" s="22" t="s">
        <v>1661</v>
      </c>
      <c r="D421" s="16">
        <v>0</v>
      </c>
      <c r="E421" s="26" t="s">
        <v>110</v>
      </c>
      <c r="F421" s="25"/>
      <c r="G421" s="24"/>
    </row>
    <row r="422" spans="1:9" ht="43.5">
      <c r="A422" s="19"/>
      <c r="B422" s="42"/>
      <c r="C422" s="22" t="s">
        <v>1665</v>
      </c>
      <c r="D422" s="16">
        <v>0</v>
      </c>
      <c r="E422" s="26" t="s">
        <v>51</v>
      </c>
      <c r="F422" s="25"/>
      <c r="G422" s="24"/>
    </row>
    <row r="423" spans="1:9" ht="29" hidden="1">
      <c r="A423" s="21" t="s">
        <v>596</v>
      </c>
      <c r="B423" s="63" t="s">
        <v>595</v>
      </c>
      <c r="C423" s="25"/>
      <c r="D423" s="25"/>
      <c r="E423" s="26"/>
      <c r="F423" s="25"/>
      <c r="G423" s="25"/>
    </row>
    <row r="424" spans="1:9" ht="77.5" hidden="1">
      <c r="A424" s="21" t="s">
        <v>594</v>
      </c>
      <c r="B424" s="42" t="s">
        <v>593</v>
      </c>
      <c r="C424" s="25"/>
      <c r="D424" s="25"/>
      <c r="E424" s="26"/>
      <c r="F424" s="25"/>
      <c r="G424" s="25"/>
    </row>
    <row r="425" spans="1:9" hidden="1">
      <c r="A425" s="1043" t="s">
        <v>2032</v>
      </c>
      <c r="B425" s="1044"/>
      <c r="C425" s="1045"/>
      <c r="D425" s="25"/>
      <c r="E425" s="26"/>
      <c r="F425" s="25"/>
      <c r="G425" s="25"/>
    </row>
    <row r="426" spans="1:9" ht="40.15" hidden="1" customHeight="1">
      <c r="A426" s="187" t="s">
        <v>591</v>
      </c>
      <c r="B426" s="918" t="s">
        <v>1660</v>
      </c>
      <c r="C426" s="919"/>
      <c r="D426" s="919"/>
      <c r="E426" s="919"/>
      <c r="F426" s="919"/>
      <c r="G426" s="920"/>
    </row>
    <row r="427" spans="1:9" ht="46.5" hidden="1">
      <c r="A427" s="193" t="s">
        <v>589</v>
      </c>
      <c r="B427" s="42" t="s">
        <v>588</v>
      </c>
      <c r="C427" s="42"/>
      <c r="D427" s="25"/>
      <c r="E427" s="26"/>
      <c r="F427" s="25"/>
      <c r="G427" s="25"/>
    </row>
    <row r="428" spans="1:9" ht="77.5" hidden="1">
      <c r="A428" s="21" t="s">
        <v>583</v>
      </c>
      <c r="B428" s="42" t="s">
        <v>1659</v>
      </c>
      <c r="C428" s="25"/>
      <c r="D428" s="25"/>
      <c r="E428" s="26"/>
      <c r="F428" s="25"/>
      <c r="G428" s="25"/>
    </row>
    <row r="429" spans="1:9" ht="62" hidden="1">
      <c r="A429" s="21" t="s">
        <v>569</v>
      </c>
      <c r="B429" s="42" t="s">
        <v>1658</v>
      </c>
      <c r="C429" s="25"/>
      <c r="D429" s="25"/>
      <c r="E429" s="26"/>
      <c r="F429" s="25"/>
      <c r="G429" s="25"/>
    </row>
    <row r="430" spans="1:9" ht="77.5" hidden="1">
      <c r="A430" s="193" t="s">
        <v>565</v>
      </c>
      <c r="B430" s="42" t="s">
        <v>564</v>
      </c>
      <c r="C430" s="25"/>
      <c r="D430" s="25"/>
      <c r="E430" s="26"/>
      <c r="F430" s="25"/>
      <c r="G430" s="25"/>
    </row>
    <row r="431" spans="1:9" ht="62" hidden="1">
      <c r="A431" s="193" t="s">
        <v>562</v>
      </c>
      <c r="B431" s="42" t="s">
        <v>561</v>
      </c>
      <c r="C431" s="17"/>
      <c r="D431" s="25"/>
      <c r="E431" s="26"/>
      <c r="F431" s="22"/>
      <c r="G431" s="25"/>
    </row>
    <row r="432" spans="1:9" ht="43.5" hidden="1">
      <c r="A432" s="21" t="s">
        <v>558</v>
      </c>
      <c r="B432" s="63" t="s">
        <v>557</v>
      </c>
      <c r="C432" s="25"/>
      <c r="D432" s="25"/>
      <c r="E432" s="26"/>
      <c r="F432" s="25"/>
      <c r="G432" s="25"/>
    </row>
    <row r="433" spans="1:7" ht="40.15" hidden="1" customHeight="1">
      <c r="A433" s="187" t="s">
        <v>548</v>
      </c>
      <c r="B433" s="918" t="s">
        <v>1656</v>
      </c>
      <c r="C433" s="919"/>
      <c r="D433" s="919"/>
      <c r="E433" s="919"/>
      <c r="F433" s="919"/>
      <c r="G433" s="920"/>
    </row>
    <row r="434" spans="1:7" ht="108.5" hidden="1">
      <c r="A434" s="21" t="s">
        <v>546</v>
      </c>
      <c r="B434" s="42" t="s">
        <v>1655</v>
      </c>
      <c r="C434" s="25"/>
      <c r="D434" s="25"/>
      <c r="E434" s="26"/>
      <c r="F434" s="25"/>
      <c r="G434" s="25"/>
    </row>
    <row r="435" spans="1:7" ht="62" hidden="1">
      <c r="A435" s="21" t="s">
        <v>544</v>
      </c>
      <c r="B435" s="42" t="s">
        <v>543</v>
      </c>
      <c r="C435" s="25"/>
      <c r="D435" s="25"/>
      <c r="E435" s="26"/>
      <c r="F435" s="25"/>
      <c r="G435" s="25"/>
    </row>
    <row r="436" spans="1:7" ht="62" hidden="1">
      <c r="A436" s="21" t="s">
        <v>542</v>
      </c>
      <c r="B436" s="42" t="s">
        <v>1640</v>
      </c>
      <c r="C436" s="25"/>
      <c r="D436" s="25"/>
      <c r="E436" s="26"/>
      <c r="F436" s="25"/>
      <c r="G436" s="25"/>
    </row>
    <row r="437" spans="1:7" ht="46.5" hidden="1">
      <c r="A437" s="21" t="s">
        <v>540</v>
      </c>
      <c r="B437" s="42" t="s">
        <v>539</v>
      </c>
      <c r="C437" s="25"/>
      <c r="D437" s="25"/>
      <c r="E437" s="26"/>
      <c r="F437" s="25"/>
      <c r="G437" s="25"/>
    </row>
    <row r="438" spans="1:7" ht="40.15" hidden="1" customHeight="1">
      <c r="A438" s="187" t="s">
        <v>538</v>
      </c>
      <c r="B438" s="918" t="s">
        <v>1610</v>
      </c>
      <c r="C438" s="919"/>
      <c r="D438" s="919"/>
      <c r="E438" s="919"/>
      <c r="F438" s="919"/>
      <c r="G438" s="920"/>
    </row>
    <row r="439" spans="1:7" ht="42" hidden="1" customHeight="1">
      <c r="A439" s="193" t="s">
        <v>536</v>
      </c>
      <c r="B439" s="42" t="s">
        <v>1609</v>
      </c>
      <c r="C439" s="22"/>
      <c r="D439" s="12"/>
      <c r="E439" s="13"/>
      <c r="F439" s="12"/>
      <c r="G439" s="25"/>
    </row>
    <row r="440" spans="1:7" ht="62" hidden="1">
      <c r="A440" s="193" t="s">
        <v>534</v>
      </c>
      <c r="B440" s="42" t="s">
        <v>1603</v>
      </c>
      <c r="C440" s="22"/>
      <c r="D440" s="12"/>
      <c r="E440" s="13"/>
      <c r="F440" s="12"/>
      <c r="G440" s="25"/>
    </row>
    <row r="441" spans="1:7" ht="46.5" hidden="1">
      <c r="A441" s="193" t="s">
        <v>532</v>
      </c>
      <c r="B441" s="42" t="s">
        <v>531</v>
      </c>
      <c r="C441" s="22"/>
      <c r="D441" s="22"/>
      <c r="E441" s="139"/>
      <c r="F441" s="22"/>
      <c r="G441" s="25"/>
    </row>
    <row r="442" spans="1:7" ht="62" hidden="1">
      <c r="A442" s="193" t="s">
        <v>530</v>
      </c>
      <c r="B442" s="42" t="s">
        <v>1600</v>
      </c>
      <c r="C442" s="22"/>
      <c r="D442" s="25"/>
      <c r="E442" s="26"/>
      <c r="F442" s="25"/>
      <c r="G442" s="25"/>
    </row>
    <row r="443" spans="1:7" ht="46.5" hidden="1">
      <c r="A443" s="193" t="s">
        <v>528</v>
      </c>
      <c r="B443" s="42" t="s">
        <v>527</v>
      </c>
      <c r="C443" s="189"/>
      <c r="D443" s="25"/>
      <c r="E443" s="26"/>
      <c r="F443" s="25"/>
      <c r="G443" s="25"/>
    </row>
    <row r="444" spans="1:7" ht="40.15" hidden="1" customHeight="1">
      <c r="A444" s="187" t="s">
        <v>526</v>
      </c>
      <c r="B444" s="918" t="s">
        <v>525</v>
      </c>
      <c r="C444" s="919"/>
      <c r="D444" s="919"/>
      <c r="E444" s="919"/>
      <c r="F444" s="919"/>
      <c r="G444" s="920"/>
    </row>
    <row r="445" spans="1:7" ht="46.5" hidden="1">
      <c r="A445" s="21" t="s">
        <v>524</v>
      </c>
      <c r="B445" s="38" t="s">
        <v>523</v>
      </c>
      <c r="C445" s="25"/>
      <c r="D445" s="25"/>
      <c r="E445" s="26"/>
      <c r="F445" s="25"/>
      <c r="G445" s="25"/>
    </row>
    <row r="446" spans="1:7" ht="58" hidden="1">
      <c r="A446" s="21" t="s">
        <v>497</v>
      </c>
      <c r="B446" s="63" t="s">
        <v>496</v>
      </c>
      <c r="C446" s="25"/>
      <c r="D446" s="25"/>
      <c r="E446" s="26"/>
      <c r="F446" s="25"/>
      <c r="G446" s="25"/>
    </row>
    <row r="447" spans="1:7" ht="46.5" hidden="1">
      <c r="A447" s="21" t="s">
        <v>495</v>
      </c>
      <c r="B447" s="38" t="s">
        <v>494</v>
      </c>
      <c r="C447" s="25"/>
      <c r="D447" s="25"/>
      <c r="E447" s="26"/>
      <c r="F447" s="25"/>
      <c r="G447" s="25"/>
    </row>
    <row r="448" spans="1:7" ht="46.5" hidden="1">
      <c r="A448" s="21" t="s">
        <v>493</v>
      </c>
      <c r="B448" s="38" t="s">
        <v>492</v>
      </c>
      <c r="C448" s="25"/>
      <c r="D448" s="25"/>
      <c r="E448" s="26"/>
      <c r="F448" s="25"/>
      <c r="G448" s="25"/>
    </row>
    <row r="449" spans="1:7" ht="62" hidden="1">
      <c r="A449" s="21" t="s">
        <v>491</v>
      </c>
      <c r="B449" s="38" t="s">
        <v>490</v>
      </c>
      <c r="C449" s="25"/>
      <c r="D449" s="25"/>
      <c r="E449" s="26"/>
      <c r="F449" s="25"/>
      <c r="G449" s="25"/>
    </row>
    <row r="450" spans="1:7" ht="62" hidden="1">
      <c r="A450" s="21" t="s">
        <v>489</v>
      </c>
      <c r="B450" s="38" t="s">
        <v>488</v>
      </c>
      <c r="C450" s="25"/>
      <c r="D450" s="25"/>
      <c r="E450" s="26"/>
      <c r="F450" s="25"/>
      <c r="G450" s="25"/>
    </row>
    <row r="451" spans="1:7" ht="46.5" hidden="1">
      <c r="A451" s="21" t="s">
        <v>486</v>
      </c>
      <c r="B451" s="38" t="s">
        <v>485</v>
      </c>
      <c r="C451" s="25"/>
      <c r="D451" s="25"/>
      <c r="E451" s="26"/>
      <c r="F451" s="25"/>
      <c r="G451" s="25"/>
    </row>
    <row r="452" spans="1:7" ht="40.15" hidden="1" customHeight="1">
      <c r="A452" s="187" t="s">
        <v>482</v>
      </c>
      <c r="B452" s="918" t="s">
        <v>1598</v>
      </c>
      <c r="C452" s="919"/>
      <c r="D452" s="919"/>
      <c r="E452" s="919"/>
      <c r="F452" s="919"/>
      <c r="G452" s="920"/>
    </row>
    <row r="453" spans="1:7" ht="46.5" hidden="1">
      <c r="A453" s="21" t="s">
        <v>480</v>
      </c>
      <c r="B453" s="38" t="s">
        <v>479</v>
      </c>
      <c r="C453" s="25"/>
      <c r="D453" s="25"/>
      <c r="E453" s="26"/>
      <c r="F453" s="25"/>
      <c r="G453" s="25"/>
    </row>
    <row r="454" spans="1:7" ht="46.5" hidden="1">
      <c r="A454" s="21" t="s">
        <v>478</v>
      </c>
      <c r="B454" s="38" t="s">
        <v>1597</v>
      </c>
      <c r="C454" s="25"/>
      <c r="D454" s="25"/>
      <c r="E454" s="26"/>
      <c r="F454" s="25"/>
      <c r="G454" s="25"/>
    </row>
    <row r="455" spans="1:7" ht="46.5" hidden="1">
      <c r="A455" s="21" t="s">
        <v>476</v>
      </c>
      <c r="B455" s="38" t="s">
        <v>1596</v>
      </c>
      <c r="C455" s="25"/>
      <c r="D455" s="25"/>
      <c r="E455" s="26"/>
      <c r="F455" s="25"/>
      <c r="G455" s="25"/>
    </row>
    <row r="456" spans="1:7" ht="46.5" hidden="1">
      <c r="A456" s="21" t="s">
        <v>474</v>
      </c>
      <c r="B456" s="38" t="s">
        <v>1595</v>
      </c>
      <c r="C456" s="25"/>
      <c r="D456" s="25"/>
      <c r="E456" s="26"/>
      <c r="F456" s="25"/>
      <c r="G456" s="25"/>
    </row>
    <row r="457" spans="1:7" ht="46.5" hidden="1">
      <c r="A457" s="21" t="s">
        <v>472</v>
      </c>
      <c r="B457" s="38" t="s">
        <v>1594</v>
      </c>
      <c r="C457" s="25"/>
      <c r="D457" s="25"/>
      <c r="E457" s="26"/>
      <c r="F457" s="25"/>
      <c r="G457" s="25"/>
    </row>
    <row r="458" spans="1:7" ht="46.5" hidden="1">
      <c r="A458" s="21" t="s">
        <v>470</v>
      </c>
      <c r="B458" s="38" t="s">
        <v>1593</v>
      </c>
      <c r="C458" s="25"/>
      <c r="D458" s="25"/>
      <c r="E458" s="26"/>
      <c r="F458" s="25"/>
      <c r="G458" s="25"/>
    </row>
    <row r="459" spans="1:7" ht="40.15" hidden="1" customHeight="1">
      <c r="A459" s="187" t="s">
        <v>468</v>
      </c>
      <c r="B459" s="918" t="s">
        <v>1592</v>
      </c>
      <c r="C459" s="919"/>
      <c r="D459" s="919"/>
      <c r="E459" s="919"/>
      <c r="F459" s="919"/>
      <c r="G459" s="920"/>
    </row>
    <row r="460" spans="1:7" ht="31" hidden="1">
      <c r="A460" s="21" t="s">
        <v>466</v>
      </c>
      <c r="B460" s="38" t="s">
        <v>1591</v>
      </c>
      <c r="C460" s="25"/>
      <c r="D460" s="25"/>
      <c r="E460" s="26"/>
      <c r="F460" s="25"/>
      <c r="G460" s="25"/>
    </row>
    <row r="461" spans="1:7" ht="31" hidden="1">
      <c r="A461" s="21" t="s">
        <v>454</v>
      </c>
      <c r="B461" s="38" t="s">
        <v>1590</v>
      </c>
      <c r="C461" s="25"/>
      <c r="D461" s="25"/>
      <c r="E461" s="26"/>
      <c r="F461" s="25"/>
      <c r="G461" s="25"/>
    </row>
    <row r="462" spans="1:7" ht="31" hidden="1">
      <c r="A462" s="21" t="s">
        <v>445</v>
      </c>
      <c r="B462" s="38" t="s">
        <v>1589</v>
      </c>
      <c r="C462" s="25"/>
      <c r="D462" s="25"/>
      <c r="E462" s="26"/>
      <c r="F462" s="25"/>
      <c r="G462" s="25"/>
    </row>
    <row r="463" spans="1:7" ht="31" hidden="1">
      <c r="A463" s="21" t="s">
        <v>436</v>
      </c>
      <c r="B463" s="38" t="s">
        <v>1588</v>
      </c>
      <c r="C463" s="25"/>
      <c r="D463" s="25"/>
      <c r="E463" s="26"/>
      <c r="F463" s="25"/>
      <c r="G463" s="25"/>
    </row>
    <row r="464" spans="1:7" ht="21">
      <c r="A464" s="19"/>
      <c r="B464" s="913" t="s">
        <v>2011</v>
      </c>
      <c r="C464" s="913"/>
      <c r="D464" s="913"/>
      <c r="E464" s="913"/>
      <c r="F464" s="913"/>
      <c r="G464" s="913"/>
    </row>
    <row r="465" spans="1:9" ht="18.5">
      <c r="A465" s="19" t="s">
        <v>430</v>
      </c>
      <c r="B465" s="918" t="s">
        <v>1587</v>
      </c>
      <c r="C465" s="919"/>
      <c r="D465" s="919"/>
      <c r="E465" s="919"/>
      <c r="F465" s="919"/>
      <c r="G465" s="920"/>
      <c r="H465" s="11">
        <f>SUM(D474)</f>
        <v>0</v>
      </c>
      <c r="I465" s="11">
        <f>COUNT(D474)*2</f>
        <v>2</v>
      </c>
    </row>
    <row r="466" spans="1:9" ht="62" hidden="1">
      <c r="A466" s="21" t="s">
        <v>428</v>
      </c>
      <c r="B466" s="42" t="s">
        <v>1346</v>
      </c>
      <c r="C466" s="25"/>
      <c r="D466" s="25"/>
      <c r="E466" s="26"/>
      <c r="F466" s="25"/>
      <c r="G466" s="25"/>
    </row>
    <row r="467" spans="1:9" ht="62" hidden="1">
      <c r="A467" s="21" t="s">
        <v>420</v>
      </c>
      <c r="B467" s="42" t="s">
        <v>1342</v>
      </c>
      <c r="C467" s="25"/>
      <c r="D467" s="25"/>
      <c r="E467" s="26"/>
      <c r="F467" s="25"/>
      <c r="G467" s="25"/>
    </row>
    <row r="468" spans="1:9" ht="62" hidden="1">
      <c r="A468" s="21" t="s">
        <v>406</v>
      </c>
      <c r="B468" s="42" t="s">
        <v>1339</v>
      </c>
      <c r="C468" s="25"/>
      <c r="D468" s="25"/>
      <c r="E468" s="26"/>
      <c r="F468" s="25"/>
      <c r="G468" s="25"/>
    </row>
    <row r="469" spans="1:9" ht="46.5" hidden="1">
      <c r="A469" s="21" t="s">
        <v>391</v>
      </c>
      <c r="B469" s="42" t="s">
        <v>1336</v>
      </c>
      <c r="C469" s="25"/>
      <c r="D469" s="25"/>
      <c r="E469" s="26"/>
      <c r="F469" s="25"/>
      <c r="G469" s="25"/>
    </row>
    <row r="470" spans="1:9" ht="62" hidden="1">
      <c r="A470" s="21" t="s">
        <v>380</v>
      </c>
      <c r="B470" s="42" t="s">
        <v>1586</v>
      </c>
      <c r="C470" s="25"/>
      <c r="D470" s="25"/>
      <c r="E470" s="26"/>
      <c r="F470" s="25"/>
      <c r="G470" s="25"/>
    </row>
    <row r="471" spans="1:9" ht="46.5" hidden="1">
      <c r="A471" s="21" t="s">
        <v>378</v>
      </c>
      <c r="B471" s="42" t="s">
        <v>1323</v>
      </c>
      <c r="C471" s="25"/>
      <c r="D471" s="25"/>
      <c r="E471" s="26"/>
      <c r="F471" s="25"/>
      <c r="G471" s="25"/>
    </row>
    <row r="472" spans="1:9" ht="62" hidden="1">
      <c r="A472" s="21" t="s">
        <v>375</v>
      </c>
      <c r="B472" s="42" t="s">
        <v>1320</v>
      </c>
      <c r="C472" s="25"/>
      <c r="D472" s="25"/>
      <c r="E472" s="26"/>
      <c r="F472" s="25"/>
      <c r="G472" s="25"/>
    </row>
    <row r="473" spans="1:9" ht="93" hidden="1">
      <c r="A473" s="21" t="s">
        <v>372</v>
      </c>
      <c r="B473" s="42" t="s">
        <v>1585</v>
      </c>
      <c r="C473" s="25"/>
      <c r="D473" s="25"/>
      <c r="E473" s="26"/>
      <c r="F473" s="25"/>
      <c r="G473" s="25"/>
    </row>
    <row r="474" spans="1:9" ht="46.5">
      <c r="A474" s="19" t="s">
        <v>365</v>
      </c>
      <c r="B474" s="38" t="s">
        <v>1584</v>
      </c>
      <c r="C474" s="36" t="s">
        <v>3616</v>
      </c>
      <c r="D474" s="24">
        <v>0</v>
      </c>
      <c r="E474" s="26" t="s">
        <v>110</v>
      </c>
      <c r="F474" s="25"/>
      <c r="G474" s="24"/>
    </row>
    <row r="475" spans="1:9" ht="62" hidden="1">
      <c r="A475" s="21" t="s">
        <v>362</v>
      </c>
      <c r="B475" s="42" t="s">
        <v>1583</v>
      </c>
      <c r="C475" s="186"/>
      <c r="D475" s="25"/>
      <c r="E475" s="26"/>
      <c r="F475" s="25"/>
      <c r="G475" s="25"/>
    </row>
    <row r="476" spans="1:9" ht="21">
      <c r="A476" s="308"/>
      <c r="B476" s="913" t="s">
        <v>358</v>
      </c>
      <c r="C476" s="913"/>
      <c r="D476" s="913"/>
      <c r="E476" s="913"/>
      <c r="F476" s="913"/>
      <c r="G476" s="913"/>
      <c r="H476" s="11">
        <f>H477+H485+H495+H500+H510+H521</f>
        <v>0</v>
      </c>
      <c r="I476" s="11">
        <f>I477+I485+I495+I500+I510+I521</f>
        <v>98</v>
      </c>
    </row>
    <row r="477" spans="1:9" ht="18.5">
      <c r="A477" s="19" t="s">
        <v>357</v>
      </c>
      <c r="B477" s="918" t="s">
        <v>1582</v>
      </c>
      <c r="C477" s="919"/>
      <c r="D477" s="919"/>
      <c r="E477" s="919"/>
      <c r="F477" s="919"/>
      <c r="G477" s="920"/>
      <c r="H477" s="11">
        <f>SUM(D480:D484)</f>
        <v>0</v>
      </c>
      <c r="I477" s="11">
        <f>COUNT(D480:D484)*2</f>
        <v>10</v>
      </c>
    </row>
    <row r="478" spans="1:9" ht="31" hidden="1">
      <c r="A478" s="49" t="s">
        <v>355</v>
      </c>
      <c r="B478" s="42" t="s">
        <v>1581</v>
      </c>
      <c r="C478" s="12"/>
      <c r="D478" s="12"/>
      <c r="E478" s="13"/>
      <c r="F478" s="12"/>
      <c r="G478" s="12"/>
    </row>
    <row r="479" spans="1:9" ht="62" hidden="1">
      <c r="A479" s="49" t="s">
        <v>353</v>
      </c>
      <c r="B479" s="42" t="s">
        <v>1580</v>
      </c>
      <c r="C479" s="25"/>
      <c r="D479" s="25"/>
      <c r="E479" s="26"/>
      <c r="G479" s="12"/>
    </row>
    <row r="480" spans="1:9" ht="58">
      <c r="A480" s="44" t="s">
        <v>351</v>
      </c>
      <c r="B480" s="42" t="s">
        <v>1577</v>
      </c>
      <c r="C480" s="30" t="s">
        <v>2010</v>
      </c>
      <c r="D480" s="47">
        <v>0</v>
      </c>
      <c r="E480" s="13" t="s">
        <v>110</v>
      </c>
      <c r="F480" s="30" t="s">
        <v>2009</v>
      </c>
      <c r="G480" s="16"/>
    </row>
    <row r="481" spans="1:9" ht="46.5">
      <c r="A481" s="44" t="s">
        <v>349</v>
      </c>
      <c r="B481" s="42" t="s">
        <v>1576</v>
      </c>
      <c r="C481" s="23" t="s">
        <v>347</v>
      </c>
      <c r="D481" s="47">
        <v>0</v>
      </c>
      <c r="E481" s="13" t="s">
        <v>110</v>
      </c>
      <c r="F481" s="13" t="s">
        <v>2008</v>
      </c>
      <c r="G481" s="16"/>
    </row>
    <row r="482" spans="1:9" ht="29">
      <c r="A482" s="44"/>
      <c r="B482" s="42"/>
      <c r="C482" s="23" t="s">
        <v>345</v>
      </c>
      <c r="D482" s="47">
        <v>0</v>
      </c>
      <c r="E482" s="13" t="s">
        <v>110</v>
      </c>
      <c r="F482" s="13"/>
      <c r="G482" s="16"/>
    </row>
    <row r="483" spans="1:9" ht="62">
      <c r="A483" s="44" t="s">
        <v>344</v>
      </c>
      <c r="B483" s="42" t="s">
        <v>1575</v>
      </c>
      <c r="C483" s="58" t="s">
        <v>342</v>
      </c>
      <c r="D483" s="47">
        <v>0</v>
      </c>
      <c r="E483" s="13" t="s">
        <v>110</v>
      </c>
      <c r="F483" s="45" t="s">
        <v>341</v>
      </c>
      <c r="G483" s="16"/>
    </row>
    <row r="484" spans="1:9" ht="31">
      <c r="A484" s="44" t="s">
        <v>340</v>
      </c>
      <c r="B484" s="57" t="s">
        <v>1574</v>
      </c>
      <c r="C484" s="30" t="s">
        <v>338</v>
      </c>
      <c r="D484" s="47">
        <v>0</v>
      </c>
      <c r="E484" s="13" t="s">
        <v>110</v>
      </c>
      <c r="F484" s="12"/>
      <c r="G484" s="16"/>
    </row>
    <row r="485" spans="1:9" ht="18.5">
      <c r="A485" s="184" t="s">
        <v>337</v>
      </c>
      <c r="B485" s="918" t="s">
        <v>1573</v>
      </c>
      <c r="C485" s="919"/>
      <c r="D485" s="919"/>
      <c r="E485" s="919"/>
      <c r="F485" s="919"/>
      <c r="G485" s="920"/>
      <c r="H485" s="11">
        <f>SUM(D486:D494)</f>
        <v>0</v>
      </c>
      <c r="I485" s="11">
        <f>COUNT(D486:D494)*2</f>
        <v>18</v>
      </c>
    </row>
    <row r="486" spans="1:9" ht="31">
      <c r="A486" s="307" t="s">
        <v>335</v>
      </c>
      <c r="B486" s="42" t="s">
        <v>334</v>
      </c>
      <c r="C486" s="23" t="s">
        <v>333</v>
      </c>
      <c r="D486" s="16">
        <v>0</v>
      </c>
      <c r="E486" s="13" t="s">
        <v>168</v>
      </c>
      <c r="F486" s="22" t="s">
        <v>332</v>
      </c>
      <c r="G486" s="15"/>
    </row>
    <row r="487" spans="1:9" ht="29">
      <c r="A487" s="307"/>
      <c r="B487" s="42"/>
      <c r="C487" s="23" t="s">
        <v>331</v>
      </c>
      <c r="D487" s="16">
        <v>0</v>
      </c>
      <c r="E487" s="13" t="s">
        <v>235</v>
      </c>
      <c r="F487" s="22" t="s">
        <v>330</v>
      </c>
      <c r="G487" s="15"/>
    </row>
    <row r="488" spans="1:9" ht="43.5">
      <c r="A488" s="307"/>
      <c r="B488" s="42"/>
      <c r="C488" s="23" t="s">
        <v>329</v>
      </c>
      <c r="D488" s="16">
        <v>0</v>
      </c>
      <c r="E488" s="13" t="s">
        <v>235</v>
      </c>
      <c r="F488" s="22" t="s">
        <v>328</v>
      </c>
      <c r="G488" s="15"/>
    </row>
    <row r="489" spans="1:9" ht="29">
      <c r="A489" s="307"/>
      <c r="B489" s="42"/>
      <c r="C489" s="23" t="s">
        <v>327</v>
      </c>
      <c r="D489" s="16">
        <v>0</v>
      </c>
      <c r="E489" s="13" t="s">
        <v>235</v>
      </c>
      <c r="F489" s="22" t="s">
        <v>326</v>
      </c>
      <c r="G489" s="15"/>
    </row>
    <row r="490" spans="1:9" ht="43.5">
      <c r="A490" s="307"/>
      <c r="B490" s="42"/>
      <c r="C490" s="23" t="s">
        <v>325</v>
      </c>
      <c r="D490" s="16">
        <v>0</v>
      </c>
      <c r="E490" s="13" t="s">
        <v>168</v>
      </c>
      <c r="F490" s="22" t="s">
        <v>324</v>
      </c>
      <c r="G490" s="15"/>
    </row>
    <row r="491" spans="1:9" ht="62">
      <c r="A491" s="307" t="s">
        <v>323</v>
      </c>
      <c r="B491" s="42" t="s">
        <v>1570</v>
      </c>
      <c r="C491" s="23" t="s">
        <v>321</v>
      </c>
      <c r="D491" s="16">
        <v>0</v>
      </c>
      <c r="E491" s="13" t="s">
        <v>116</v>
      </c>
      <c r="F491" s="22" t="s">
        <v>320</v>
      </c>
      <c r="G491" s="15"/>
    </row>
    <row r="492" spans="1:9" ht="29">
      <c r="A492" s="307"/>
      <c r="B492" s="42"/>
      <c r="C492" s="23" t="s">
        <v>319</v>
      </c>
      <c r="D492" s="16">
        <v>0</v>
      </c>
      <c r="E492" s="13" t="s">
        <v>126</v>
      </c>
      <c r="F492" s="13"/>
      <c r="G492" s="15"/>
    </row>
    <row r="493" spans="1:9" ht="46.5">
      <c r="A493" s="307" t="s">
        <v>318</v>
      </c>
      <c r="B493" s="42" t="s">
        <v>1569</v>
      </c>
      <c r="C493" s="23" t="s">
        <v>316</v>
      </c>
      <c r="D493" s="16">
        <v>0</v>
      </c>
      <c r="E493" s="13" t="s">
        <v>168</v>
      </c>
      <c r="F493" s="13"/>
      <c r="G493" s="15"/>
    </row>
    <row r="494" spans="1:9" ht="43.5">
      <c r="A494" s="307"/>
      <c r="B494" s="42"/>
      <c r="C494" s="17" t="s">
        <v>315</v>
      </c>
      <c r="D494" s="16">
        <v>0</v>
      </c>
      <c r="E494" s="26" t="s">
        <v>235</v>
      </c>
      <c r="F494" s="30" t="s">
        <v>314</v>
      </c>
      <c r="G494" s="15"/>
    </row>
    <row r="495" spans="1:9" ht="18.5">
      <c r="A495" s="184" t="s">
        <v>313</v>
      </c>
      <c r="B495" s="918" t="s">
        <v>1564</v>
      </c>
      <c r="C495" s="919"/>
      <c r="D495" s="919"/>
      <c r="E495" s="919"/>
      <c r="F495" s="919"/>
      <c r="G495" s="920"/>
      <c r="H495" s="11">
        <f>SUM(D496:D499)</f>
        <v>0</v>
      </c>
      <c r="I495" s="11">
        <f>COUNT(D496:D499)*2</f>
        <v>8</v>
      </c>
    </row>
    <row r="496" spans="1:9" ht="46.5">
      <c r="A496" s="307" t="s">
        <v>311</v>
      </c>
      <c r="B496" s="42" t="s">
        <v>1563</v>
      </c>
      <c r="C496" s="36" t="s">
        <v>309</v>
      </c>
      <c r="D496" s="16">
        <v>0</v>
      </c>
      <c r="E496" s="13" t="s">
        <v>235</v>
      </c>
      <c r="F496" s="12"/>
      <c r="G496" s="16"/>
    </row>
    <row r="497" spans="1:9">
      <c r="A497" s="307"/>
      <c r="B497" s="35"/>
      <c r="C497" s="36" t="s">
        <v>308</v>
      </c>
      <c r="D497" s="16">
        <v>0</v>
      </c>
      <c r="E497" s="13" t="s">
        <v>235</v>
      </c>
      <c r="F497" s="12"/>
      <c r="G497" s="16"/>
    </row>
    <row r="498" spans="1:9" ht="46.5">
      <c r="A498" s="307" t="s">
        <v>307</v>
      </c>
      <c r="B498" s="42" t="s">
        <v>1555</v>
      </c>
      <c r="C498" s="30" t="s">
        <v>305</v>
      </c>
      <c r="D498" s="16">
        <v>0</v>
      </c>
      <c r="E498" s="13" t="s">
        <v>235</v>
      </c>
      <c r="F498" s="12"/>
      <c r="G498" s="16"/>
    </row>
    <row r="499" spans="1:9" ht="29">
      <c r="A499" s="307"/>
      <c r="B499" s="42"/>
      <c r="C499" s="30" t="s">
        <v>304</v>
      </c>
      <c r="D499" s="16">
        <v>0</v>
      </c>
      <c r="E499" s="13" t="s">
        <v>126</v>
      </c>
      <c r="F499" s="12"/>
      <c r="G499" s="16"/>
    </row>
    <row r="500" spans="1:9" ht="18.5">
      <c r="A500" s="184" t="s">
        <v>303</v>
      </c>
      <c r="B500" s="918" t="s">
        <v>1554</v>
      </c>
      <c r="C500" s="919"/>
      <c r="D500" s="919"/>
      <c r="E500" s="919"/>
      <c r="F500" s="919"/>
      <c r="G500" s="920"/>
      <c r="H500" s="11">
        <f>SUM(D501:D509)</f>
        <v>0</v>
      </c>
      <c r="I500" s="11">
        <f>COUNT(D501:D509)*2</f>
        <v>18</v>
      </c>
    </row>
    <row r="501" spans="1:9" ht="72.5">
      <c r="A501" s="307" t="s">
        <v>301</v>
      </c>
      <c r="B501" s="63" t="s">
        <v>1553</v>
      </c>
      <c r="C501" s="56" t="s">
        <v>299</v>
      </c>
      <c r="D501" s="47">
        <v>0</v>
      </c>
      <c r="E501" s="13" t="s">
        <v>116</v>
      </c>
      <c r="F501" s="22" t="s">
        <v>2007</v>
      </c>
      <c r="G501" s="16"/>
    </row>
    <row r="502" spans="1:9" ht="116">
      <c r="A502" s="307"/>
      <c r="B502" s="50"/>
      <c r="C502" s="30" t="s">
        <v>297</v>
      </c>
      <c r="D502" s="47">
        <v>0</v>
      </c>
      <c r="E502" s="13" t="s">
        <v>116</v>
      </c>
      <c r="F502" s="22" t="s">
        <v>2006</v>
      </c>
      <c r="G502" s="16"/>
    </row>
    <row r="503" spans="1:9" ht="29">
      <c r="A503" s="307"/>
      <c r="B503" s="50"/>
      <c r="C503" s="17" t="s">
        <v>295</v>
      </c>
      <c r="D503" s="24">
        <v>0</v>
      </c>
      <c r="E503" s="13" t="s">
        <v>116</v>
      </c>
      <c r="F503" s="25" t="s">
        <v>294</v>
      </c>
      <c r="G503" s="16"/>
    </row>
    <row r="504" spans="1:9" ht="43.5">
      <c r="A504" s="307"/>
      <c r="B504" s="50"/>
      <c r="C504" s="17" t="s">
        <v>293</v>
      </c>
      <c r="D504" s="47">
        <v>0</v>
      </c>
      <c r="E504" s="13" t="s">
        <v>116</v>
      </c>
      <c r="F504" s="30" t="s">
        <v>292</v>
      </c>
      <c r="G504" s="16"/>
    </row>
    <row r="505" spans="1:9" ht="29">
      <c r="A505" s="307"/>
      <c r="B505" s="50"/>
      <c r="C505" s="30" t="s">
        <v>291</v>
      </c>
      <c r="D505" s="47">
        <v>0</v>
      </c>
      <c r="E505" s="13" t="s">
        <v>116</v>
      </c>
      <c r="F505" s="22" t="s">
        <v>290</v>
      </c>
      <c r="G505" s="16"/>
    </row>
    <row r="506" spans="1:9" ht="29">
      <c r="A506" s="307"/>
      <c r="B506" s="50"/>
      <c r="C506" s="55" t="s">
        <v>289</v>
      </c>
      <c r="D506" s="53">
        <v>0</v>
      </c>
      <c r="E506" s="13" t="s">
        <v>116</v>
      </c>
      <c r="F506" s="22"/>
      <c r="G506" s="16"/>
    </row>
    <row r="507" spans="1:9" ht="58">
      <c r="A507" s="307" t="s">
        <v>288</v>
      </c>
      <c r="B507" s="63" t="s">
        <v>1549</v>
      </c>
      <c r="C507" s="54" t="s">
        <v>286</v>
      </c>
      <c r="D507" s="53">
        <v>0</v>
      </c>
      <c r="E507" s="52" t="s">
        <v>235</v>
      </c>
      <c r="F507" s="17" t="s">
        <v>285</v>
      </c>
      <c r="G507" s="16"/>
    </row>
    <row r="508" spans="1:9" ht="43.5">
      <c r="A508" s="307"/>
      <c r="B508" s="50"/>
      <c r="C508" s="54" t="s">
        <v>284</v>
      </c>
      <c r="D508" s="53">
        <v>0</v>
      </c>
      <c r="E508" s="52" t="s">
        <v>235</v>
      </c>
      <c r="F508" s="17" t="s">
        <v>283</v>
      </c>
      <c r="G508" s="16"/>
    </row>
    <row r="509" spans="1:9" ht="29">
      <c r="A509" s="307"/>
      <c r="B509" s="50"/>
      <c r="C509" s="30" t="s">
        <v>282</v>
      </c>
      <c r="D509" s="47">
        <v>0</v>
      </c>
      <c r="E509" s="52" t="s">
        <v>235</v>
      </c>
      <c r="F509" s="17"/>
      <c r="G509" s="16"/>
    </row>
    <row r="510" spans="1:9" ht="18.5">
      <c r="A510" s="184" t="s">
        <v>281</v>
      </c>
      <c r="B510" s="918" t="s">
        <v>280</v>
      </c>
      <c r="C510" s="919"/>
      <c r="D510" s="919"/>
      <c r="E510" s="919"/>
      <c r="F510" s="919"/>
      <c r="G510" s="920"/>
      <c r="H510" s="11">
        <f>SUM(D512:D519)</f>
        <v>0</v>
      </c>
      <c r="I510" s="11">
        <f>COUNT(D512:D519)*2</f>
        <v>16</v>
      </c>
    </row>
    <row r="511" spans="1:9" ht="43.5" hidden="1">
      <c r="A511" s="185" t="s">
        <v>279</v>
      </c>
      <c r="B511" s="63" t="s">
        <v>278</v>
      </c>
      <c r="C511" s="36"/>
      <c r="D511" s="12"/>
      <c r="E511" s="13"/>
      <c r="F511" s="12"/>
      <c r="G511" s="12"/>
    </row>
    <row r="512" spans="1:9" ht="43.5">
      <c r="A512" s="307" t="s">
        <v>273</v>
      </c>
      <c r="B512" s="63" t="s">
        <v>1539</v>
      </c>
      <c r="C512" s="23" t="s">
        <v>271</v>
      </c>
      <c r="D512" s="47">
        <v>0</v>
      </c>
      <c r="E512" s="13" t="s">
        <v>235</v>
      </c>
      <c r="F512" s="30" t="s">
        <v>1538</v>
      </c>
      <c r="G512" s="16"/>
    </row>
    <row r="513" spans="1:9" ht="29">
      <c r="A513" s="307"/>
      <c r="B513" s="50"/>
      <c r="C513" s="23" t="s">
        <v>269</v>
      </c>
      <c r="D513" s="47">
        <v>0</v>
      </c>
      <c r="E513" s="13" t="s">
        <v>235</v>
      </c>
      <c r="F513" s="30" t="s">
        <v>268</v>
      </c>
      <c r="G513" s="16"/>
    </row>
    <row r="514" spans="1:9" ht="58">
      <c r="A514" s="307" t="s">
        <v>267</v>
      </c>
      <c r="B514" s="63" t="s">
        <v>1537</v>
      </c>
      <c r="C514" s="23" t="s">
        <v>265</v>
      </c>
      <c r="D514" s="47">
        <v>0</v>
      </c>
      <c r="E514" s="13" t="s">
        <v>110</v>
      </c>
      <c r="F514" s="13"/>
      <c r="G514" s="16"/>
    </row>
    <row r="515" spans="1:9" ht="29">
      <c r="A515" s="307"/>
      <c r="B515" s="50"/>
      <c r="C515" s="23" t="s">
        <v>264</v>
      </c>
      <c r="D515" s="47">
        <v>0</v>
      </c>
      <c r="E515" s="13" t="s">
        <v>110</v>
      </c>
      <c r="F515" s="13"/>
      <c r="G515" s="16"/>
    </row>
    <row r="516" spans="1:9" ht="43.5">
      <c r="A516" s="307"/>
      <c r="B516" s="50"/>
      <c r="C516" s="17" t="s">
        <v>263</v>
      </c>
      <c r="D516" s="47">
        <v>0</v>
      </c>
      <c r="E516" s="13" t="s">
        <v>110</v>
      </c>
      <c r="F516" s="13"/>
      <c r="G516" s="16"/>
    </row>
    <row r="517" spans="1:9" ht="29">
      <c r="A517" s="307"/>
      <c r="B517"/>
      <c r="C517" s="23" t="s">
        <v>262</v>
      </c>
      <c r="D517" s="47">
        <v>0</v>
      </c>
      <c r="E517" s="13" t="s">
        <v>235</v>
      </c>
      <c r="F517" s="30" t="s">
        <v>261</v>
      </c>
      <c r="G517" s="16"/>
    </row>
    <row r="518" spans="1:9" ht="43.5">
      <c r="A518" s="307"/>
      <c r="B518"/>
      <c r="C518" s="23" t="s">
        <v>260</v>
      </c>
      <c r="D518" s="47">
        <v>0</v>
      </c>
      <c r="E518" s="13" t="s">
        <v>235</v>
      </c>
      <c r="F518" s="30" t="s">
        <v>259</v>
      </c>
      <c r="G518" s="16"/>
    </row>
    <row r="519" spans="1:9" ht="43.5">
      <c r="A519" s="307" t="s">
        <v>258</v>
      </c>
      <c r="B519" s="63" t="s">
        <v>1533</v>
      </c>
      <c r="C519" s="22" t="s">
        <v>1532</v>
      </c>
      <c r="D519" s="47">
        <v>0</v>
      </c>
      <c r="E519" s="13" t="s">
        <v>235</v>
      </c>
      <c r="F519" s="12"/>
      <c r="G519" s="16"/>
    </row>
    <row r="520" spans="1:9" ht="29" hidden="1">
      <c r="A520" s="49" t="s">
        <v>256</v>
      </c>
      <c r="B520" s="63" t="s">
        <v>1531</v>
      </c>
      <c r="C520" s="12"/>
      <c r="D520" s="12"/>
      <c r="E520" s="13"/>
      <c r="F520" s="12"/>
      <c r="G520" s="12"/>
    </row>
    <row r="521" spans="1:9" ht="18.5">
      <c r="A521" s="184" t="s">
        <v>254</v>
      </c>
      <c r="B521" s="918" t="s">
        <v>1530</v>
      </c>
      <c r="C521" s="919"/>
      <c r="D521" s="919"/>
      <c r="E521" s="919"/>
      <c r="F521" s="919"/>
      <c r="G521" s="920"/>
      <c r="H521" s="11">
        <f>SUM(D522:D535)</f>
        <v>0</v>
      </c>
      <c r="I521" s="11">
        <f>COUNT(D522:D535)*2</f>
        <v>28</v>
      </c>
    </row>
    <row r="522" spans="1:9" ht="77.5">
      <c r="A522" s="307" t="s">
        <v>252</v>
      </c>
      <c r="B522" s="42" t="s">
        <v>1529</v>
      </c>
      <c r="C522" s="36" t="s">
        <v>2005</v>
      </c>
      <c r="D522" s="16">
        <v>0</v>
      </c>
      <c r="E522" s="13" t="s">
        <v>168</v>
      </c>
      <c r="F522" s="12"/>
      <c r="G522" s="16"/>
    </row>
    <row r="523" spans="1:9" ht="29">
      <c r="A523" s="307"/>
      <c r="B523" s="35"/>
      <c r="C523" s="36" t="s">
        <v>2004</v>
      </c>
      <c r="D523" s="16">
        <v>0</v>
      </c>
      <c r="E523" s="13" t="s">
        <v>168</v>
      </c>
      <c r="F523" s="12"/>
      <c r="G523" s="16"/>
    </row>
    <row r="524" spans="1:9" ht="29">
      <c r="A524" s="307"/>
      <c r="B524" s="35"/>
      <c r="C524" s="36" t="s">
        <v>248</v>
      </c>
      <c r="D524" s="16">
        <v>0</v>
      </c>
      <c r="E524" s="13" t="s">
        <v>235</v>
      </c>
      <c r="F524" s="12"/>
      <c r="G524" s="16"/>
    </row>
    <row r="525" spans="1:9" ht="43.5">
      <c r="A525" s="307"/>
      <c r="B525" s="35"/>
      <c r="C525" s="36" t="s">
        <v>247</v>
      </c>
      <c r="D525" s="16">
        <v>0</v>
      </c>
      <c r="E525" s="13" t="s">
        <v>168</v>
      </c>
      <c r="F525" s="12"/>
      <c r="G525" s="16"/>
    </row>
    <row r="526" spans="1:9" ht="29">
      <c r="A526" s="307"/>
      <c r="B526" s="35"/>
      <c r="C526" s="23" t="s">
        <v>246</v>
      </c>
      <c r="D526" s="16">
        <v>0</v>
      </c>
      <c r="E526" s="13" t="s">
        <v>168</v>
      </c>
      <c r="F526" s="12"/>
      <c r="G526" s="16"/>
    </row>
    <row r="527" spans="1:9" ht="31">
      <c r="A527" s="307" t="s">
        <v>245</v>
      </c>
      <c r="B527" s="42" t="s">
        <v>1528</v>
      </c>
      <c r="C527" s="23" t="s">
        <v>243</v>
      </c>
      <c r="D527" s="16">
        <v>0</v>
      </c>
      <c r="E527" s="13" t="s">
        <v>168</v>
      </c>
      <c r="F527" s="22" t="s">
        <v>242</v>
      </c>
      <c r="G527" s="16"/>
    </row>
    <row r="528" spans="1:9" ht="43.5">
      <c r="A528" s="307"/>
      <c r="B528" s="35"/>
      <c r="C528" s="23" t="s">
        <v>241</v>
      </c>
      <c r="D528" s="16">
        <v>0</v>
      </c>
      <c r="E528" s="13" t="s">
        <v>168</v>
      </c>
      <c r="F528" s="22" t="s">
        <v>240</v>
      </c>
      <c r="G528" s="16"/>
    </row>
    <row r="529" spans="1:9" ht="29">
      <c r="A529" s="307"/>
      <c r="B529" s="35"/>
      <c r="C529" s="23" t="s">
        <v>239</v>
      </c>
      <c r="D529" s="16">
        <v>0</v>
      </c>
      <c r="E529" s="13" t="s">
        <v>235</v>
      </c>
      <c r="F529" s="23" t="s">
        <v>238</v>
      </c>
      <c r="G529" s="16"/>
    </row>
    <row r="530" spans="1:9" ht="29">
      <c r="A530" s="307"/>
      <c r="B530" s="35"/>
      <c r="C530" s="48" t="s">
        <v>237</v>
      </c>
      <c r="D530" s="16">
        <v>0</v>
      </c>
      <c r="E530" s="13" t="s">
        <v>126</v>
      </c>
      <c r="F530" s="23"/>
      <c r="G530" s="16"/>
    </row>
    <row r="531" spans="1:9" ht="29">
      <c r="A531" s="307"/>
      <c r="B531" s="35"/>
      <c r="C531" s="23" t="s">
        <v>236</v>
      </c>
      <c r="D531" s="16">
        <v>0</v>
      </c>
      <c r="E531" s="13" t="s">
        <v>235</v>
      </c>
      <c r="F531" s="22" t="s">
        <v>234</v>
      </c>
      <c r="G531" s="16"/>
    </row>
    <row r="532" spans="1:9" ht="43.5">
      <c r="A532" s="307"/>
      <c r="B532" s="35"/>
      <c r="C532" s="23" t="s">
        <v>233</v>
      </c>
      <c r="D532" s="16">
        <v>0</v>
      </c>
      <c r="E532" s="13" t="s">
        <v>126</v>
      </c>
      <c r="F532" s="22" t="s">
        <v>232</v>
      </c>
      <c r="G532" s="16"/>
    </row>
    <row r="533" spans="1:9" ht="46.5">
      <c r="A533" s="307" t="s">
        <v>231</v>
      </c>
      <c r="B533" s="42" t="s">
        <v>1527</v>
      </c>
      <c r="C533" s="8" t="s">
        <v>229</v>
      </c>
      <c r="D533" s="16">
        <v>0</v>
      </c>
      <c r="E533" s="46" t="s">
        <v>116</v>
      </c>
      <c r="F533" s="12"/>
      <c r="G533" s="16"/>
    </row>
    <row r="534" spans="1:9" ht="43.5">
      <c r="A534" s="306"/>
      <c r="B534" s="25"/>
      <c r="C534" s="45" t="s">
        <v>228</v>
      </c>
      <c r="D534" s="16">
        <v>0</v>
      </c>
      <c r="E534" s="13" t="s">
        <v>116</v>
      </c>
      <c r="F534" s="12"/>
      <c r="G534" s="16"/>
    </row>
    <row r="535" spans="1:9" ht="29">
      <c r="A535" s="305"/>
      <c r="B535" s="25"/>
      <c r="C535" s="43" t="s">
        <v>227</v>
      </c>
      <c r="D535" s="16">
        <v>0</v>
      </c>
      <c r="E535" s="13" t="s">
        <v>110</v>
      </c>
      <c r="F535" s="12"/>
      <c r="G535" s="16"/>
    </row>
    <row r="536" spans="1:9" ht="21">
      <c r="A536" s="303"/>
      <c r="B536" s="913" t="s">
        <v>226</v>
      </c>
      <c r="C536" s="913"/>
      <c r="D536" s="913"/>
      <c r="E536" s="913"/>
      <c r="F536" s="913"/>
      <c r="G536" s="913"/>
      <c r="H536" s="11">
        <f>H537+H540+H544+H549+H565+H569+H577+H582</f>
        <v>0</v>
      </c>
      <c r="I536" s="11">
        <f>I537+I540+I544+I549+I565+I569+I577+I582</f>
        <v>78</v>
      </c>
    </row>
    <row r="537" spans="1:9" ht="18.5">
      <c r="A537" s="184" t="s">
        <v>225</v>
      </c>
      <c r="B537" s="918" t="s">
        <v>2003</v>
      </c>
      <c r="C537" s="919"/>
      <c r="D537" s="919"/>
      <c r="E537" s="919"/>
      <c r="F537" s="919"/>
      <c r="G537" s="920"/>
      <c r="H537" s="11">
        <f>SUM(D538)</f>
        <v>0</v>
      </c>
      <c r="I537" s="11">
        <f>COUNT(D538)*2</f>
        <v>2</v>
      </c>
    </row>
    <row r="538" spans="1:9" ht="62">
      <c r="A538" s="182" t="s">
        <v>223</v>
      </c>
      <c r="B538" s="35" t="s">
        <v>2002</v>
      </c>
      <c r="C538" s="41" t="s">
        <v>221</v>
      </c>
      <c r="D538" s="24">
        <v>0</v>
      </c>
      <c r="E538" s="26" t="s">
        <v>110</v>
      </c>
      <c r="F538" s="25"/>
      <c r="G538" s="24"/>
    </row>
    <row r="539" spans="1:9" ht="29" hidden="1">
      <c r="A539" s="40" t="s">
        <v>220</v>
      </c>
      <c r="B539" s="63" t="s">
        <v>219</v>
      </c>
      <c r="C539" s="25"/>
      <c r="D539" s="25"/>
      <c r="E539" s="26"/>
      <c r="F539" s="25"/>
      <c r="G539" s="25"/>
    </row>
    <row r="540" spans="1:9" ht="18.5">
      <c r="A540" s="184" t="s">
        <v>218</v>
      </c>
      <c r="B540" s="918" t="s">
        <v>1525</v>
      </c>
      <c r="C540" s="919"/>
      <c r="D540" s="919"/>
      <c r="E540" s="919"/>
      <c r="F540" s="919"/>
      <c r="G540" s="920"/>
      <c r="H540" s="11">
        <f>SUM(D541)</f>
        <v>0</v>
      </c>
      <c r="I540" s="11">
        <f>COUNT(D541)*2</f>
        <v>2</v>
      </c>
    </row>
    <row r="541" spans="1:9" ht="31">
      <c r="A541" s="182" t="s">
        <v>216</v>
      </c>
      <c r="B541" s="42" t="s">
        <v>1524</v>
      </c>
      <c r="C541" s="36" t="s">
        <v>2274</v>
      </c>
      <c r="D541" s="24">
        <v>0</v>
      </c>
      <c r="E541" s="26" t="s">
        <v>51</v>
      </c>
      <c r="F541" s="25"/>
      <c r="G541" s="24"/>
    </row>
    <row r="542" spans="1:9" ht="46.5" hidden="1">
      <c r="A542" s="40" t="s">
        <v>213</v>
      </c>
      <c r="B542" s="42" t="s">
        <v>1523</v>
      </c>
      <c r="C542" s="25"/>
      <c r="D542" s="25"/>
      <c r="E542" s="26"/>
      <c r="F542" s="25"/>
      <c r="G542" s="25"/>
    </row>
    <row r="543" spans="1:9" ht="46.5" hidden="1">
      <c r="A543" s="40" t="s">
        <v>211</v>
      </c>
      <c r="B543" s="42" t="s">
        <v>1522</v>
      </c>
      <c r="C543" s="25"/>
      <c r="D543" s="25"/>
      <c r="E543" s="26"/>
      <c r="F543" s="25"/>
      <c r="G543" s="25"/>
    </row>
    <row r="544" spans="1:9" ht="18.5">
      <c r="A544" s="184" t="s">
        <v>209</v>
      </c>
      <c r="B544" s="918" t="s">
        <v>1521</v>
      </c>
      <c r="C544" s="919"/>
      <c r="D544" s="919"/>
      <c r="E544" s="919"/>
      <c r="F544" s="919"/>
      <c r="G544" s="920"/>
      <c r="H544" s="11">
        <f>SUM(D545:D548)</f>
        <v>0</v>
      </c>
      <c r="I544" s="11">
        <f>COUNT(D545:D548)*2</f>
        <v>6</v>
      </c>
    </row>
    <row r="545" spans="1:9" ht="72.5">
      <c r="A545" s="212" t="s">
        <v>207</v>
      </c>
      <c r="B545" s="42" t="s">
        <v>1520</v>
      </c>
      <c r="C545" s="39" t="s">
        <v>205</v>
      </c>
      <c r="D545" s="24">
        <v>0</v>
      </c>
      <c r="E545" s="26" t="s">
        <v>110</v>
      </c>
      <c r="F545" s="25"/>
      <c r="G545" s="24"/>
    </row>
    <row r="546" spans="1:9" ht="46.5" hidden="1">
      <c r="A546" s="21" t="s">
        <v>203</v>
      </c>
      <c r="B546" s="42" t="s">
        <v>1519</v>
      </c>
      <c r="C546" s="25"/>
      <c r="D546" s="25"/>
      <c r="E546" s="26"/>
      <c r="F546" s="25"/>
      <c r="G546" s="25"/>
    </row>
    <row r="547" spans="1:9" ht="62">
      <c r="A547" s="212" t="s">
        <v>200</v>
      </c>
      <c r="B547" s="69" t="s">
        <v>1518</v>
      </c>
      <c r="C547" s="36" t="s">
        <v>198</v>
      </c>
      <c r="D547" s="24">
        <v>0</v>
      </c>
      <c r="E547" s="26" t="s">
        <v>110</v>
      </c>
      <c r="F547" s="25"/>
      <c r="G547" s="24"/>
    </row>
    <row r="548" spans="1:9" ht="29">
      <c r="A548" s="212"/>
      <c r="C548" s="36" t="s">
        <v>197</v>
      </c>
      <c r="D548" s="24">
        <v>0</v>
      </c>
      <c r="E548" s="26" t="s">
        <v>126</v>
      </c>
      <c r="F548" s="25"/>
      <c r="G548" s="24"/>
    </row>
    <row r="549" spans="1:9" ht="18.5">
      <c r="A549" s="184" t="s">
        <v>196</v>
      </c>
      <c r="B549" s="918" t="s">
        <v>1517</v>
      </c>
      <c r="C549" s="919"/>
      <c r="D549" s="919"/>
      <c r="E549" s="919"/>
      <c r="F549" s="919"/>
      <c r="G549" s="920"/>
      <c r="H549" s="11">
        <f>SUM(D550:D564)</f>
        <v>0</v>
      </c>
      <c r="I549" s="11">
        <f>COUNT(D550:D564)*2</f>
        <v>30</v>
      </c>
    </row>
    <row r="550" spans="1:9" ht="46.5">
      <c r="A550" s="212" t="s">
        <v>194</v>
      </c>
      <c r="B550" s="42" t="s">
        <v>193</v>
      </c>
      <c r="C550" s="32" t="s">
        <v>192</v>
      </c>
      <c r="D550" s="24">
        <v>0</v>
      </c>
      <c r="E550" s="26" t="s">
        <v>51</v>
      </c>
      <c r="F550" s="25"/>
      <c r="G550" s="24"/>
    </row>
    <row r="551" spans="1:9" ht="29">
      <c r="A551" s="212"/>
      <c r="B551" s="35"/>
      <c r="C551" s="23" t="s">
        <v>191</v>
      </c>
      <c r="D551" s="24">
        <v>0</v>
      </c>
      <c r="E551" s="26" t="s">
        <v>190</v>
      </c>
      <c r="F551" s="25"/>
      <c r="G551" s="24"/>
    </row>
    <row r="552" spans="1:9" ht="46.5">
      <c r="A552" s="212" t="s">
        <v>189</v>
      </c>
      <c r="B552" s="42" t="s">
        <v>188</v>
      </c>
      <c r="C552" s="32" t="s">
        <v>2725</v>
      </c>
      <c r="D552" s="24">
        <v>0</v>
      </c>
      <c r="E552" s="26" t="s">
        <v>51</v>
      </c>
      <c r="F552" s="25"/>
      <c r="G552" s="24"/>
    </row>
    <row r="553" spans="1:9" ht="43.5">
      <c r="A553" s="212"/>
      <c r="B553" s="42"/>
      <c r="C553" s="17" t="s">
        <v>2724</v>
      </c>
      <c r="D553" s="24">
        <v>0</v>
      </c>
      <c r="E553" s="26" t="s">
        <v>51</v>
      </c>
      <c r="F553" s="25"/>
      <c r="G553" s="24"/>
    </row>
    <row r="554" spans="1:9" ht="58">
      <c r="A554" s="212"/>
      <c r="B554" s="42"/>
      <c r="C554" s="17" t="s">
        <v>1512</v>
      </c>
      <c r="D554" s="24">
        <v>0</v>
      </c>
      <c r="E554" s="26" t="s">
        <v>51</v>
      </c>
      <c r="F554" s="25"/>
      <c r="G554" s="24"/>
    </row>
    <row r="555" spans="1:9" ht="43.5">
      <c r="A555" s="212"/>
      <c r="B555" s="42"/>
      <c r="C555" s="22" t="s">
        <v>1997</v>
      </c>
      <c r="D555" s="24">
        <v>0</v>
      </c>
      <c r="E555" s="26" t="s">
        <v>51</v>
      </c>
      <c r="F555" s="25"/>
      <c r="G555" s="24"/>
    </row>
    <row r="556" spans="1:9" ht="43.5">
      <c r="A556" s="212"/>
      <c r="B556" s="42"/>
      <c r="C556" s="22" t="s">
        <v>3615</v>
      </c>
      <c r="D556" s="24">
        <v>0</v>
      </c>
      <c r="E556" s="26" t="s">
        <v>51</v>
      </c>
      <c r="F556" s="25"/>
      <c r="G556" s="24"/>
    </row>
    <row r="557" spans="1:9" ht="43.5">
      <c r="A557" s="212"/>
      <c r="B557" s="42"/>
      <c r="C557" s="30" t="s">
        <v>3614</v>
      </c>
      <c r="D557" s="24">
        <v>0</v>
      </c>
      <c r="E557" s="26" t="s">
        <v>51</v>
      </c>
      <c r="F557" s="25"/>
      <c r="G557" s="24"/>
    </row>
    <row r="558" spans="1:9" ht="43.5">
      <c r="A558" s="212"/>
      <c r="B558" s="42"/>
      <c r="C558" s="30" t="s">
        <v>3613</v>
      </c>
      <c r="D558" s="24">
        <v>0</v>
      </c>
      <c r="E558" s="26" t="s">
        <v>51</v>
      </c>
      <c r="F558" s="25"/>
      <c r="G558" s="24"/>
    </row>
    <row r="559" spans="1:9" ht="43.5">
      <c r="A559" s="212"/>
      <c r="B559" s="42"/>
      <c r="C559" s="22" t="s">
        <v>1990</v>
      </c>
      <c r="D559" s="24">
        <v>0</v>
      </c>
      <c r="E559" s="26" t="s">
        <v>51</v>
      </c>
      <c r="F559" s="25"/>
      <c r="G559" s="24"/>
    </row>
    <row r="560" spans="1:9" ht="58">
      <c r="A560" s="212"/>
      <c r="B560" s="42"/>
      <c r="C560" s="30" t="s">
        <v>2264</v>
      </c>
      <c r="D560" s="24">
        <v>0</v>
      </c>
      <c r="E560" s="26" t="s">
        <v>51</v>
      </c>
      <c r="F560" s="25"/>
      <c r="G560" s="24"/>
    </row>
    <row r="561" spans="1:9" ht="58">
      <c r="A561" s="212"/>
      <c r="B561" s="42"/>
      <c r="C561" s="22" t="s">
        <v>2717</v>
      </c>
      <c r="D561" s="24">
        <v>0</v>
      </c>
      <c r="E561" s="26" t="s">
        <v>51</v>
      </c>
      <c r="F561" s="25"/>
      <c r="G561" s="24"/>
    </row>
    <row r="562" spans="1:9" ht="29">
      <c r="A562" s="212"/>
      <c r="B562" s="42"/>
      <c r="C562" s="22" t="s">
        <v>1985</v>
      </c>
      <c r="D562" s="24">
        <v>0</v>
      </c>
      <c r="E562" s="26" t="s">
        <v>51</v>
      </c>
      <c r="F562" s="25"/>
      <c r="G562" s="24"/>
    </row>
    <row r="563" spans="1:9" ht="31">
      <c r="A563" s="212" t="s">
        <v>174</v>
      </c>
      <c r="B563" s="42" t="s">
        <v>1498</v>
      </c>
      <c r="C563" s="22" t="s">
        <v>1984</v>
      </c>
      <c r="D563" s="24">
        <v>0</v>
      </c>
      <c r="E563" s="26" t="s">
        <v>110</v>
      </c>
      <c r="F563" s="25"/>
      <c r="G563" s="24"/>
    </row>
    <row r="564" spans="1:9" ht="31">
      <c r="A564" s="212" t="s">
        <v>171</v>
      </c>
      <c r="B564" s="42" t="s">
        <v>170</v>
      </c>
      <c r="C564" s="36" t="s">
        <v>169</v>
      </c>
      <c r="D564" s="24">
        <v>0</v>
      </c>
      <c r="E564" s="26" t="s">
        <v>168</v>
      </c>
      <c r="F564" s="22" t="s">
        <v>3612</v>
      </c>
      <c r="G564" s="24"/>
    </row>
    <row r="565" spans="1:9" ht="18.5">
      <c r="A565" s="184" t="s">
        <v>166</v>
      </c>
      <c r="B565" s="918" t="s">
        <v>1495</v>
      </c>
      <c r="C565" s="919"/>
      <c r="D565" s="919"/>
      <c r="E565" s="919"/>
      <c r="F565" s="919"/>
      <c r="G565" s="920"/>
      <c r="H565" s="11">
        <f>SUM(D566:D568)</f>
        <v>0</v>
      </c>
      <c r="I565" s="11">
        <f>COUNT(D566:D568)*2</f>
        <v>6</v>
      </c>
    </row>
    <row r="566" spans="1:9" ht="31">
      <c r="A566" s="212" t="s">
        <v>164</v>
      </c>
      <c r="B566" s="42" t="s">
        <v>1494</v>
      </c>
      <c r="C566" s="22" t="s">
        <v>162</v>
      </c>
      <c r="D566" s="24">
        <v>0</v>
      </c>
      <c r="E566" s="26" t="s">
        <v>110</v>
      </c>
      <c r="F566" s="25"/>
      <c r="G566" s="24"/>
    </row>
    <row r="567" spans="1:9" ht="46.5">
      <c r="A567" s="212" t="s">
        <v>161</v>
      </c>
      <c r="B567" s="42" t="s">
        <v>1493</v>
      </c>
      <c r="C567" s="30" t="s">
        <v>159</v>
      </c>
      <c r="D567" s="24">
        <v>0</v>
      </c>
      <c r="E567" s="26" t="s">
        <v>110</v>
      </c>
      <c r="F567" s="25"/>
      <c r="G567" s="24"/>
    </row>
    <row r="568" spans="1:9" ht="31">
      <c r="A568" s="212" t="s">
        <v>158</v>
      </c>
      <c r="B568" s="42" t="s">
        <v>1492</v>
      </c>
      <c r="C568" s="23" t="s">
        <v>156</v>
      </c>
      <c r="D568" s="24">
        <v>0</v>
      </c>
      <c r="E568" s="26" t="s">
        <v>110</v>
      </c>
      <c r="F568" s="25"/>
      <c r="G568" s="24"/>
    </row>
    <row r="569" spans="1:9" ht="18.5">
      <c r="A569" s="184" t="s">
        <v>155</v>
      </c>
      <c r="B569" s="918" t="s">
        <v>154</v>
      </c>
      <c r="C569" s="919"/>
      <c r="D569" s="919"/>
      <c r="E569" s="919"/>
      <c r="F569" s="919"/>
      <c r="G569" s="920"/>
      <c r="H569" s="11">
        <f>SUM(D570:D576)</f>
        <v>0</v>
      </c>
      <c r="I569" s="11">
        <f>COUNT(D570:D576)*2</f>
        <v>14</v>
      </c>
    </row>
    <row r="570" spans="1:9" ht="31">
      <c r="A570" s="212" t="s">
        <v>153</v>
      </c>
      <c r="B570" s="42" t="s">
        <v>152</v>
      </c>
      <c r="C570" s="30" t="s">
        <v>151</v>
      </c>
      <c r="D570" s="24">
        <v>0</v>
      </c>
      <c r="E570" s="26" t="s">
        <v>130</v>
      </c>
      <c r="F570" s="25"/>
      <c r="G570" s="24"/>
    </row>
    <row r="571" spans="1:9" ht="46.5">
      <c r="A571" s="212" t="s">
        <v>150</v>
      </c>
      <c r="B571" s="42" t="s">
        <v>149</v>
      </c>
      <c r="C571" s="30" t="s">
        <v>148</v>
      </c>
      <c r="D571" s="24">
        <v>0</v>
      </c>
      <c r="E571" s="26" t="s">
        <v>130</v>
      </c>
      <c r="F571" s="25"/>
      <c r="G571" s="24"/>
    </row>
    <row r="572" spans="1:9" ht="29">
      <c r="A572" s="212"/>
      <c r="B572" s="35"/>
      <c r="C572" s="34" t="s">
        <v>147</v>
      </c>
      <c r="D572" s="24">
        <v>0</v>
      </c>
      <c r="E572" s="26" t="s">
        <v>130</v>
      </c>
      <c r="F572" s="25"/>
      <c r="G572" s="24"/>
    </row>
    <row r="573" spans="1:9" ht="29">
      <c r="A573" s="212"/>
      <c r="B573" s="35"/>
      <c r="C573" s="30" t="s">
        <v>2259</v>
      </c>
      <c r="D573" s="24">
        <v>0</v>
      </c>
      <c r="E573" s="26" t="s">
        <v>130</v>
      </c>
      <c r="F573" s="25"/>
      <c r="G573" s="24"/>
    </row>
    <row r="574" spans="1:9" ht="46.5">
      <c r="A574" s="19" t="s">
        <v>146</v>
      </c>
      <c r="B574" s="69" t="s">
        <v>145</v>
      </c>
      <c r="C574" s="32" t="s">
        <v>144</v>
      </c>
      <c r="D574" s="24">
        <v>0</v>
      </c>
      <c r="E574" s="26" t="s">
        <v>130</v>
      </c>
      <c r="F574" s="25"/>
      <c r="G574" s="24"/>
    </row>
    <row r="575" spans="1:9" ht="46.5">
      <c r="A575" s="212" t="s">
        <v>143</v>
      </c>
      <c r="B575" s="42" t="s">
        <v>142</v>
      </c>
      <c r="C575" s="36" t="s">
        <v>141</v>
      </c>
      <c r="D575" s="24">
        <v>0</v>
      </c>
      <c r="E575" s="26" t="s">
        <v>130</v>
      </c>
      <c r="F575" s="25"/>
      <c r="G575" s="24"/>
    </row>
    <row r="576" spans="1:9" ht="62">
      <c r="A576" s="212" t="s">
        <v>140</v>
      </c>
      <c r="B576" s="42" t="s">
        <v>139</v>
      </c>
      <c r="C576" s="30" t="s">
        <v>138</v>
      </c>
      <c r="D576" s="24">
        <v>0</v>
      </c>
      <c r="E576" s="26" t="s">
        <v>130</v>
      </c>
      <c r="F576" s="25"/>
      <c r="G576" s="24"/>
    </row>
    <row r="577" spans="1:9" ht="18.5">
      <c r="A577" s="184" t="s">
        <v>137</v>
      </c>
      <c r="B577" s="918" t="s">
        <v>136</v>
      </c>
      <c r="C577" s="919"/>
      <c r="D577" s="919"/>
      <c r="E577" s="919"/>
      <c r="F577" s="919"/>
      <c r="G577" s="920"/>
      <c r="H577" s="11">
        <f>SUM(D579:D581)</f>
        <v>0</v>
      </c>
      <c r="I577" s="11">
        <f>COUNT(D579:D581)*2</f>
        <v>6</v>
      </c>
    </row>
    <row r="578" spans="1:9" ht="31" hidden="1">
      <c r="A578" s="21" t="s">
        <v>135</v>
      </c>
      <c r="B578" s="42" t="s">
        <v>134</v>
      </c>
      <c r="C578" s="25"/>
      <c r="D578" s="25"/>
      <c r="E578" s="26"/>
      <c r="F578" s="25"/>
      <c r="G578" s="25"/>
    </row>
    <row r="579" spans="1:9" ht="62">
      <c r="A579" s="212" t="s">
        <v>133</v>
      </c>
      <c r="B579" s="42" t="s">
        <v>132</v>
      </c>
      <c r="C579" s="36" t="s">
        <v>3611</v>
      </c>
      <c r="D579" s="24">
        <v>0</v>
      </c>
      <c r="E579" s="26" t="s">
        <v>130</v>
      </c>
      <c r="F579" s="25"/>
      <c r="G579" s="24"/>
    </row>
    <row r="580" spans="1:9" ht="46.5">
      <c r="A580" s="212" t="s">
        <v>129</v>
      </c>
      <c r="B580" s="38" t="s">
        <v>128</v>
      </c>
      <c r="C580" s="30" t="s">
        <v>127</v>
      </c>
      <c r="D580" s="24">
        <v>0</v>
      </c>
      <c r="E580" s="26" t="s">
        <v>126</v>
      </c>
      <c r="F580" s="25"/>
      <c r="G580" s="24"/>
    </row>
    <row r="581" spans="1:9" ht="46.5">
      <c r="A581" s="19" t="s">
        <v>125</v>
      </c>
      <c r="B581" s="42" t="s">
        <v>124</v>
      </c>
      <c r="C581" s="23" t="s">
        <v>123</v>
      </c>
      <c r="D581" s="24">
        <v>0</v>
      </c>
      <c r="E581" s="26" t="s">
        <v>110</v>
      </c>
      <c r="F581" s="25"/>
      <c r="G581" s="24"/>
    </row>
    <row r="582" spans="1:9" ht="18.5">
      <c r="A582" s="184" t="s">
        <v>122</v>
      </c>
      <c r="B582" s="918" t="s">
        <v>1490</v>
      </c>
      <c r="C582" s="919"/>
      <c r="D582" s="919"/>
      <c r="E582" s="919"/>
      <c r="F582" s="919"/>
      <c r="G582" s="920"/>
      <c r="H582" s="11">
        <f>SUM(D583:D588)</f>
        <v>0</v>
      </c>
      <c r="I582" s="11">
        <f>COUNT(D583:D588)*2</f>
        <v>12</v>
      </c>
    </row>
    <row r="583" spans="1:9" ht="31">
      <c r="A583" s="212" t="s">
        <v>120</v>
      </c>
      <c r="B583" s="38" t="s">
        <v>1489</v>
      </c>
      <c r="C583" s="36" t="s">
        <v>118</v>
      </c>
      <c r="D583" s="24">
        <v>0</v>
      </c>
      <c r="E583" s="26" t="s">
        <v>110</v>
      </c>
      <c r="F583" s="25"/>
      <c r="G583" s="24"/>
    </row>
    <row r="584" spans="1:9">
      <c r="A584" s="304"/>
      <c r="C584" s="36" t="s">
        <v>117</v>
      </c>
      <c r="D584" s="24">
        <v>0</v>
      </c>
      <c r="E584" s="26" t="s">
        <v>116</v>
      </c>
      <c r="F584" s="25"/>
      <c r="G584" s="24"/>
    </row>
    <row r="585" spans="1:9">
      <c r="A585" s="304"/>
      <c r="B585" s="25"/>
      <c r="C585" s="36" t="s">
        <v>1488</v>
      </c>
      <c r="D585" s="24">
        <v>0</v>
      </c>
      <c r="E585" s="26" t="s">
        <v>116</v>
      </c>
      <c r="F585" s="25"/>
      <c r="G585" s="24"/>
    </row>
    <row r="586" spans="1:9">
      <c r="A586" s="304"/>
      <c r="B586" s="25"/>
      <c r="C586" s="36" t="s">
        <v>115</v>
      </c>
      <c r="D586" s="24">
        <v>0</v>
      </c>
      <c r="E586" s="26" t="s">
        <v>110</v>
      </c>
      <c r="F586" s="25"/>
      <c r="G586" s="24"/>
    </row>
    <row r="587" spans="1:9" ht="31">
      <c r="A587" s="212" t="s">
        <v>114</v>
      </c>
      <c r="B587" s="38" t="s">
        <v>1487</v>
      </c>
      <c r="C587" s="36" t="s">
        <v>112</v>
      </c>
      <c r="D587" s="24">
        <v>0</v>
      </c>
      <c r="E587" s="117" t="s">
        <v>110</v>
      </c>
      <c r="F587" s="25"/>
      <c r="G587" s="24"/>
    </row>
    <row r="588" spans="1:9">
      <c r="A588" s="304"/>
      <c r="B588" s="25"/>
      <c r="C588" s="36" t="s">
        <v>1979</v>
      </c>
      <c r="D588" s="24">
        <v>0</v>
      </c>
      <c r="E588" s="117" t="s">
        <v>110</v>
      </c>
      <c r="F588" s="25"/>
      <c r="G588" s="24"/>
    </row>
    <row r="589" spans="1:9" ht="21">
      <c r="A589" s="303"/>
      <c r="B589" s="912" t="s">
        <v>109</v>
      </c>
      <c r="C589" s="913"/>
      <c r="D589" s="913"/>
      <c r="E589" s="913"/>
      <c r="F589" s="913"/>
      <c r="G589" s="913"/>
      <c r="H589" s="11">
        <f>H590+H595+H601+H606</f>
        <v>0</v>
      </c>
      <c r="I589" s="11">
        <f>I590+I595+I601+I606</f>
        <v>22</v>
      </c>
    </row>
    <row r="590" spans="1:9" ht="18.5">
      <c r="A590" s="302" t="s">
        <v>108</v>
      </c>
      <c r="B590" s="918" t="s">
        <v>107</v>
      </c>
      <c r="C590" s="919"/>
      <c r="D590" s="919"/>
      <c r="E590" s="919"/>
      <c r="F590" s="919"/>
      <c r="G590" s="920"/>
      <c r="H590" s="11">
        <f>SUM(D591:D592)</f>
        <v>0</v>
      </c>
      <c r="I590" s="11">
        <f>COUNT(D591:D592)*2</f>
        <v>4</v>
      </c>
    </row>
    <row r="591" spans="1:9" ht="29">
      <c r="A591" s="212" t="s">
        <v>106</v>
      </c>
      <c r="B591" s="17" t="s">
        <v>105</v>
      </c>
      <c r="C591" s="36" t="s">
        <v>3610</v>
      </c>
      <c r="D591" s="16">
        <v>0</v>
      </c>
      <c r="E591" s="13" t="s">
        <v>51</v>
      </c>
      <c r="F591" s="12"/>
      <c r="G591" s="16"/>
    </row>
    <row r="592" spans="1:9" ht="29">
      <c r="A592" s="212"/>
      <c r="B592" s="17"/>
      <c r="C592" s="36" t="s">
        <v>3609</v>
      </c>
      <c r="D592" s="16">
        <v>0</v>
      </c>
      <c r="E592" s="13" t="s">
        <v>51</v>
      </c>
      <c r="F592" s="12"/>
      <c r="G592" s="16"/>
    </row>
    <row r="593" spans="1:9" ht="29" hidden="1">
      <c r="A593" s="21" t="s">
        <v>98</v>
      </c>
      <c r="B593" s="17" t="s">
        <v>97</v>
      </c>
      <c r="C593" s="12"/>
      <c r="D593" s="12"/>
      <c r="E593" s="13"/>
      <c r="F593" s="12"/>
      <c r="G593" s="12"/>
    </row>
    <row r="594" spans="1:9" ht="43.5" hidden="1">
      <c r="A594" s="21" t="s">
        <v>95</v>
      </c>
      <c r="B594" s="17" t="s">
        <v>94</v>
      </c>
      <c r="C594" s="12"/>
      <c r="D594" s="12"/>
      <c r="E594" s="13"/>
      <c r="F594" s="12"/>
      <c r="G594" s="12"/>
    </row>
    <row r="595" spans="1:9" ht="18.5">
      <c r="A595" s="302" t="s">
        <v>93</v>
      </c>
      <c r="B595" s="918" t="s">
        <v>92</v>
      </c>
      <c r="C595" s="919"/>
      <c r="D595" s="919"/>
      <c r="E595" s="919"/>
      <c r="F595" s="919"/>
      <c r="G595" s="920"/>
      <c r="H595" s="11">
        <f>SUM(D596:D599)</f>
        <v>0</v>
      </c>
      <c r="I595" s="11">
        <f>COUNT(D596:D599)*2</f>
        <v>8</v>
      </c>
    </row>
    <row r="596" spans="1:9" ht="29">
      <c r="A596" s="212" t="s">
        <v>91</v>
      </c>
      <c r="B596" s="17" t="s">
        <v>90</v>
      </c>
      <c r="C596" s="36" t="s">
        <v>1974</v>
      </c>
      <c r="D596" s="16">
        <v>0</v>
      </c>
      <c r="E596" s="13" t="s">
        <v>51</v>
      </c>
      <c r="F596" s="12"/>
      <c r="G596" s="16"/>
    </row>
    <row r="597" spans="1:9">
      <c r="A597" s="212"/>
      <c r="B597" s="17"/>
      <c r="C597" s="36" t="s">
        <v>1973</v>
      </c>
      <c r="D597" s="16">
        <v>0</v>
      </c>
      <c r="E597" s="13" t="s">
        <v>51</v>
      </c>
      <c r="F597" s="12"/>
      <c r="G597" s="16"/>
    </row>
    <row r="598" spans="1:9">
      <c r="A598" s="212"/>
      <c r="B598" s="17"/>
      <c r="C598" s="36" t="s">
        <v>1972</v>
      </c>
      <c r="D598" s="16">
        <v>0</v>
      </c>
      <c r="E598" s="13" t="s">
        <v>51</v>
      </c>
      <c r="F598" s="12"/>
      <c r="G598" s="16"/>
    </row>
    <row r="599" spans="1:9">
      <c r="A599" s="212"/>
      <c r="B599" s="17"/>
      <c r="C599" s="36" t="s">
        <v>1971</v>
      </c>
      <c r="D599" s="16">
        <v>0</v>
      </c>
      <c r="E599" s="13" t="s">
        <v>51</v>
      </c>
      <c r="F599" s="12"/>
      <c r="G599" s="16"/>
    </row>
    <row r="600" spans="1:9" ht="43.5" hidden="1">
      <c r="A600" s="21" t="s">
        <v>78</v>
      </c>
      <c r="B600" s="17" t="s">
        <v>77</v>
      </c>
      <c r="C600" s="12"/>
      <c r="D600" s="12"/>
      <c r="E600" s="13"/>
      <c r="F600" s="12"/>
      <c r="G600" s="12"/>
    </row>
    <row r="601" spans="1:9" ht="18.5">
      <c r="A601" s="302" t="s">
        <v>76</v>
      </c>
      <c r="B601" s="918" t="s">
        <v>75</v>
      </c>
      <c r="C601" s="919"/>
      <c r="D601" s="919"/>
      <c r="E601" s="919"/>
      <c r="F601" s="919"/>
      <c r="G601" s="920"/>
      <c r="H601" s="11">
        <f>SUM(D602:D604)</f>
        <v>0</v>
      </c>
      <c r="I601" s="11">
        <f>COUNT(D602:D604)*2</f>
        <v>6</v>
      </c>
    </row>
    <row r="602" spans="1:9" ht="29">
      <c r="A602" s="212" t="s">
        <v>74</v>
      </c>
      <c r="B602" s="17" t="s">
        <v>73</v>
      </c>
      <c r="C602" s="36" t="s">
        <v>3608</v>
      </c>
      <c r="D602" s="16">
        <v>0</v>
      </c>
      <c r="E602" s="13" t="s">
        <v>51</v>
      </c>
      <c r="F602" s="12"/>
      <c r="G602" s="16"/>
    </row>
    <row r="603" spans="1:9">
      <c r="A603" s="212"/>
      <c r="B603" s="17"/>
      <c r="C603" s="36" t="s">
        <v>3607</v>
      </c>
      <c r="D603" s="16">
        <v>0</v>
      </c>
      <c r="E603" s="13" t="s">
        <v>51</v>
      </c>
      <c r="F603" s="12"/>
      <c r="G603" s="16"/>
    </row>
    <row r="604" spans="1:9">
      <c r="A604" s="212"/>
      <c r="B604" s="17"/>
      <c r="C604" s="36" t="s">
        <v>1965</v>
      </c>
      <c r="D604" s="16">
        <v>0</v>
      </c>
      <c r="E604" s="13" t="s">
        <v>51</v>
      </c>
      <c r="F604" s="12"/>
      <c r="G604" s="16"/>
    </row>
    <row r="605" spans="1:9" ht="43.5" hidden="1">
      <c r="A605" s="21" t="s">
        <v>64</v>
      </c>
      <c r="B605" s="17" t="s">
        <v>63</v>
      </c>
      <c r="C605" s="12"/>
      <c r="D605" s="12"/>
      <c r="E605" s="13"/>
      <c r="F605" s="12"/>
      <c r="G605" s="12"/>
    </row>
    <row r="606" spans="1:9" ht="18.5">
      <c r="A606" s="302" t="s">
        <v>62</v>
      </c>
      <c r="B606" s="918" t="s">
        <v>61</v>
      </c>
      <c r="C606" s="919"/>
      <c r="D606" s="919"/>
      <c r="E606" s="919"/>
      <c r="F606" s="919"/>
      <c r="G606" s="920"/>
      <c r="H606" s="11">
        <f>SUM(D607:D608)</f>
        <v>0</v>
      </c>
      <c r="I606" s="11">
        <f>COUNT(D607:D608)*2</f>
        <v>4</v>
      </c>
    </row>
    <row r="607" spans="1:9" ht="29">
      <c r="A607" s="212" t="s">
        <v>60</v>
      </c>
      <c r="B607" s="17" t="s">
        <v>59</v>
      </c>
      <c r="C607" s="36" t="s">
        <v>1964</v>
      </c>
      <c r="D607" s="16">
        <v>0</v>
      </c>
      <c r="E607" s="13" t="s">
        <v>51</v>
      </c>
      <c r="F607" s="12"/>
      <c r="G607" s="16"/>
    </row>
    <row r="608" spans="1:9">
      <c r="A608" s="212"/>
      <c r="B608" s="17"/>
      <c r="C608" s="36" t="s">
        <v>58</v>
      </c>
      <c r="D608" s="16">
        <v>0</v>
      </c>
      <c r="E608" s="13" t="s">
        <v>51</v>
      </c>
      <c r="F608" s="12"/>
      <c r="G608" s="16"/>
    </row>
    <row r="609" spans="1:7" ht="43.5" hidden="1">
      <c r="A609" s="21" t="s">
        <v>50</v>
      </c>
      <c r="B609" s="17" t="s">
        <v>49</v>
      </c>
      <c r="C609" s="12"/>
      <c r="D609" s="12"/>
      <c r="E609" s="13"/>
      <c r="F609" s="12"/>
      <c r="G609" s="12"/>
    </row>
    <row r="610" spans="1:7">
      <c r="A610" s="301"/>
      <c r="B610" s="11"/>
      <c r="C610" s="11"/>
      <c r="D610" s="11"/>
      <c r="E610" s="11"/>
      <c r="F610" s="11"/>
    </row>
    <row r="611" spans="1:7">
      <c r="A611" s="301"/>
      <c r="B611" s="11" t="s">
        <v>48</v>
      </c>
      <c r="C611" s="11" t="s">
        <v>19</v>
      </c>
      <c r="D611" s="11" t="s">
        <v>2242</v>
      </c>
      <c r="E611" s="11"/>
      <c r="F611" s="11"/>
      <c r="G611" s="734"/>
    </row>
    <row r="612" spans="1:7">
      <c r="A612" s="301" t="s">
        <v>44</v>
      </c>
      <c r="B612" s="11">
        <f>H43</f>
        <v>0</v>
      </c>
      <c r="C612" s="11">
        <f>I43</f>
        <v>36</v>
      </c>
      <c r="D612" s="728">
        <f>IF(D620=0,0,B612/C612)</f>
        <v>0</v>
      </c>
      <c r="E612" s="11"/>
      <c r="F612" s="11"/>
      <c r="G612" s="734"/>
    </row>
    <row r="613" spans="1:7">
      <c r="A613" s="301" t="s">
        <v>42</v>
      </c>
      <c r="B613" s="11">
        <f>H98</f>
        <v>0</v>
      </c>
      <c r="C613" s="11">
        <f>I98</f>
        <v>76</v>
      </c>
      <c r="D613" s="728">
        <f>IF(D620=0,0,B613/C613)</f>
        <v>0</v>
      </c>
      <c r="E613" s="11"/>
      <c r="F613" s="11"/>
      <c r="G613" s="734"/>
    </row>
    <row r="614" spans="1:7">
      <c r="A614" s="301" t="s">
        <v>40</v>
      </c>
      <c r="B614" s="11">
        <f>H150</f>
        <v>0</v>
      </c>
      <c r="C614" s="11">
        <f>I150</f>
        <v>130</v>
      </c>
      <c r="D614" s="728">
        <f>IF(D620=0,0,B614/C614)</f>
        <v>0</v>
      </c>
      <c r="E614" s="11"/>
      <c r="F614" s="11"/>
      <c r="G614" s="734"/>
    </row>
    <row r="615" spans="1:7">
      <c r="A615" s="301" t="s">
        <v>38</v>
      </c>
      <c r="B615" s="11">
        <f>H223</f>
        <v>0</v>
      </c>
      <c r="C615" s="11">
        <f>I223</f>
        <v>102</v>
      </c>
      <c r="D615" s="728">
        <f>IF(D620=0,0,B615/C615)</f>
        <v>0</v>
      </c>
      <c r="E615" s="11"/>
      <c r="F615" s="11"/>
      <c r="G615" s="734"/>
    </row>
    <row r="616" spans="1:7">
      <c r="A616" s="301" t="s">
        <v>36</v>
      </c>
      <c r="B616" s="11">
        <f>H299</f>
        <v>0</v>
      </c>
      <c r="C616" s="11">
        <f>I299</f>
        <v>168</v>
      </c>
      <c r="D616" s="728">
        <f>IF(D620=0,0,B616/C616)</f>
        <v>0</v>
      </c>
      <c r="E616" s="11"/>
      <c r="F616" s="11"/>
      <c r="G616" s="734"/>
    </row>
    <row r="617" spans="1:7">
      <c r="A617" s="301" t="s">
        <v>33</v>
      </c>
      <c r="B617" s="11">
        <f>H476</f>
        <v>0</v>
      </c>
      <c r="C617" s="11">
        <f>I476</f>
        <v>98</v>
      </c>
      <c r="D617" s="728">
        <f>IF(D620=0,0,B617/C617)</f>
        <v>0</v>
      </c>
      <c r="E617" s="11"/>
      <c r="F617" s="11"/>
      <c r="G617" s="734"/>
    </row>
    <row r="618" spans="1:7">
      <c r="A618" s="301" t="s">
        <v>32</v>
      </c>
      <c r="B618" s="11">
        <f>H536</f>
        <v>0</v>
      </c>
      <c r="C618" s="11">
        <f>I536</f>
        <v>78</v>
      </c>
      <c r="D618" s="728">
        <f>IF(D620=0,0,B618/C618)</f>
        <v>0</v>
      </c>
      <c r="E618" s="11"/>
      <c r="F618" s="11"/>
      <c r="G618" s="734"/>
    </row>
    <row r="619" spans="1:7">
      <c r="A619" s="301" t="s">
        <v>30</v>
      </c>
      <c r="B619" s="11">
        <f>H589</f>
        <v>0</v>
      </c>
      <c r="C619" s="11">
        <f>I589</f>
        <v>22</v>
      </c>
      <c r="D619" s="728">
        <f>IF(D620=0,0,B619/C619)</f>
        <v>0</v>
      </c>
      <c r="E619" s="11"/>
      <c r="F619" s="11"/>
      <c r="G619" s="734"/>
    </row>
    <row r="620" spans="1:7">
      <c r="A620" s="301" t="s">
        <v>46</v>
      </c>
      <c r="B620" s="11">
        <f>IF(H2=0,0,SUM(B612:B619))</f>
        <v>0</v>
      </c>
      <c r="C620" s="11">
        <f>IF(H2=0,0,SUM(C612:C619))</f>
        <v>710</v>
      </c>
      <c r="D620" s="728">
        <f>IF(H2=0,0,B620/C620)</f>
        <v>0</v>
      </c>
      <c r="E620" s="11"/>
      <c r="F620" s="11"/>
      <c r="G620" s="734"/>
    </row>
    <row r="621" spans="1:7">
      <c r="A621" s="301"/>
      <c r="B621" s="11"/>
      <c r="C621" s="11"/>
      <c r="D621" s="11"/>
      <c r="E621" s="11"/>
      <c r="F621" s="11"/>
      <c r="G621" s="734"/>
    </row>
    <row r="622" spans="1:7">
      <c r="A622" s="301"/>
      <c r="B622" s="11"/>
      <c r="C622" s="11"/>
      <c r="D622" s="11"/>
      <c r="E622" s="11"/>
      <c r="F622" s="11"/>
      <c r="G622" s="734"/>
    </row>
    <row r="623" spans="1:7">
      <c r="A623" s="301">
        <v>0</v>
      </c>
      <c r="B623" s="11"/>
      <c r="C623" s="11"/>
      <c r="D623" s="11"/>
      <c r="E623" s="11"/>
      <c r="F623" s="11"/>
      <c r="G623" s="734"/>
    </row>
    <row r="624" spans="1:7">
      <c r="A624" s="301">
        <v>1</v>
      </c>
      <c r="B624" s="11"/>
      <c r="C624" s="11"/>
      <c r="D624" s="11"/>
      <c r="E624" s="11"/>
      <c r="F624" s="11"/>
      <c r="G624" s="734"/>
    </row>
    <row r="625" spans="1:7">
      <c r="A625" s="301">
        <v>2</v>
      </c>
      <c r="B625" s="11"/>
      <c r="C625" s="11"/>
      <c r="D625" s="11"/>
      <c r="E625" s="11"/>
      <c r="F625" s="11"/>
      <c r="G625" s="734"/>
    </row>
    <row r="626" spans="1:7">
      <c r="A626" s="301"/>
      <c r="B626" s="11"/>
      <c r="C626" s="11"/>
      <c r="D626" s="11"/>
      <c r="E626" s="11"/>
      <c r="F626" s="11"/>
      <c r="G626" s="734"/>
    </row>
    <row r="627" spans="1:7">
      <c r="A627" s="301"/>
      <c r="B627" s="11"/>
      <c r="C627" s="11"/>
      <c r="D627" s="11"/>
      <c r="E627" s="11"/>
      <c r="F627" s="11"/>
      <c r="G627" s="734"/>
    </row>
    <row r="628" spans="1:7">
      <c r="A628" s="301"/>
      <c r="B628" s="11"/>
      <c r="C628" s="11"/>
      <c r="D628" s="11"/>
      <c r="E628" s="11"/>
      <c r="F628" s="11"/>
      <c r="G628" s="734"/>
    </row>
    <row r="629" spans="1:7">
      <c r="A629" s="740"/>
      <c r="B629" s="734"/>
      <c r="C629" s="734"/>
      <c r="D629" s="734"/>
      <c r="E629" s="734"/>
      <c r="F629" s="734"/>
      <c r="G629" s="734"/>
    </row>
    <row r="630" spans="1:7">
      <c r="A630" s="740"/>
      <c r="B630" s="734"/>
      <c r="C630" s="734"/>
      <c r="D630" s="734"/>
      <c r="E630" s="734"/>
      <c r="F630" s="734"/>
      <c r="G630" s="734"/>
    </row>
    <row r="631" spans="1:7">
      <c r="A631" s="740"/>
      <c r="B631" s="734"/>
      <c r="C631" s="734"/>
      <c r="D631" s="734"/>
      <c r="E631" s="734"/>
      <c r="F631" s="734"/>
      <c r="G631" s="734"/>
    </row>
    <row r="632" spans="1:7">
      <c r="A632" s="300"/>
      <c r="B632" s="9"/>
      <c r="C632" s="9"/>
      <c r="D632" s="9"/>
      <c r="F632" s="9"/>
    </row>
    <row r="633" spans="1:7">
      <c r="A633" s="300"/>
      <c r="B633" s="9"/>
      <c r="C633" s="9"/>
      <c r="D633" s="9"/>
      <c r="F633" s="9"/>
    </row>
    <row r="634" spans="1:7">
      <c r="A634" s="300"/>
      <c r="B634" s="9"/>
      <c r="C634" s="9"/>
      <c r="D634" s="9"/>
      <c r="F634" s="9"/>
    </row>
    <row r="635" spans="1:7">
      <c r="A635" s="300"/>
      <c r="B635" s="9"/>
      <c r="C635" s="9"/>
      <c r="D635" s="9"/>
      <c r="F635" s="9"/>
    </row>
  </sheetData>
  <autoFilter ref="A42:G609">
    <filterColumn colId="0">
      <colorFilter dxfId="17"/>
    </filterColumn>
  </autoFilter>
  <customSheetViews>
    <customSheetView guid="{5A5334BF-4161-4474-AB11-E32AC1D8DA20}" scale="70" filter="1" showAutoFilter="1" topLeftCell="A7">
      <selection activeCell="K17" sqref="K17"/>
      <pageMargins left="0.7" right="0.7" top="0.75" bottom="0.75" header="0.3" footer="0.3"/>
      <pageSetup paperSize="9" scale="65" orientation="portrait"/>
      <headerFooter>
        <oddHeader>&amp;LChecklist No.  4 &amp;CIPD &amp;RVersion - NHSRC 3.0</oddHeader>
        <oddFooter>&amp;CPage &amp;P</oddFooter>
      </headerFooter>
      <autoFilter ref="A14:G581">
        <filterColumn colId="0">
          <colorFilter dxfId="16"/>
        </filterColumn>
      </autoFilter>
    </customSheetView>
  </customSheetViews>
  <mergeCells count="120">
    <mergeCell ref="A41:G41"/>
    <mergeCell ref="B43:G43"/>
    <mergeCell ref="B44:G44"/>
    <mergeCell ref="B65:G65"/>
    <mergeCell ref="A1:I1"/>
    <mergeCell ref="A2:G2"/>
    <mergeCell ref="H2:I2"/>
    <mergeCell ref="A3:I3"/>
    <mergeCell ref="A4:B4"/>
    <mergeCell ref="C4:E4"/>
    <mergeCell ref="G4:I4"/>
    <mergeCell ref="A5:B5"/>
    <mergeCell ref="C5:E5"/>
    <mergeCell ref="D8:I8"/>
    <mergeCell ref="D9:I16"/>
    <mergeCell ref="A8:C8"/>
    <mergeCell ref="A17:I17"/>
    <mergeCell ref="B18:I18"/>
    <mergeCell ref="G5:I5"/>
    <mergeCell ref="A6:B6"/>
    <mergeCell ref="C6:E6"/>
    <mergeCell ref="G6:I6"/>
    <mergeCell ref="A7:I7"/>
    <mergeCell ref="B24:I24"/>
    <mergeCell ref="B71:G71"/>
    <mergeCell ref="B180:G180"/>
    <mergeCell ref="B186:G186"/>
    <mergeCell ref="B197:G197"/>
    <mergeCell ref="B211:G211"/>
    <mergeCell ref="B75:G75"/>
    <mergeCell ref="B87:G87"/>
    <mergeCell ref="B95:G95"/>
    <mergeCell ref="B98:G98"/>
    <mergeCell ref="B99:G99"/>
    <mergeCell ref="B224:G224"/>
    <mergeCell ref="B229:G229"/>
    <mergeCell ref="B243:G243"/>
    <mergeCell ref="B253:G253"/>
    <mergeCell ref="B266:G266"/>
    <mergeCell ref="B223:G223"/>
    <mergeCell ref="B113:G113"/>
    <mergeCell ref="B126:G126"/>
    <mergeCell ref="B136:G136"/>
    <mergeCell ref="B142:G142"/>
    <mergeCell ref="B150:G150"/>
    <mergeCell ref="B151:G151"/>
    <mergeCell ref="B174:G174"/>
    <mergeCell ref="B270:G270"/>
    <mergeCell ref="B275:G275"/>
    <mergeCell ref="B347:G347"/>
    <mergeCell ref="B359:G359"/>
    <mergeCell ref="B368:G368"/>
    <mergeCell ref="B281:G281"/>
    <mergeCell ref="B284:G284"/>
    <mergeCell ref="B287:G287"/>
    <mergeCell ref="B291:G291"/>
    <mergeCell ref="B296:G296"/>
    <mergeCell ref="B379:G379"/>
    <mergeCell ref="B383:G383"/>
    <mergeCell ref="B299:G299"/>
    <mergeCell ref="B300:G300"/>
    <mergeCell ref="B308:G308"/>
    <mergeCell ref="B317:G317"/>
    <mergeCell ref="B328:G328"/>
    <mergeCell ref="B338:G338"/>
    <mergeCell ref="B341:G341"/>
    <mergeCell ref="B390:G390"/>
    <mergeCell ref="B464:G464"/>
    <mergeCell ref="B544:G544"/>
    <mergeCell ref="B465:G465"/>
    <mergeCell ref="B476:G476"/>
    <mergeCell ref="B477:G477"/>
    <mergeCell ref="B485:G485"/>
    <mergeCell ref="B495:G495"/>
    <mergeCell ref="B500:G500"/>
    <mergeCell ref="B510:G510"/>
    <mergeCell ref="B426:G426"/>
    <mergeCell ref="B433:G433"/>
    <mergeCell ref="B438:G438"/>
    <mergeCell ref="B444:G444"/>
    <mergeCell ref="B452:G452"/>
    <mergeCell ref="B459:G459"/>
    <mergeCell ref="B394:G394"/>
    <mergeCell ref="B409:G409"/>
    <mergeCell ref="B413:G413"/>
    <mergeCell ref="B418:G418"/>
    <mergeCell ref="A425:C425"/>
    <mergeCell ref="B601:G601"/>
    <mergeCell ref="B606:G606"/>
    <mergeCell ref="B565:G565"/>
    <mergeCell ref="B569:G569"/>
    <mergeCell ref="B577:G577"/>
    <mergeCell ref="B582:G582"/>
    <mergeCell ref="B590:G590"/>
    <mergeCell ref="B589:G589"/>
    <mergeCell ref="B521:G521"/>
    <mergeCell ref="B536:G536"/>
    <mergeCell ref="B537:G537"/>
    <mergeCell ref="B540:G540"/>
    <mergeCell ref="B595:G595"/>
    <mergeCell ref="B549:G549"/>
    <mergeCell ref="B25:I25"/>
    <mergeCell ref="B26:I26"/>
    <mergeCell ref="B27:I27"/>
    <mergeCell ref="B28:I28"/>
    <mergeCell ref="B19:I19"/>
    <mergeCell ref="B20:I20"/>
    <mergeCell ref="B21:I21"/>
    <mergeCell ref="B22:I22"/>
    <mergeCell ref="B23:I23"/>
    <mergeCell ref="B34:I34"/>
    <mergeCell ref="B35:I35"/>
    <mergeCell ref="B36:I36"/>
    <mergeCell ref="B37:I37"/>
    <mergeCell ref="A38:I40"/>
    <mergeCell ref="B29:I29"/>
    <mergeCell ref="B30:I30"/>
    <mergeCell ref="B31:I31"/>
    <mergeCell ref="B32:I32"/>
    <mergeCell ref="B33:I33"/>
  </mergeCells>
  <dataValidations count="1">
    <dataValidation type="list" allowBlank="1" showInputMessage="1" showErrorMessage="1" sqref="D621:D1048576 D41:D611">
      <formula1>$A$623:$A$625</formula1>
    </dataValidation>
  </dataValidations>
  <pageMargins left="0.70866141732283472" right="0.70866141732283472" top="0.74803149606299213" bottom="0.74803149606299213" header="0.31496062992125984" footer="0.31496062992125984"/>
  <pageSetup paperSize="9" scale="55" orientation="portrait" r:id="rId1"/>
  <headerFooter>
    <oddHeader>&amp;LChecklist No.  11&amp;CIPD &amp;RVersion - NHSRC 3.0</oddHeader>
    <oddFooter>&amp;CPage &amp;P</oddFooter>
  </headerFooter>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sheetPr codeName="Sheet13" filterMode="1"/>
  <dimension ref="A1:I632"/>
  <sheetViews>
    <sheetView view="pageBreakPreview" zoomScale="60" zoomScaleNormal="80" zoomScalePageLayoutView="70" workbookViewId="0">
      <selection activeCell="M12" sqref="M12"/>
    </sheetView>
  </sheetViews>
  <sheetFormatPr defaultColWidth="9.1796875" defaultRowHeight="14.5"/>
  <cols>
    <col min="1" max="1" width="13.1796875" style="417" customWidth="1"/>
    <col min="2" max="2" width="31.26953125" style="8" customWidth="1"/>
    <col min="3" max="3" width="29.453125" style="8" customWidth="1"/>
    <col min="4" max="4" width="7.7265625" style="8" customWidth="1"/>
    <col min="5" max="5" width="9.26953125" style="9" customWidth="1"/>
    <col min="6" max="6" width="32" style="8" customWidth="1"/>
    <col min="7" max="7" width="30.7265625" style="8" customWidth="1"/>
    <col min="8" max="8" width="5.54296875" style="11" customWidth="1"/>
    <col min="9" max="9" width="5.1796875" style="11" customWidth="1"/>
    <col min="10" max="16384" width="9.1796875" style="8"/>
  </cols>
  <sheetData>
    <row r="1" spans="1:9" ht="36.75" customHeight="1">
      <c r="A1" s="829" t="s">
        <v>6115</v>
      </c>
      <c r="B1" s="830"/>
      <c r="C1" s="830"/>
      <c r="D1" s="830"/>
      <c r="E1" s="830"/>
      <c r="F1" s="830"/>
      <c r="G1" s="830"/>
      <c r="H1" s="886"/>
      <c r="I1" s="887"/>
    </row>
    <row r="2" spans="1:9" ht="36.75" customHeight="1">
      <c r="A2" s="829" t="s">
        <v>4098</v>
      </c>
      <c r="B2" s="830"/>
      <c r="C2" s="830"/>
      <c r="D2" s="830"/>
      <c r="E2" s="830"/>
      <c r="F2" s="830"/>
      <c r="G2" s="830"/>
      <c r="H2" s="888">
        <v>12</v>
      </c>
      <c r="I2" s="889"/>
    </row>
    <row r="3" spans="1:9" ht="36.75" customHeight="1">
      <c r="A3" s="835" t="s">
        <v>6117</v>
      </c>
      <c r="B3" s="835"/>
      <c r="C3" s="835"/>
      <c r="D3" s="835"/>
      <c r="E3" s="835"/>
      <c r="F3" s="835"/>
      <c r="G3" s="835"/>
      <c r="H3" s="890"/>
      <c r="I3" s="890"/>
    </row>
    <row r="4" spans="1:9" ht="31.15" customHeight="1">
      <c r="A4" s="806" t="s">
        <v>6112</v>
      </c>
      <c r="B4" s="806"/>
      <c r="C4" s="807"/>
      <c r="D4" s="807"/>
      <c r="E4" s="807"/>
      <c r="F4" s="655" t="s">
        <v>6121</v>
      </c>
      <c r="G4" s="807"/>
      <c r="H4" s="891"/>
      <c r="I4" s="891"/>
    </row>
    <row r="5" spans="1:9" ht="31.15" customHeight="1">
      <c r="A5" s="809" t="s">
        <v>6113</v>
      </c>
      <c r="B5" s="810"/>
      <c r="C5" s="811"/>
      <c r="D5" s="811"/>
      <c r="E5" s="811"/>
      <c r="F5" s="656" t="s">
        <v>6126</v>
      </c>
      <c r="G5" s="807"/>
      <c r="H5" s="891"/>
      <c r="I5" s="891"/>
    </row>
    <row r="6" spans="1:9" ht="31.15" customHeight="1">
      <c r="A6" s="840" t="s">
        <v>6123</v>
      </c>
      <c r="B6" s="840"/>
      <c r="C6" s="841"/>
      <c r="D6" s="841"/>
      <c r="E6" s="841"/>
      <c r="F6" s="656" t="s">
        <v>6122</v>
      </c>
      <c r="G6" s="807"/>
      <c r="H6" s="891"/>
      <c r="I6" s="891"/>
    </row>
    <row r="7" spans="1:9" ht="45" customHeight="1">
      <c r="A7" s="940" t="s">
        <v>3677</v>
      </c>
      <c r="B7" s="941"/>
      <c r="C7" s="941"/>
      <c r="D7" s="941"/>
      <c r="E7" s="941"/>
      <c r="F7" s="941"/>
      <c r="G7" s="941"/>
      <c r="H7" s="941"/>
      <c r="I7" s="941"/>
    </row>
    <row r="8" spans="1:9" ht="39.65" customHeight="1">
      <c r="A8" s="921" t="s">
        <v>45</v>
      </c>
      <c r="B8" s="921"/>
      <c r="C8" s="921"/>
      <c r="D8" s="989" t="s">
        <v>3676</v>
      </c>
      <c r="E8" s="989"/>
      <c r="F8" s="989"/>
      <c r="G8" s="989"/>
      <c r="H8" s="990"/>
      <c r="I8" s="990"/>
    </row>
    <row r="9" spans="1:9" ht="39.65" customHeight="1">
      <c r="A9" s="681" t="s">
        <v>44</v>
      </c>
      <c r="B9" s="690" t="s">
        <v>43</v>
      </c>
      <c r="C9" s="687">
        <f>'Blood Bank'!D600</f>
        <v>0</v>
      </c>
      <c r="D9" s="928">
        <f>D608</f>
        <v>0</v>
      </c>
      <c r="E9" s="991"/>
      <c r="F9" s="991"/>
      <c r="G9" s="991"/>
      <c r="H9" s="992"/>
      <c r="I9" s="993"/>
    </row>
    <row r="10" spans="1:9" ht="39.65" customHeight="1">
      <c r="A10" s="681" t="s">
        <v>42</v>
      </c>
      <c r="B10" s="690" t="s">
        <v>41</v>
      </c>
      <c r="C10" s="687">
        <f>'Blood Bank'!D601</f>
        <v>0</v>
      </c>
      <c r="D10" s="994"/>
      <c r="E10" s="995"/>
      <c r="F10" s="995"/>
      <c r="G10" s="995"/>
      <c r="H10" s="996"/>
      <c r="I10" s="997"/>
    </row>
    <row r="11" spans="1:9" ht="39.65" customHeight="1">
      <c r="A11" s="681" t="s">
        <v>40</v>
      </c>
      <c r="B11" s="690" t="s">
        <v>39</v>
      </c>
      <c r="C11" s="687">
        <f>'Blood Bank'!D602</f>
        <v>0</v>
      </c>
      <c r="D11" s="994"/>
      <c r="E11" s="995"/>
      <c r="F11" s="995"/>
      <c r="G11" s="995"/>
      <c r="H11" s="996"/>
      <c r="I11" s="997"/>
    </row>
    <row r="12" spans="1:9" ht="39.65" customHeight="1">
      <c r="A12" s="681" t="s">
        <v>38</v>
      </c>
      <c r="B12" s="690" t="s">
        <v>37</v>
      </c>
      <c r="C12" s="687">
        <f>'Blood Bank'!D603</f>
        <v>0</v>
      </c>
      <c r="D12" s="994"/>
      <c r="E12" s="995"/>
      <c r="F12" s="995"/>
      <c r="G12" s="995"/>
      <c r="H12" s="996"/>
      <c r="I12" s="997"/>
    </row>
    <row r="13" spans="1:9" ht="39.65" customHeight="1">
      <c r="A13" s="681" t="s">
        <v>36</v>
      </c>
      <c r="B13" s="690" t="s">
        <v>35</v>
      </c>
      <c r="C13" s="687">
        <f>'Blood Bank'!D604</f>
        <v>0</v>
      </c>
      <c r="D13" s="994"/>
      <c r="E13" s="995"/>
      <c r="F13" s="995"/>
      <c r="G13" s="995"/>
      <c r="H13" s="996"/>
      <c r="I13" s="997"/>
    </row>
    <row r="14" spans="1:9" ht="39.65" customHeight="1">
      <c r="A14" s="681" t="s">
        <v>33</v>
      </c>
      <c r="B14" s="690" t="s">
        <v>26</v>
      </c>
      <c r="C14" s="687">
        <f>'Blood Bank'!D605</f>
        <v>0</v>
      </c>
      <c r="D14" s="994"/>
      <c r="E14" s="995"/>
      <c r="F14" s="995"/>
      <c r="G14" s="995"/>
      <c r="H14" s="996"/>
      <c r="I14" s="997"/>
    </row>
    <row r="15" spans="1:9" ht="54" customHeight="1">
      <c r="A15" s="681" t="s">
        <v>32</v>
      </c>
      <c r="B15" s="690" t="s">
        <v>31</v>
      </c>
      <c r="C15" s="687">
        <f>'Blood Bank'!D606</f>
        <v>0</v>
      </c>
      <c r="D15" s="994"/>
      <c r="E15" s="995"/>
      <c r="F15" s="995"/>
      <c r="G15" s="995"/>
      <c r="H15" s="996"/>
      <c r="I15" s="997"/>
    </row>
    <row r="16" spans="1:9" ht="39.65" customHeight="1">
      <c r="A16" s="681" t="s">
        <v>30</v>
      </c>
      <c r="B16" s="690" t="s">
        <v>29</v>
      </c>
      <c r="C16" s="687">
        <f>'Blood Bank'!D607</f>
        <v>0</v>
      </c>
      <c r="D16" s="998"/>
      <c r="E16" s="999"/>
      <c r="F16" s="999"/>
      <c r="G16" s="999"/>
      <c r="H16" s="1000"/>
      <c r="I16" s="1001"/>
    </row>
    <row r="17" spans="1:9" ht="31.15" customHeight="1">
      <c r="A17" s="873"/>
      <c r="B17" s="874"/>
      <c r="C17" s="874"/>
      <c r="D17" s="874"/>
      <c r="E17" s="874"/>
      <c r="F17" s="874"/>
      <c r="G17" s="874"/>
      <c r="H17" s="875"/>
      <c r="I17" s="876"/>
    </row>
    <row r="18" spans="1:9" ht="31.15" customHeight="1">
      <c r="A18" s="661"/>
      <c r="B18" s="812" t="s">
        <v>6118</v>
      </c>
      <c r="C18" s="812"/>
      <c r="D18" s="812"/>
      <c r="E18" s="812"/>
      <c r="F18" s="812"/>
      <c r="G18" s="812"/>
      <c r="H18" s="907"/>
      <c r="I18" s="907"/>
    </row>
    <row r="19" spans="1:9" ht="31.15" customHeight="1">
      <c r="A19" s="662">
        <v>1</v>
      </c>
      <c r="B19" s="814"/>
      <c r="C19" s="814"/>
      <c r="D19" s="814"/>
      <c r="E19" s="814"/>
      <c r="F19" s="814"/>
      <c r="G19" s="814"/>
      <c r="H19" s="906"/>
      <c r="I19" s="906"/>
    </row>
    <row r="20" spans="1:9" ht="31.15" customHeight="1">
      <c r="A20" s="662">
        <v>2</v>
      </c>
      <c r="B20" s="814"/>
      <c r="C20" s="814"/>
      <c r="D20" s="814"/>
      <c r="E20" s="814"/>
      <c r="F20" s="814"/>
      <c r="G20" s="814"/>
      <c r="H20" s="906"/>
      <c r="I20" s="906"/>
    </row>
    <row r="21" spans="1:9" ht="31.15" customHeight="1">
      <c r="A21" s="662">
        <v>3</v>
      </c>
      <c r="B21" s="814"/>
      <c r="C21" s="814"/>
      <c r="D21" s="814"/>
      <c r="E21" s="814"/>
      <c r="F21" s="814"/>
      <c r="G21" s="814"/>
      <c r="H21" s="906"/>
      <c r="I21" s="906"/>
    </row>
    <row r="22" spans="1:9" ht="31.15" customHeight="1">
      <c r="A22" s="662">
        <v>4</v>
      </c>
      <c r="B22" s="814"/>
      <c r="C22" s="814"/>
      <c r="D22" s="814"/>
      <c r="E22" s="814"/>
      <c r="F22" s="814"/>
      <c r="G22" s="814"/>
      <c r="H22" s="906"/>
      <c r="I22" s="906"/>
    </row>
    <row r="23" spans="1:9" ht="31.15" customHeight="1">
      <c r="A23" s="662">
        <v>5</v>
      </c>
      <c r="B23" s="814"/>
      <c r="C23" s="814"/>
      <c r="D23" s="814"/>
      <c r="E23" s="814"/>
      <c r="F23" s="814"/>
      <c r="G23" s="814"/>
      <c r="H23" s="906"/>
      <c r="I23" s="906"/>
    </row>
    <row r="24" spans="1:9" ht="31.15" customHeight="1">
      <c r="A24" s="661"/>
      <c r="B24" s="816" t="s">
        <v>6120</v>
      </c>
      <c r="C24" s="817"/>
      <c r="D24" s="817"/>
      <c r="E24" s="817"/>
      <c r="F24" s="817"/>
      <c r="G24" s="817"/>
      <c r="H24" s="871"/>
      <c r="I24" s="872"/>
    </row>
    <row r="25" spans="1:9" ht="31.15" customHeight="1">
      <c r="A25" s="662">
        <v>1</v>
      </c>
      <c r="B25" s="814"/>
      <c r="C25" s="814"/>
      <c r="D25" s="814"/>
      <c r="E25" s="814"/>
      <c r="F25" s="814"/>
      <c r="G25" s="814"/>
      <c r="H25" s="906"/>
      <c r="I25" s="906"/>
    </row>
    <row r="26" spans="1:9" ht="31.15" customHeight="1">
      <c r="A26" s="662">
        <v>2</v>
      </c>
      <c r="B26" s="814"/>
      <c r="C26" s="814"/>
      <c r="D26" s="814"/>
      <c r="E26" s="814"/>
      <c r="F26" s="814"/>
      <c r="G26" s="814"/>
      <c r="H26" s="906"/>
      <c r="I26" s="906"/>
    </row>
    <row r="27" spans="1:9" ht="31.15" customHeight="1">
      <c r="A27" s="662">
        <v>3</v>
      </c>
      <c r="B27" s="814"/>
      <c r="C27" s="814"/>
      <c r="D27" s="814"/>
      <c r="E27" s="814"/>
      <c r="F27" s="814"/>
      <c r="G27" s="814"/>
      <c r="H27" s="906"/>
      <c r="I27" s="906"/>
    </row>
    <row r="28" spans="1:9" ht="31.15" customHeight="1">
      <c r="A28" s="662">
        <v>4</v>
      </c>
      <c r="B28" s="789"/>
      <c r="C28" s="790"/>
      <c r="D28" s="790"/>
      <c r="E28" s="790"/>
      <c r="F28" s="790"/>
      <c r="G28" s="790"/>
      <c r="H28" s="858"/>
      <c r="I28" s="859"/>
    </row>
    <row r="29" spans="1:9" ht="31.15" customHeight="1">
      <c r="A29" s="662">
        <v>5</v>
      </c>
      <c r="B29" s="789"/>
      <c r="C29" s="790"/>
      <c r="D29" s="790"/>
      <c r="E29" s="790"/>
      <c r="F29" s="790"/>
      <c r="G29" s="790"/>
      <c r="H29" s="858"/>
      <c r="I29" s="859"/>
    </row>
    <row r="30" spans="1:9" ht="31.15" customHeight="1">
      <c r="A30" s="661"/>
      <c r="B30" s="812" t="s">
        <v>6119</v>
      </c>
      <c r="C30" s="812"/>
      <c r="D30" s="812"/>
      <c r="E30" s="812"/>
      <c r="F30" s="812"/>
      <c r="G30" s="812"/>
      <c r="H30" s="907"/>
      <c r="I30" s="907"/>
    </row>
    <row r="31" spans="1:9" ht="31.15" customHeight="1">
      <c r="A31" s="662">
        <v>1</v>
      </c>
      <c r="B31" s="814"/>
      <c r="C31" s="814"/>
      <c r="D31" s="814"/>
      <c r="E31" s="814"/>
      <c r="F31" s="814"/>
      <c r="G31" s="814"/>
      <c r="H31" s="906"/>
      <c r="I31" s="906"/>
    </row>
    <row r="32" spans="1:9" ht="31.15" customHeight="1">
      <c r="A32" s="662">
        <v>2</v>
      </c>
      <c r="B32" s="814"/>
      <c r="C32" s="814"/>
      <c r="D32" s="814"/>
      <c r="E32" s="814"/>
      <c r="F32" s="814"/>
      <c r="G32" s="814"/>
      <c r="H32" s="906"/>
      <c r="I32" s="906"/>
    </row>
    <row r="33" spans="1:9" ht="31.15" customHeight="1">
      <c r="A33" s="662">
        <v>3</v>
      </c>
      <c r="B33" s="814"/>
      <c r="C33" s="814"/>
      <c r="D33" s="814"/>
      <c r="E33" s="814"/>
      <c r="F33" s="814"/>
      <c r="G33" s="814"/>
      <c r="H33" s="906"/>
      <c r="I33" s="906"/>
    </row>
    <row r="34" spans="1:9" ht="31.15" customHeight="1">
      <c r="A34" s="662">
        <v>4</v>
      </c>
      <c r="B34" s="814"/>
      <c r="C34" s="814"/>
      <c r="D34" s="814"/>
      <c r="E34" s="814"/>
      <c r="F34" s="814"/>
      <c r="G34" s="814"/>
      <c r="H34" s="906"/>
      <c r="I34" s="906"/>
    </row>
    <row r="35" spans="1:9" ht="31.15" customHeight="1">
      <c r="A35" s="662">
        <v>5</v>
      </c>
      <c r="B35" s="789"/>
      <c r="C35" s="790"/>
      <c r="D35" s="790"/>
      <c r="E35" s="790"/>
      <c r="F35" s="790"/>
      <c r="G35" s="790"/>
      <c r="H35" s="858"/>
      <c r="I35" s="859"/>
    </row>
    <row r="36" spans="1:9" ht="31.15" customHeight="1">
      <c r="A36" s="661"/>
      <c r="B36" s="863" t="s">
        <v>6124</v>
      </c>
      <c r="C36" s="864"/>
      <c r="D36" s="864"/>
      <c r="E36" s="864"/>
      <c r="F36" s="864"/>
      <c r="G36" s="864"/>
      <c r="H36" s="865"/>
      <c r="I36" s="866"/>
    </row>
    <row r="37" spans="1:9" ht="31.15" customHeight="1">
      <c r="A37" s="661"/>
      <c r="B37" s="842" t="s">
        <v>6125</v>
      </c>
      <c r="C37" s="842"/>
      <c r="D37" s="842"/>
      <c r="E37" s="842"/>
      <c r="F37" s="842"/>
      <c r="G37" s="842"/>
      <c r="H37" s="925"/>
      <c r="I37" s="925"/>
    </row>
    <row r="38" spans="1:9" ht="31.15" customHeight="1">
      <c r="A38" s="767"/>
      <c r="B38" s="767"/>
      <c r="C38" s="767"/>
      <c r="D38" s="767"/>
      <c r="E38" s="767"/>
      <c r="F38" s="767"/>
      <c r="G38" s="767"/>
      <c r="H38" s="857"/>
      <c r="I38" s="857"/>
    </row>
    <row r="39" spans="1:9" ht="31.15" customHeight="1">
      <c r="A39" s="767"/>
      <c r="B39" s="767"/>
      <c r="C39" s="767"/>
      <c r="D39" s="767"/>
      <c r="E39" s="767"/>
      <c r="F39" s="767"/>
      <c r="G39" s="767"/>
      <c r="H39" s="857"/>
      <c r="I39" s="857"/>
    </row>
    <row r="40" spans="1:9" ht="10.15" customHeight="1">
      <c r="A40" s="767"/>
      <c r="B40" s="767"/>
      <c r="C40" s="767"/>
      <c r="D40" s="767"/>
      <c r="E40" s="767"/>
      <c r="F40" s="767"/>
      <c r="G40" s="767"/>
      <c r="H40" s="857"/>
      <c r="I40" s="857"/>
    </row>
    <row r="41" spans="1:9" ht="26.25" customHeight="1">
      <c r="A41" s="909" t="s">
        <v>4098</v>
      </c>
      <c r="B41" s="910"/>
      <c r="C41" s="910"/>
      <c r="D41" s="910"/>
      <c r="E41" s="910"/>
      <c r="F41" s="910"/>
      <c r="G41" s="911"/>
    </row>
    <row r="42" spans="1:9" ht="31.15" customHeight="1">
      <c r="A42" s="467" t="s">
        <v>1463</v>
      </c>
      <c r="B42" s="467" t="s">
        <v>2692</v>
      </c>
      <c r="C42" s="457" t="s">
        <v>3395</v>
      </c>
      <c r="D42" s="468" t="s">
        <v>1460</v>
      </c>
      <c r="E42" s="458" t="s">
        <v>4097</v>
      </c>
      <c r="F42" s="462" t="s">
        <v>1458</v>
      </c>
      <c r="G42" s="462" t="s">
        <v>1457</v>
      </c>
    </row>
    <row r="43" spans="1:9" ht="21">
      <c r="A43" s="321" t="s">
        <v>3680</v>
      </c>
      <c r="B43" s="913" t="s">
        <v>1455</v>
      </c>
      <c r="C43" s="913"/>
      <c r="D43" s="913"/>
      <c r="E43" s="913"/>
      <c r="F43" s="913"/>
      <c r="G43" s="913"/>
      <c r="H43" s="11">
        <f>H44+H66+H72+H76+H96</f>
        <v>0</v>
      </c>
      <c r="I43" s="11">
        <f>I44+I66+I72+I76+I96</f>
        <v>18</v>
      </c>
    </row>
    <row r="44" spans="1:9" ht="40.15" customHeight="1">
      <c r="A44" s="406" t="s">
        <v>4096</v>
      </c>
      <c r="B44" s="1055" t="s">
        <v>1453</v>
      </c>
      <c r="C44" s="1056"/>
      <c r="D44" s="1056"/>
      <c r="E44" s="1056"/>
      <c r="F44" s="1056"/>
      <c r="G44" s="1057"/>
      <c r="H44" s="11">
        <f>SUM(D58:D65)</f>
        <v>0</v>
      </c>
      <c r="I44" s="11">
        <f>COUNT(D58:D65)*2</f>
        <v>10</v>
      </c>
    </row>
    <row r="45" spans="1:9" ht="31.15" hidden="1" customHeight="1">
      <c r="A45" s="21" t="s">
        <v>1452</v>
      </c>
      <c r="B45" s="29" t="s">
        <v>1451</v>
      </c>
      <c r="C45" s="25"/>
      <c r="D45" s="25"/>
      <c r="E45" s="26"/>
      <c r="F45" s="25"/>
      <c r="G45" s="25"/>
    </row>
    <row r="46" spans="1:9" ht="31.15" hidden="1" customHeight="1">
      <c r="A46" s="21" t="s">
        <v>1448</v>
      </c>
      <c r="B46" s="29" t="s">
        <v>1447</v>
      </c>
      <c r="C46" s="25"/>
      <c r="D46" s="25"/>
      <c r="E46" s="26"/>
      <c r="F46" s="25"/>
      <c r="G46" s="25"/>
    </row>
    <row r="47" spans="1:9" ht="31.15" hidden="1" customHeight="1">
      <c r="A47" s="21" t="s">
        <v>1444</v>
      </c>
      <c r="B47" s="29" t="s">
        <v>1443</v>
      </c>
      <c r="C47" s="25"/>
      <c r="D47" s="25"/>
      <c r="E47" s="26"/>
      <c r="F47" s="25"/>
      <c r="G47" s="25"/>
    </row>
    <row r="48" spans="1:9" ht="15.65" hidden="1" customHeight="1">
      <c r="A48" s="21" t="s">
        <v>1440</v>
      </c>
      <c r="B48" s="29" t="s">
        <v>1439</v>
      </c>
      <c r="C48" s="25"/>
      <c r="D48" s="25"/>
      <c r="E48" s="26"/>
      <c r="F48" s="25"/>
      <c r="G48" s="25"/>
    </row>
    <row r="49" spans="1:7" ht="31.15" hidden="1" customHeight="1">
      <c r="A49" s="21" t="s">
        <v>1436</v>
      </c>
      <c r="B49" s="29" t="s">
        <v>1435</v>
      </c>
      <c r="C49" s="25"/>
      <c r="D49" s="25"/>
      <c r="E49" s="26"/>
      <c r="F49" s="25"/>
      <c r="G49" s="25"/>
    </row>
    <row r="50" spans="1:7" ht="15.65" hidden="1" customHeight="1">
      <c r="A50" s="21" t="s">
        <v>1432</v>
      </c>
      <c r="B50" s="29" t="s">
        <v>1431</v>
      </c>
      <c r="C50" s="25"/>
      <c r="D50" s="25"/>
      <c r="E50" s="26"/>
      <c r="F50" s="25"/>
      <c r="G50" s="25"/>
    </row>
    <row r="51" spans="1:7" ht="31" hidden="1">
      <c r="A51" s="21" t="s">
        <v>1426</v>
      </c>
      <c r="B51" s="29" t="s">
        <v>1425</v>
      </c>
      <c r="C51" s="25"/>
      <c r="D51" s="25"/>
      <c r="E51" s="26"/>
      <c r="F51" s="25"/>
      <c r="G51" s="25"/>
    </row>
    <row r="52" spans="1:7" ht="31" hidden="1">
      <c r="A52" s="21" t="s">
        <v>1420</v>
      </c>
      <c r="B52" s="29" t="s">
        <v>1419</v>
      </c>
      <c r="C52" s="25"/>
      <c r="D52" s="25"/>
      <c r="E52" s="26"/>
      <c r="F52" s="25"/>
      <c r="G52" s="25"/>
    </row>
    <row r="53" spans="1:7" ht="31" hidden="1">
      <c r="A53" s="21" t="s">
        <v>1417</v>
      </c>
      <c r="B53" s="29" t="s">
        <v>1416</v>
      </c>
      <c r="C53" s="25"/>
      <c r="D53" s="25"/>
      <c r="E53" s="26"/>
      <c r="F53" s="25"/>
      <c r="G53" s="25"/>
    </row>
    <row r="54" spans="1:7" ht="31" hidden="1">
      <c r="A54" s="21" t="s">
        <v>1414</v>
      </c>
      <c r="B54" s="29" t="s">
        <v>1413</v>
      </c>
      <c r="C54" s="25"/>
      <c r="D54" s="25"/>
      <c r="E54" s="26"/>
      <c r="F54" s="25"/>
      <c r="G54" s="25"/>
    </row>
    <row r="55" spans="1:7" ht="31" hidden="1">
      <c r="A55" s="21" t="s">
        <v>1408</v>
      </c>
      <c r="B55" s="29" t="s">
        <v>1407</v>
      </c>
      <c r="C55" s="25"/>
      <c r="D55" s="25"/>
      <c r="E55" s="26"/>
      <c r="F55" s="25"/>
      <c r="G55" s="25"/>
    </row>
    <row r="56" spans="1:7" ht="31" hidden="1">
      <c r="A56" s="21" t="s">
        <v>1404</v>
      </c>
      <c r="B56" s="29" t="s">
        <v>1403</v>
      </c>
      <c r="C56" s="25"/>
      <c r="D56" s="25"/>
      <c r="E56" s="26"/>
      <c r="F56" s="25"/>
      <c r="G56" s="25"/>
    </row>
    <row r="57" spans="1:7" ht="31" hidden="1">
      <c r="A57" s="21" t="s">
        <v>1400</v>
      </c>
      <c r="B57" s="29" t="s">
        <v>1399</v>
      </c>
      <c r="C57" s="25"/>
      <c r="D57" s="25"/>
      <c r="E57" s="26"/>
      <c r="F57" s="25"/>
      <c r="G57" s="25"/>
    </row>
    <row r="58" spans="1:7" ht="31">
      <c r="A58" s="19" t="s">
        <v>4095</v>
      </c>
      <c r="B58" s="29" t="s">
        <v>1394</v>
      </c>
      <c r="C58" s="17" t="s">
        <v>4094</v>
      </c>
      <c r="D58" s="24">
        <v>0</v>
      </c>
      <c r="E58" s="26" t="s">
        <v>110</v>
      </c>
      <c r="F58" s="25"/>
      <c r="G58" s="24"/>
    </row>
    <row r="59" spans="1:7" ht="30" hidden="1" customHeight="1">
      <c r="A59" s="21" t="s">
        <v>1392</v>
      </c>
      <c r="B59" s="29" t="s">
        <v>1391</v>
      </c>
      <c r="C59" s="25"/>
      <c r="D59" s="25"/>
      <c r="E59" s="26"/>
      <c r="F59" s="25"/>
      <c r="G59" s="25"/>
    </row>
    <row r="60" spans="1:7" ht="31" hidden="1">
      <c r="A60" s="21" t="s">
        <v>1383</v>
      </c>
      <c r="B60" s="29" t="s">
        <v>1382</v>
      </c>
      <c r="C60" s="25"/>
      <c r="D60" s="25"/>
      <c r="E60" s="26"/>
      <c r="F60" s="25"/>
      <c r="G60" s="25"/>
    </row>
    <row r="61" spans="1:7" ht="31" hidden="1">
      <c r="A61" s="21" t="s">
        <v>1381</v>
      </c>
      <c r="B61" s="29" t="s">
        <v>1380</v>
      </c>
      <c r="C61" s="25"/>
      <c r="D61" s="25"/>
      <c r="E61" s="26"/>
      <c r="F61" s="25"/>
      <c r="G61" s="25"/>
    </row>
    <row r="62" spans="1:7" ht="31">
      <c r="A62" s="19" t="s">
        <v>4093</v>
      </c>
      <c r="B62" s="29" t="s">
        <v>1378</v>
      </c>
      <c r="C62" s="17" t="s">
        <v>4092</v>
      </c>
      <c r="D62" s="24">
        <v>0</v>
      </c>
      <c r="E62" s="26" t="s">
        <v>116</v>
      </c>
      <c r="F62" s="25"/>
      <c r="G62" s="24"/>
    </row>
    <row r="63" spans="1:7" ht="43.5">
      <c r="A63" s="19" t="s">
        <v>3680</v>
      </c>
      <c r="B63" s="29"/>
      <c r="C63" s="17" t="s">
        <v>4091</v>
      </c>
      <c r="D63" s="24">
        <v>0</v>
      </c>
      <c r="E63" s="26" t="s">
        <v>116</v>
      </c>
      <c r="F63" s="17" t="s">
        <v>4090</v>
      </c>
      <c r="G63" s="24"/>
    </row>
    <row r="64" spans="1:7" ht="29">
      <c r="A64" s="19" t="s">
        <v>3680</v>
      </c>
      <c r="B64" s="29"/>
      <c r="C64" s="17" t="s">
        <v>4089</v>
      </c>
      <c r="D64" s="24">
        <v>0</v>
      </c>
      <c r="E64" s="26" t="s">
        <v>116</v>
      </c>
      <c r="F64" s="17" t="s">
        <v>4088</v>
      </c>
      <c r="G64" s="24"/>
    </row>
    <row r="65" spans="1:9" ht="29">
      <c r="A65" s="19"/>
      <c r="B65" s="29"/>
      <c r="C65" s="17" t="s">
        <v>4087</v>
      </c>
      <c r="D65" s="24">
        <v>0</v>
      </c>
      <c r="E65" s="26" t="s">
        <v>116</v>
      </c>
      <c r="F65" s="17"/>
      <c r="G65" s="24"/>
    </row>
    <row r="66" spans="1:9" ht="40.15" customHeight="1">
      <c r="A66" s="406" t="s">
        <v>1377</v>
      </c>
      <c r="B66" s="1049" t="s">
        <v>1376</v>
      </c>
      <c r="C66" s="1050"/>
      <c r="D66" s="1050"/>
      <c r="E66" s="1050"/>
      <c r="F66" s="1050"/>
      <c r="G66" s="1051"/>
      <c r="H66" s="11">
        <f>SUM(D68)</f>
        <v>0</v>
      </c>
      <c r="I66" s="11">
        <f>COUNT(D68)*2</f>
        <v>2</v>
      </c>
    </row>
    <row r="67" spans="1:9" ht="31" hidden="1">
      <c r="A67" s="21" t="s">
        <v>1375</v>
      </c>
      <c r="B67" s="38" t="s">
        <v>1374</v>
      </c>
      <c r="C67" s="25"/>
      <c r="D67" s="25"/>
      <c r="E67" s="26"/>
      <c r="F67" s="25"/>
      <c r="G67" s="25"/>
    </row>
    <row r="68" spans="1:9" ht="31">
      <c r="A68" s="19" t="s">
        <v>1373</v>
      </c>
      <c r="B68" s="38" t="s">
        <v>1372</v>
      </c>
      <c r="C68" s="17" t="s">
        <v>4086</v>
      </c>
      <c r="D68" s="24">
        <v>0</v>
      </c>
      <c r="E68" s="26" t="s">
        <v>116</v>
      </c>
      <c r="F68" s="25"/>
      <c r="G68" s="24"/>
    </row>
    <row r="69" spans="1:9" ht="31" hidden="1">
      <c r="A69" s="21" t="s">
        <v>1370</v>
      </c>
      <c r="B69" s="38" t="s">
        <v>1369</v>
      </c>
      <c r="C69" s="25"/>
      <c r="D69" s="25"/>
      <c r="E69" s="26"/>
      <c r="F69" s="25"/>
      <c r="G69" s="25"/>
    </row>
    <row r="70" spans="1:9" ht="31" hidden="1">
      <c r="A70" s="21" t="s">
        <v>1367</v>
      </c>
      <c r="B70" s="38" t="s">
        <v>1366</v>
      </c>
      <c r="C70" s="25"/>
      <c r="D70" s="25"/>
      <c r="E70" s="26"/>
      <c r="F70" s="25"/>
      <c r="G70" s="25"/>
    </row>
    <row r="71" spans="1:9" ht="31" hidden="1">
      <c r="A71" s="21" t="s">
        <v>1363</v>
      </c>
      <c r="B71" s="38" t="s">
        <v>1362</v>
      </c>
      <c r="C71" s="25"/>
      <c r="D71" s="25"/>
      <c r="E71" s="26"/>
      <c r="F71" s="25"/>
      <c r="G71" s="25"/>
    </row>
    <row r="72" spans="1:9" ht="40.15" customHeight="1">
      <c r="A72" s="406" t="s">
        <v>1360</v>
      </c>
      <c r="B72" s="1049" t="s">
        <v>1359</v>
      </c>
      <c r="C72" s="1050"/>
      <c r="D72" s="1050"/>
      <c r="E72" s="1050"/>
      <c r="F72" s="1050"/>
      <c r="G72" s="1051"/>
      <c r="H72" s="11">
        <f>SUM(D74)</f>
        <v>0</v>
      </c>
      <c r="I72" s="11">
        <f>COUNT(D74)*2</f>
        <v>2</v>
      </c>
    </row>
    <row r="73" spans="1:9" ht="31" hidden="1">
      <c r="A73" s="21" t="s">
        <v>1358</v>
      </c>
      <c r="B73" s="38" t="s">
        <v>1357</v>
      </c>
      <c r="C73" s="25"/>
      <c r="D73" s="25"/>
      <c r="E73" s="26"/>
      <c r="F73" s="25"/>
      <c r="G73" s="25"/>
    </row>
    <row r="74" spans="1:9" ht="31">
      <c r="A74" s="19" t="s">
        <v>1356</v>
      </c>
      <c r="B74" s="38" t="s">
        <v>1355</v>
      </c>
      <c r="C74" s="17" t="s">
        <v>4085</v>
      </c>
      <c r="D74" s="24">
        <v>0</v>
      </c>
      <c r="E74" s="26" t="s">
        <v>116</v>
      </c>
      <c r="F74" s="25"/>
      <c r="G74" s="24"/>
    </row>
    <row r="75" spans="1:9" ht="31" hidden="1">
      <c r="A75" s="21" t="s">
        <v>1353</v>
      </c>
      <c r="B75" s="38" t="s">
        <v>1352</v>
      </c>
      <c r="C75" s="25"/>
      <c r="D75" s="25"/>
      <c r="E75" s="26"/>
      <c r="F75" s="25"/>
      <c r="G75" s="25"/>
    </row>
    <row r="76" spans="1:9" ht="40.15" customHeight="1">
      <c r="A76" s="406" t="s">
        <v>1349</v>
      </c>
      <c r="B76" s="1055" t="s">
        <v>1348</v>
      </c>
      <c r="C76" s="1056"/>
      <c r="D76" s="1056"/>
      <c r="E76" s="1056"/>
      <c r="F76" s="1056"/>
      <c r="G76" s="1057"/>
      <c r="H76" s="11">
        <f>SUM(D77)</f>
        <v>0</v>
      </c>
      <c r="I76" s="11">
        <f>COUNT(D77)*2</f>
        <v>2</v>
      </c>
    </row>
    <row r="77" spans="1:9" ht="62">
      <c r="A77" s="19" t="s">
        <v>1347</v>
      </c>
      <c r="B77" s="29" t="s">
        <v>1346</v>
      </c>
      <c r="C77" s="17" t="s">
        <v>4084</v>
      </c>
      <c r="D77" s="24">
        <v>0</v>
      </c>
      <c r="E77" s="26" t="s">
        <v>110</v>
      </c>
      <c r="F77" s="25"/>
      <c r="G77" s="24"/>
    </row>
    <row r="78" spans="1:9" ht="62" hidden="1">
      <c r="A78" s="21" t="s">
        <v>1343</v>
      </c>
      <c r="B78" s="29" t="s">
        <v>1342</v>
      </c>
      <c r="C78" s="25"/>
      <c r="D78" s="25"/>
      <c r="E78" s="26"/>
      <c r="F78" s="25"/>
      <c r="G78" s="25"/>
    </row>
    <row r="79" spans="1:9" ht="62" hidden="1">
      <c r="A79" s="21" t="s">
        <v>1340</v>
      </c>
      <c r="B79" s="29" t="s">
        <v>1339</v>
      </c>
      <c r="C79" s="25"/>
      <c r="D79" s="25"/>
      <c r="E79" s="26"/>
      <c r="F79" s="25"/>
      <c r="G79" s="25"/>
    </row>
    <row r="80" spans="1:9" ht="46.5" hidden="1">
      <c r="A80" s="21" t="s">
        <v>1337</v>
      </c>
      <c r="B80" s="29" t="s">
        <v>1336</v>
      </c>
      <c r="C80" s="25"/>
      <c r="D80" s="25"/>
      <c r="E80" s="26"/>
      <c r="F80" s="25"/>
      <c r="G80" s="25"/>
    </row>
    <row r="81" spans="1:9" ht="62" hidden="1">
      <c r="A81" s="21" t="s">
        <v>1330</v>
      </c>
      <c r="B81" s="29" t="s">
        <v>2651</v>
      </c>
      <c r="C81" s="25"/>
      <c r="D81" s="25"/>
      <c r="E81" s="26"/>
      <c r="F81" s="25"/>
      <c r="G81" s="25"/>
    </row>
    <row r="82" spans="1:9" ht="46.5" hidden="1">
      <c r="A82" s="21" t="s">
        <v>1324</v>
      </c>
      <c r="B82" s="29" t="s">
        <v>1323</v>
      </c>
      <c r="C82" s="25"/>
      <c r="D82" s="25"/>
      <c r="E82" s="26"/>
      <c r="F82" s="25"/>
      <c r="G82" s="25"/>
    </row>
    <row r="83" spans="1:9" ht="62" hidden="1">
      <c r="A83" s="21" t="s">
        <v>1321</v>
      </c>
      <c r="B83" s="29" t="s">
        <v>1320</v>
      </c>
      <c r="C83" s="25"/>
      <c r="D83" s="25"/>
      <c r="E83" s="26"/>
      <c r="F83" s="25"/>
      <c r="G83" s="25"/>
    </row>
    <row r="84" spans="1:9" ht="93" hidden="1">
      <c r="A84" s="21" t="s">
        <v>1318</v>
      </c>
      <c r="B84" s="29" t="s">
        <v>1317</v>
      </c>
      <c r="C84" s="25"/>
      <c r="D84" s="25"/>
      <c r="E84" s="26"/>
      <c r="F84" s="25"/>
      <c r="G84" s="25"/>
    </row>
    <row r="85" spans="1:9" ht="62" hidden="1">
      <c r="A85" s="21" t="s">
        <v>1315</v>
      </c>
      <c r="B85" s="29" t="s">
        <v>1314</v>
      </c>
      <c r="C85" s="25"/>
      <c r="D85" s="25"/>
      <c r="E85" s="26"/>
      <c r="F85" s="25"/>
      <c r="G85" s="25"/>
    </row>
    <row r="86" spans="1:9" ht="46.5" hidden="1">
      <c r="A86" s="21" t="s">
        <v>1313</v>
      </c>
      <c r="B86" s="29" t="s">
        <v>1312</v>
      </c>
      <c r="C86" s="178"/>
      <c r="D86" s="25"/>
      <c r="E86" s="26"/>
      <c r="F86" s="178"/>
      <c r="G86" s="25"/>
    </row>
    <row r="87" spans="1:9" ht="29" hidden="1">
      <c r="A87" s="21" t="s">
        <v>1310</v>
      </c>
      <c r="B87" s="23" t="s">
        <v>1309</v>
      </c>
      <c r="C87" s="25"/>
      <c r="D87" s="25"/>
      <c r="E87" s="26"/>
      <c r="F87" s="25"/>
      <c r="G87" s="25"/>
    </row>
    <row r="88" spans="1:9" ht="18.5" hidden="1">
      <c r="A88" s="407" t="s">
        <v>1307</v>
      </c>
      <c r="B88" s="1055" t="s">
        <v>1306</v>
      </c>
      <c r="C88" s="1056"/>
      <c r="D88" s="1056"/>
      <c r="E88" s="1056"/>
      <c r="F88" s="1056"/>
      <c r="G88" s="1057"/>
    </row>
    <row r="89" spans="1:9" ht="31" hidden="1">
      <c r="A89" s="21" t="s">
        <v>1305</v>
      </c>
      <c r="B89" s="31" t="s">
        <v>1304</v>
      </c>
      <c r="C89" s="25"/>
      <c r="D89" s="25"/>
      <c r="E89" s="26"/>
      <c r="F89" s="25"/>
      <c r="G89" s="25"/>
    </row>
    <row r="90" spans="1:9" ht="31" hidden="1">
      <c r="A90" s="21" t="s">
        <v>1303</v>
      </c>
      <c r="B90" s="31" t="s">
        <v>1302</v>
      </c>
      <c r="C90" s="25"/>
      <c r="D90" s="25"/>
      <c r="E90" s="26"/>
      <c r="F90" s="25"/>
      <c r="G90" s="25"/>
    </row>
    <row r="91" spans="1:9" ht="31" hidden="1">
      <c r="A91" s="21" t="s">
        <v>1301</v>
      </c>
      <c r="B91" s="31" t="s">
        <v>1300</v>
      </c>
      <c r="C91" s="25"/>
      <c r="D91" s="25"/>
      <c r="E91" s="26"/>
      <c r="F91" s="25"/>
      <c r="G91" s="25"/>
    </row>
    <row r="92" spans="1:9" ht="31" hidden="1">
      <c r="A92" s="21" t="s">
        <v>1299</v>
      </c>
      <c r="B92" s="31" t="s">
        <v>1298</v>
      </c>
      <c r="C92" s="25"/>
      <c r="D92" s="25"/>
      <c r="E92" s="26"/>
      <c r="F92" s="25"/>
      <c r="G92" s="25"/>
    </row>
    <row r="93" spans="1:9" ht="31" hidden="1">
      <c r="A93" s="21" t="s">
        <v>1297</v>
      </c>
      <c r="B93" s="31" t="s">
        <v>1296</v>
      </c>
      <c r="C93" s="25"/>
      <c r="D93" s="25"/>
      <c r="E93" s="26"/>
      <c r="F93" s="25"/>
      <c r="G93" s="25"/>
    </row>
    <row r="94" spans="1:9" ht="31" hidden="1">
      <c r="A94" s="21" t="s">
        <v>1295</v>
      </c>
      <c r="B94" s="31" t="s">
        <v>1294</v>
      </c>
      <c r="C94" s="25"/>
      <c r="D94" s="25"/>
      <c r="E94" s="26"/>
      <c r="F94" s="25"/>
      <c r="G94" s="25"/>
    </row>
    <row r="95" spans="1:9" ht="31" hidden="1">
      <c r="A95" s="21" t="s">
        <v>1293</v>
      </c>
      <c r="B95" s="31" t="s">
        <v>1292</v>
      </c>
      <c r="C95" s="25"/>
      <c r="D95" s="25"/>
      <c r="E95" s="26"/>
      <c r="F95" s="25"/>
      <c r="G95" s="25"/>
    </row>
    <row r="96" spans="1:9" ht="40.15" customHeight="1">
      <c r="A96" s="406" t="s">
        <v>4083</v>
      </c>
      <c r="B96" s="1058" t="s">
        <v>1290</v>
      </c>
      <c r="C96" s="1059"/>
      <c r="D96" s="1059"/>
      <c r="E96" s="1059"/>
      <c r="F96" s="1059"/>
      <c r="G96" s="1060"/>
      <c r="H96" s="11">
        <f>SUM(D97)</f>
        <v>0</v>
      </c>
      <c r="I96" s="11">
        <f>COUNT(D97)*2</f>
        <v>2</v>
      </c>
    </row>
    <row r="97" spans="1:9" ht="62">
      <c r="A97" s="19" t="s">
        <v>4082</v>
      </c>
      <c r="B97" s="31" t="s">
        <v>1288</v>
      </c>
      <c r="C97" s="17" t="s">
        <v>4081</v>
      </c>
      <c r="D97" s="24">
        <v>0</v>
      </c>
      <c r="E97" s="26" t="s">
        <v>110</v>
      </c>
      <c r="F97" s="25"/>
      <c r="G97" s="24"/>
    </row>
    <row r="98" spans="1:9" ht="77.5" hidden="1">
      <c r="A98" s="21" t="s">
        <v>4080</v>
      </c>
      <c r="B98" s="31" t="s">
        <v>1284</v>
      </c>
      <c r="C98" s="17"/>
      <c r="D98" s="25"/>
      <c r="E98" s="26"/>
      <c r="F98" s="25"/>
      <c r="G98" s="25"/>
    </row>
    <row r="99" spans="1:9" ht="21">
      <c r="A99" s="110" t="s">
        <v>3680</v>
      </c>
      <c r="B99" s="1052" t="s">
        <v>1283</v>
      </c>
      <c r="C99" s="1053"/>
      <c r="D99" s="1053"/>
      <c r="E99" s="1053"/>
      <c r="F99" s="1053"/>
      <c r="G99" s="1054"/>
      <c r="H99" s="11">
        <f>H100+H112+H118+H123+H130</f>
        <v>0</v>
      </c>
      <c r="I99" s="11">
        <f>I100+I112+I118+I123+I130</f>
        <v>42</v>
      </c>
    </row>
    <row r="100" spans="1:9" ht="40.15" customHeight="1">
      <c r="A100" s="408" t="s">
        <v>4079</v>
      </c>
      <c r="B100" s="918" t="s">
        <v>1281</v>
      </c>
      <c r="C100" s="919"/>
      <c r="D100" s="919"/>
      <c r="E100" s="919"/>
      <c r="F100" s="919"/>
      <c r="G100" s="920"/>
      <c r="H100" s="11">
        <f>SUM(D101:D109)</f>
        <v>0</v>
      </c>
      <c r="I100" s="11">
        <f>COUNT(D101:D109)*2</f>
        <v>16</v>
      </c>
    </row>
    <row r="101" spans="1:9" ht="31">
      <c r="A101" s="19" t="s">
        <v>4078</v>
      </c>
      <c r="B101" s="101" t="s">
        <v>1279</v>
      </c>
      <c r="C101" s="22" t="s">
        <v>4077</v>
      </c>
      <c r="D101" s="24">
        <v>0</v>
      </c>
      <c r="E101" s="26" t="s">
        <v>168</v>
      </c>
      <c r="F101" s="22" t="s">
        <v>1277</v>
      </c>
      <c r="G101" s="24"/>
    </row>
    <row r="102" spans="1:9" ht="29">
      <c r="A102" s="19"/>
      <c r="B102" s="101"/>
      <c r="C102" s="23" t="s">
        <v>1932</v>
      </c>
      <c r="D102" s="24">
        <v>0</v>
      </c>
      <c r="E102" s="26" t="s">
        <v>168</v>
      </c>
      <c r="F102" s="25"/>
      <c r="G102" s="24"/>
    </row>
    <row r="103" spans="1:9" ht="46.5">
      <c r="A103" s="19" t="s">
        <v>4076</v>
      </c>
      <c r="B103" s="101" t="s">
        <v>1274</v>
      </c>
      <c r="C103" s="32" t="s">
        <v>3655</v>
      </c>
      <c r="D103" s="24">
        <v>0</v>
      </c>
      <c r="E103" s="26" t="s">
        <v>168</v>
      </c>
      <c r="F103" s="25"/>
      <c r="G103" s="24"/>
    </row>
    <row r="104" spans="1:9" ht="43.5">
      <c r="A104" s="19" t="s">
        <v>3680</v>
      </c>
      <c r="B104" s="101"/>
      <c r="C104" s="279" t="s">
        <v>4075</v>
      </c>
      <c r="D104" s="24">
        <v>0</v>
      </c>
      <c r="E104" s="26" t="s">
        <v>168</v>
      </c>
      <c r="F104" s="25"/>
      <c r="G104" s="24"/>
    </row>
    <row r="105" spans="1:9" ht="43.5">
      <c r="A105" s="19"/>
      <c r="B105" s="101"/>
      <c r="C105" s="279" t="s">
        <v>4074</v>
      </c>
      <c r="D105" s="24">
        <v>0</v>
      </c>
      <c r="E105" s="26" t="s">
        <v>168</v>
      </c>
      <c r="F105" s="25"/>
      <c r="G105" s="24"/>
    </row>
    <row r="106" spans="1:9" ht="46.5" hidden="1">
      <c r="A106" s="21" t="s">
        <v>1268</v>
      </c>
      <c r="B106" s="101" t="s">
        <v>1267</v>
      </c>
      <c r="C106" s="25"/>
      <c r="D106" s="25"/>
      <c r="E106" s="26"/>
      <c r="F106" s="25"/>
      <c r="G106" s="25"/>
    </row>
    <row r="107" spans="1:9" ht="46.5">
      <c r="A107" s="19" t="s">
        <v>4073</v>
      </c>
      <c r="B107" s="101" t="s">
        <v>1264</v>
      </c>
      <c r="C107" s="22" t="s">
        <v>4072</v>
      </c>
      <c r="D107" s="24">
        <v>0</v>
      </c>
      <c r="E107" s="26" t="s">
        <v>168</v>
      </c>
      <c r="F107" s="25"/>
      <c r="G107" s="24"/>
    </row>
    <row r="108" spans="1:9" ht="62">
      <c r="A108" s="19" t="s">
        <v>4071</v>
      </c>
      <c r="B108" s="101" t="s">
        <v>1261</v>
      </c>
      <c r="C108" s="279" t="s">
        <v>4070</v>
      </c>
      <c r="D108" s="24">
        <v>0</v>
      </c>
      <c r="E108" s="26" t="s">
        <v>168</v>
      </c>
      <c r="F108" s="25"/>
      <c r="G108" s="24"/>
    </row>
    <row r="109" spans="1:9" ht="31">
      <c r="A109" s="19" t="s">
        <v>4069</v>
      </c>
      <c r="B109" s="101" t="s">
        <v>1257</v>
      </c>
      <c r="C109" s="102" t="s">
        <v>1256</v>
      </c>
      <c r="D109" s="24">
        <v>0</v>
      </c>
      <c r="E109" s="26" t="s">
        <v>168</v>
      </c>
      <c r="F109" s="25"/>
      <c r="G109" s="24"/>
    </row>
    <row r="110" spans="1:9" ht="46.5" hidden="1">
      <c r="A110" s="21" t="s">
        <v>1255</v>
      </c>
      <c r="B110" s="101" t="s">
        <v>1254</v>
      </c>
      <c r="C110" s="25"/>
      <c r="D110" s="25"/>
      <c r="E110" s="26"/>
      <c r="F110" s="25"/>
      <c r="G110" s="25"/>
    </row>
    <row r="111" spans="1:9" ht="46.5" hidden="1">
      <c r="A111" s="21" t="s">
        <v>1252</v>
      </c>
      <c r="B111" s="101" t="s">
        <v>1251</v>
      </c>
      <c r="C111" s="25"/>
      <c r="D111" s="25"/>
      <c r="E111" s="26"/>
      <c r="F111" s="25"/>
      <c r="G111" s="25"/>
    </row>
    <row r="112" spans="1:9" ht="40.15" customHeight="1">
      <c r="A112" s="408" t="s">
        <v>4068</v>
      </c>
      <c r="B112" s="825" t="s">
        <v>4067</v>
      </c>
      <c r="C112" s="826"/>
      <c r="D112" s="826"/>
      <c r="E112" s="826"/>
      <c r="F112" s="826"/>
      <c r="G112" s="827"/>
      <c r="H112" s="11">
        <f>SUM(D115)</f>
        <v>0</v>
      </c>
      <c r="I112" s="11">
        <f>COUNT(D115)*2</f>
        <v>2</v>
      </c>
    </row>
    <row r="113" spans="1:9" ht="31" hidden="1">
      <c r="A113" s="21" t="s">
        <v>1246</v>
      </c>
      <c r="B113" s="97" t="s">
        <v>1245</v>
      </c>
      <c r="C113" s="25"/>
      <c r="D113" s="25"/>
      <c r="E113" s="26"/>
      <c r="F113" s="25"/>
      <c r="G113" s="25"/>
    </row>
    <row r="114" spans="1:9" ht="77.5" hidden="1">
      <c r="A114" s="21" t="s">
        <v>1239</v>
      </c>
      <c r="B114" s="97" t="s">
        <v>1238</v>
      </c>
      <c r="C114" s="25"/>
      <c r="D114" s="25"/>
      <c r="E114" s="26"/>
      <c r="F114" s="25"/>
      <c r="G114" s="25"/>
    </row>
    <row r="115" spans="1:9" ht="62">
      <c r="A115" s="19" t="s">
        <v>4066</v>
      </c>
      <c r="B115" s="100" t="s">
        <v>1236</v>
      </c>
      <c r="C115" s="22" t="s">
        <v>4065</v>
      </c>
      <c r="D115" s="24">
        <v>0</v>
      </c>
      <c r="E115" s="26" t="s">
        <v>168</v>
      </c>
      <c r="F115" s="25"/>
      <c r="G115" s="24"/>
    </row>
    <row r="116" spans="1:9" ht="46.5" hidden="1">
      <c r="A116" s="21" t="s">
        <v>1231</v>
      </c>
      <c r="B116" s="97" t="s">
        <v>1230</v>
      </c>
      <c r="C116" s="25"/>
      <c r="D116" s="25"/>
      <c r="E116" s="26"/>
      <c r="F116" s="25"/>
      <c r="G116" s="25"/>
    </row>
    <row r="117" spans="1:9" ht="46.5" hidden="1">
      <c r="A117" s="21" t="s">
        <v>1229</v>
      </c>
      <c r="B117" s="98" t="s">
        <v>1228</v>
      </c>
      <c r="C117" s="25"/>
      <c r="D117" s="25"/>
      <c r="E117" s="26"/>
      <c r="F117" s="25"/>
      <c r="G117" s="25"/>
    </row>
    <row r="118" spans="1:9" ht="40.15" customHeight="1">
      <c r="A118" s="408" t="s">
        <v>4064</v>
      </c>
      <c r="B118" s="918" t="s">
        <v>1226</v>
      </c>
      <c r="C118" s="919"/>
      <c r="D118" s="919"/>
      <c r="E118" s="919"/>
      <c r="F118" s="919"/>
      <c r="G118" s="920"/>
      <c r="H118" s="11">
        <f>SUM(D119:D122)</f>
        <v>0</v>
      </c>
      <c r="I118" s="11">
        <f>COUNT(D119:D122)*2</f>
        <v>8</v>
      </c>
    </row>
    <row r="119" spans="1:9" ht="31">
      <c r="A119" s="19" t="s">
        <v>4063</v>
      </c>
      <c r="B119" s="97" t="s">
        <v>1224</v>
      </c>
      <c r="C119" s="22" t="s">
        <v>4062</v>
      </c>
      <c r="D119" s="24">
        <v>0</v>
      </c>
      <c r="E119" s="26" t="s">
        <v>168</v>
      </c>
      <c r="F119" s="25"/>
      <c r="G119" s="24"/>
    </row>
    <row r="120" spans="1:9" ht="46.5">
      <c r="A120" s="19" t="s">
        <v>4061</v>
      </c>
      <c r="B120" s="97" t="s">
        <v>1219</v>
      </c>
      <c r="C120" s="22" t="s">
        <v>4060</v>
      </c>
      <c r="D120" s="24">
        <v>0</v>
      </c>
      <c r="E120" s="26" t="s">
        <v>1210</v>
      </c>
      <c r="F120" s="22" t="s">
        <v>4059</v>
      </c>
      <c r="G120" s="24"/>
    </row>
    <row r="121" spans="1:9" ht="62">
      <c r="A121" s="19" t="s">
        <v>1217</v>
      </c>
      <c r="B121" s="97" t="s">
        <v>1216</v>
      </c>
      <c r="C121" s="23" t="s">
        <v>1215</v>
      </c>
      <c r="D121" s="24">
        <v>0</v>
      </c>
      <c r="E121" s="26" t="s">
        <v>921</v>
      </c>
      <c r="F121" s="25"/>
      <c r="G121" s="24"/>
    </row>
    <row r="122" spans="1:9" ht="77.5">
      <c r="A122" s="19" t="s">
        <v>4058</v>
      </c>
      <c r="B122" s="97" t="s">
        <v>1212</v>
      </c>
      <c r="C122" s="36" t="s">
        <v>4057</v>
      </c>
      <c r="D122" s="24">
        <v>0</v>
      </c>
      <c r="E122" s="26" t="s">
        <v>1210</v>
      </c>
      <c r="F122" s="25"/>
      <c r="G122" s="24"/>
    </row>
    <row r="123" spans="1:9" ht="40.15" customHeight="1">
      <c r="A123" s="408" t="s">
        <v>4056</v>
      </c>
      <c r="B123" s="918" t="s">
        <v>1207</v>
      </c>
      <c r="C123" s="919"/>
      <c r="D123" s="919"/>
      <c r="E123" s="919"/>
      <c r="F123" s="919"/>
      <c r="G123" s="920"/>
      <c r="H123" s="11">
        <f>SUM(D124:D129)</f>
        <v>0</v>
      </c>
      <c r="I123" s="11">
        <f>COUNT(D124:D129)*2</f>
        <v>10</v>
      </c>
    </row>
    <row r="124" spans="1:9" ht="72.5">
      <c r="A124" s="19" t="s">
        <v>4055</v>
      </c>
      <c r="B124" s="66" t="s">
        <v>1205</v>
      </c>
      <c r="C124" s="22" t="s">
        <v>4054</v>
      </c>
      <c r="D124" s="16">
        <v>0</v>
      </c>
      <c r="E124" s="26" t="s">
        <v>422</v>
      </c>
      <c r="F124" s="22" t="s">
        <v>4053</v>
      </c>
      <c r="G124" s="24"/>
    </row>
    <row r="125" spans="1:9" ht="31" hidden="1">
      <c r="A125" s="21" t="s">
        <v>1203</v>
      </c>
      <c r="B125" s="66" t="s">
        <v>1202</v>
      </c>
      <c r="C125" s="25"/>
      <c r="D125" s="25"/>
      <c r="E125" s="26"/>
      <c r="F125" s="25"/>
      <c r="G125" s="25"/>
    </row>
    <row r="126" spans="1:9" ht="31">
      <c r="A126" s="19" t="s">
        <v>4052</v>
      </c>
      <c r="B126" s="66" t="s">
        <v>1199</v>
      </c>
      <c r="C126" s="22" t="s">
        <v>4051</v>
      </c>
      <c r="D126" s="16">
        <v>0</v>
      </c>
      <c r="E126" s="26" t="s">
        <v>126</v>
      </c>
      <c r="F126" s="22" t="s">
        <v>4050</v>
      </c>
      <c r="G126" s="24"/>
    </row>
    <row r="127" spans="1:9" ht="58">
      <c r="A127" s="19" t="s">
        <v>4049</v>
      </c>
      <c r="B127" s="66" t="s">
        <v>1197</v>
      </c>
      <c r="C127" s="22" t="s">
        <v>4048</v>
      </c>
      <c r="D127" s="16">
        <v>0</v>
      </c>
      <c r="E127" s="26" t="s">
        <v>1170</v>
      </c>
      <c r="F127" s="22" t="s">
        <v>4047</v>
      </c>
      <c r="G127" s="24"/>
    </row>
    <row r="128" spans="1:9" ht="58">
      <c r="A128" s="19" t="s">
        <v>3680</v>
      </c>
      <c r="B128" s="66"/>
      <c r="C128" s="17" t="s">
        <v>3873</v>
      </c>
      <c r="D128" s="16">
        <v>0</v>
      </c>
      <c r="E128" s="26" t="s">
        <v>808</v>
      </c>
      <c r="F128" s="17" t="s">
        <v>3869</v>
      </c>
      <c r="G128" s="24"/>
    </row>
    <row r="129" spans="1:9" ht="58">
      <c r="A129" s="19" t="s">
        <v>4046</v>
      </c>
      <c r="B129" s="42" t="s">
        <v>1190</v>
      </c>
      <c r="C129" s="30" t="s">
        <v>3139</v>
      </c>
      <c r="D129" s="16">
        <v>0</v>
      </c>
      <c r="E129" s="26" t="s">
        <v>168</v>
      </c>
      <c r="F129" s="25"/>
      <c r="G129" s="24"/>
    </row>
    <row r="130" spans="1:9" ht="40.15" customHeight="1">
      <c r="A130" s="408" t="s">
        <v>4045</v>
      </c>
      <c r="B130" s="918" t="s">
        <v>1187</v>
      </c>
      <c r="C130" s="919"/>
      <c r="D130" s="919"/>
      <c r="E130" s="919"/>
      <c r="F130" s="919"/>
      <c r="G130" s="920"/>
      <c r="H130" s="11">
        <f>SUM(D131:D134)</f>
        <v>0</v>
      </c>
      <c r="I130" s="11">
        <f>COUNT(D131:D134)*2</f>
        <v>6</v>
      </c>
    </row>
    <row r="131" spans="1:9" ht="62">
      <c r="A131" s="19" t="s">
        <v>4044</v>
      </c>
      <c r="B131" s="97" t="s">
        <v>1185</v>
      </c>
      <c r="C131" s="36" t="s">
        <v>4043</v>
      </c>
      <c r="D131" s="24">
        <v>0</v>
      </c>
      <c r="E131" s="26" t="s">
        <v>808</v>
      </c>
      <c r="F131" s="25"/>
      <c r="G131" s="24"/>
    </row>
    <row r="132" spans="1:9" ht="46.5">
      <c r="A132" s="19" t="s">
        <v>1182</v>
      </c>
      <c r="B132" s="97" t="s">
        <v>1181</v>
      </c>
      <c r="C132" s="23" t="s">
        <v>4042</v>
      </c>
      <c r="D132" s="24">
        <v>0</v>
      </c>
      <c r="E132" s="26" t="s">
        <v>808</v>
      </c>
      <c r="F132" s="25"/>
      <c r="G132" s="24"/>
    </row>
    <row r="133" spans="1:9" ht="46.5" hidden="1">
      <c r="A133" s="21" t="s">
        <v>1179</v>
      </c>
      <c r="B133" s="97" t="s">
        <v>1178</v>
      </c>
      <c r="C133" s="23"/>
      <c r="D133" s="25"/>
      <c r="E133" s="26"/>
      <c r="F133" s="25"/>
      <c r="G133" s="25"/>
    </row>
    <row r="134" spans="1:9" ht="62">
      <c r="A134" s="19" t="s">
        <v>4041</v>
      </c>
      <c r="B134" s="97" t="s">
        <v>1175</v>
      </c>
      <c r="C134" s="36" t="s">
        <v>4040</v>
      </c>
      <c r="D134" s="24">
        <v>0</v>
      </c>
      <c r="E134" s="26" t="s">
        <v>1170</v>
      </c>
      <c r="F134" s="25"/>
      <c r="G134" s="24"/>
    </row>
    <row r="135" spans="1:9" ht="62" hidden="1">
      <c r="A135" s="21" t="s">
        <v>1173</v>
      </c>
      <c r="B135" s="97" t="s">
        <v>1172</v>
      </c>
      <c r="C135" s="25"/>
      <c r="D135" s="25"/>
      <c r="E135" s="26"/>
      <c r="F135" s="25"/>
      <c r="G135" s="25"/>
    </row>
    <row r="136" spans="1:9" ht="62" hidden="1">
      <c r="A136" s="21" t="s">
        <v>1169</v>
      </c>
      <c r="B136" s="69" t="s">
        <v>1168</v>
      </c>
      <c r="C136" s="25"/>
      <c r="D136" s="25"/>
      <c r="E136" s="26"/>
      <c r="F136" s="25"/>
      <c r="G136" s="25"/>
    </row>
    <row r="137" spans="1:9" ht="18.75" customHeight="1">
      <c r="A137" s="110" t="s">
        <v>3680</v>
      </c>
      <c r="B137" s="1061" t="s">
        <v>4039</v>
      </c>
      <c r="C137" s="1062"/>
      <c r="D137" s="1062"/>
      <c r="E137" s="1062"/>
      <c r="F137" s="1062"/>
      <c r="G137" s="1063"/>
      <c r="H137" s="11">
        <f>H138+H154+H162+H169+H180+H185</f>
        <v>0</v>
      </c>
      <c r="I137" s="11">
        <f>I138+I154+I162+I169+I180+I185</f>
        <v>98</v>
      </c>
    </row>
    <row r="138" spans="1:9" ht="40.15" customHeight="1">
      <c r="A138" s="406" t="s">
        <v>4038</v>
      </c>
      <c r="B138" s="1024" t="s">
        <v>1165</v>
      </c>
      <c r="C138" s="1025"/>
      <c r="D138" s="1025"/>
      <c r="E138" s="1025"/>
      <c r="F138" s="1025"/>
      <c r="G138" s="1026"/>
      <c r="H138" s="11">
        <f>SUM(D139:D153)</f>
        <v>0</v>
      </c>
      <c r="I138" s="11">
        <f>COUNT(D139:D153)*2</f>
        <v>30</v>
      </c>
    </row>
    <row r="139" spans="1:9" ht="31">
      <c r="A139" s="19" t="s">
        <v>4037</v>
      </c>
      <c r="B139" s="29" t="s">
        <v>1163</v>
      </c>
      <c r="C139" s="318" t="s">
        <v>4036</v>
      </c>
      <c r="D139" s="24">
        <v>0</v>
      </c>
      <c r="E139" s="26" t="s">
        <v>168</v>
      </c>
      <c r="F139" s="17" t="s">
        <v>4035</v>
      </c>
      <c r="G139" s="24"/>
    </row>
    <row r="140" spans="1:9" ht="29">
      <c r="A140" s="19"/>
      <c r="B140" s="29"/>
      <c r="C140" s="318" t="s">
        <v>4034</v>
      </c>
      <c r="D140" s="24">
        <v>0</v>
      </c>
      <c r="E140" s="26" t="s">
        <v>168</v>
      </c>
      <c r="F140" s="17"/>
      <c r="G140" s="24"/>
    </row>
    <row r="141" spans="1:9" ht="31">
      <c r="A141" s="19" t="s">
        <v>4033</v>
      </c>
      <c r="B141" s="33" t="s">
        <v>1157</v>
      </c>
      <c r="C141" s="45" t="s">
        <v>4032</v>
      </c>
      <c r="D141" s="24">
        <v>0</v>
      </c>
      <c r="E141" s="26" t="s">
        <v>168</v>
      </c>
      <c r="F141" s="25"/>
      <c r="G141" s="24"/>
    </row>
    <row r="142" spans="1:9" ht="29">
      <c r="A142" s="19"/>
      <c r="B142" s="33"/>
      <c r="C142" s="45" t="s">
        <v>4031</v>
      </c>
      <c r="D142" s="24">
        <v>0</v>
      </c>
      <c r="E142" s="26" t="s">
        <v>168</v>
      </c>
      <c r="F142" s="25"/>
      <c r="G142" s="24"/>
    </row>
    <row r="143" spans="1:9" ht="46.5">
      <c r="A143" s="19" t="s">
        <v>4030</v>
      </c>
      <c r="B143" s="29" t="s">
        <v>1145</v>
      </c>
      <c r="C143" s="17" t="s">
        <v>4029</v>
      </c>
      <c r="D143" s="24">
        <v>0</v>
      </c>
      <c r="E143" s="26" t="s">
        <v>168</v>
      </c>
      <c r="F143" s="25"/>
      <c r="G143" s="24"/>
    </row>
    <row r="144" spans="1:9" ht="15.5">
      <c r="A144" s="19" t="s">
        <v>3680</v>
      </c>
      <c r="B144" s="29"/>
      <c r="C144" s="17" t="s">
        <v>4028</v>
      </c>
      <c r="D144" s="24">
        <v>0</v>
      </c>
      <c r="E144" s="26" t="s">
        <v>168</v>
      </c>
      <c r="F144" s="25"/>
      <c r="G144" s="24"/>
    </row>
    <row r="145" spans="1:9" ht="29">
      <c r="A145" s="19" t="s">
        <v>3680</v>
      </c>
      <c r="B145" s="29"/>
      <c r="C145" s="17" t="s">
        <v>4027</v>
      </c>
      <c r="D145" s="24">
        <v>0</v>
      </c>
      <c r="E145" s="26" t="s">
        <v>168</v>
      </c>
      <c r="F145" s="25"/>
      <c r="G145" s="24"/>
    </row>
    <row r="146" spans="1:9" ht="28.5" customHeight="1">
      <c r="A146" s="19" t="s">
        <v>3680</v>
      </c>
      <c r="B146" s="29"/>
      <c r="C146" s="17" t="s">
        <v>4026</v>
      </c>
      <c r="D146" s="24">
        <v>0</v>
      </c>
      <c r="E146" s="26" t="s">
        <v>168</v>
      </c>
      <c r="F146" s="25"/>
      <c r="G146" s="24"/>
    </row>
    <row r="147" spans="1:9" ht="30.75" customHeight="1">
      <c r="A147" s="19" t="s">
        <v>3680</v>
      </c>
      <c r="B147" s="29"/>
      <c r="C147" s="17" t="s">
        <v>4025</v>
      </c>
      <c r="D147" s="24">
        <v>0</v>
      </c>
      <c r="E147" s="26" t="s">
        <v>168</v>
      </c>
      <c r="F147" s="25"/>
      <c r="G147" s="24"/>
    </row>
    <row r="148" spans="1:9" ht="36.75" customHeight="1">
      <c r="A148" s="19" t="s">
        <v>3680</v>
      </c>
      <c r="B148" s="29"/>
      <c r="C148" s="45" t="s">
        <v>4024</v>
      </c>
      <c r="D148" s="24">
        <v>0</v>
      </c>
      <c r="E148" s="26" t="s">
        <v>168</v>
      </c>
      <c r="F148" s="25"/>
      <c r="G148" s="24"/>
    </row>
    <row r="149" spans="1:9" ht="33.75" customHeight="1">
      <c r="A149" s="19" t="s">
        <v>3680</v>
      </c>
      <c r="B149" s="29"/>
      <c r="C149" s="17" t="s">
        <v>4023</v>
      </c>
      <c r="D149" s="24">
        <v>0</v>
      </c>
      <c r="E149" s="26" t="s">
        <v>168</v>
      </c>
      <c r="F149" s="25"/>
      <c r="G149" s="24"/>
    </row>
    <row r="150" spans="1:9" ht="46.5">
      <c r="A150" s="19" t="s">
        <v>1134</v>
      </c>
      <c r="B150" s="29" t="s">
        <v>1133</v>
      </c>
      <c r="C150" s="22" t="s">
        <v>2611</v>
      </c>
      <c r="D150" s="24">
        <v>0</v>
      </c>
      <c r="E150" s="26" t="s">
        <v>168</v>
      </c>
      <c r="F150" s="25"/>
      <c r="G150" s="24"/>
    </row>
    <row r="151" spans="1:9" ht="46.5">
      <c r="A151" s="19" t="s">
        <v>4022</v>
      </c>
      <c r="B151" s="29" t="s">
        <v>1130</v>
      </c>
      <c r="C151" s="22" t="s">
        <v>1129</v>
      </c>
      <c r="D151" s="24">
        <v>0</v>
      </c>
      <c r="E151" s="26" t="s">
        <v>168</v>
      </c>
      <c r="F151" s="25"/>
      <c r="G151" s="24"/>
    </row>
    <row r="152" spans="1:9" ht="31">
      <c r="A152" s="19" t="s">
        <v>4021</v>
      </c>
      <c r="B152" s="29" t="s">
        <v>1127</v>
      </c>
      <c r="C152" s="17" t="s">
        <v>4020</v>
      </c>
      <c r="D152" s="24">
        <v>0</v>
      </c>
      <c r="E152" s="26" t="s">
        <v>168</v>
      </c>
      <c r="F152" s="25"/>
      <c r="G152" s="24"/>
    </row>
    <row r="153" spans="1:9" ht="77.5">
      <c r="A153" s="19" t="s">
        <v>4019</v>
      </c>
      <c r="B153" s="31" t="s">
        <v>1123</v>
      </c>
      <c r="C153" s="17" t="s">
        <v>4018</v>
      </c>
      <c r="D153" s="24">
        <v>0</v>
      </c>
      <c r="E153" s="26" t="s">
        <v>168</v>
      </c>
      <c r="F153" s="25"/>
      <c r="G153" s="24"/>
    </row>
    <row r="154" spans="1:9" ht="40.15" customHeight="1">
      <c r="A154" s="406" t="s">
        <v>4017</v>
      </c>
      <c r="B154" s="1003" t="s">
        <v>1117</v>
      </c>
      <c r="C154" s="1004"/>
      <c r="D154" s="1004"/>
      <c r="E154" s="1004"/>
      <c r="F154" s="1004"/>
      <c r="G154" s="1005"/>
      <c r="H154" s="11">
        <f>SUM(D155:D161)</f>
        <v>0</v>
      </c>
      <c r="I154" s="11">
        <f>COUNT(D155:D161)*2</f>
        <v>12</v>
      </c>
    </row>
    <row r="155" spans="1:9" ht="58">
      <c r="A155" s="19" t="s">
        <v>1116</v>
      </c>
      <c r="B155" s="69" t="s">
        <v>1115</v>
      </c>
      <c r="C155" s="23" t="s">
        <v>1114</v>
      </c>
      <c r="D155" s="37">
        <v>0</v>
      </c>
      <c r="E155" s="26" t="s">
        <v>168</v>
      </c>
      <c r="F155" s="23" t="s">
        <v>1113</v>
      </c>
      <c r="G155" s="24"/>
    </row>
    <row r="156" spans="1:9" ht="62" hidden="1">
      <c r="A156" s="21" t="s">
        <v>1112</v>
      </c>
      <c r="B156" s="33" t="s">
        <v>1111</v>
      </c>
      <c r="C156" s="25"/>
      <c r="D156" s="25"/>
      <c r="E156" s="26"/>
      <c r="F156" s="25"/>
      <c r="G156" s="25"/>
    </row>
    <row r="157" spans="1:9" ht="43.5">
      <c r="A157" s="19" t="s">
        <v>1110</v>
      </c>
      <c r="B157" s="33" t="s">
        <v>1109</v>
      </c>
      <c r="C157" s="17" t="s">
        <v>4016</v>
      </c>
      <c r="D157" s="37">
        <v>0</v>
      </c>
      <c r="E157" s="26" t="s">
        <v>168</v>
      </c>
      <c r="F157" s="25"/>
      <c r="G157" s="24"/>
    </row>
    <row r="158" spans="1:9" ht="43.5">
      <c r="A158" s="19" t="s">
        <v>3680</v>
      </c>
      <c r="B158" s="33"/>
      <c r="C158" s="17" t="s">
        <v>4015</v>
      </c>
      <c r="D158" s="37">
        <v>0</v>
      </c>
      <c r="E158" s="26" t="s">
        <v>190</v>
      </c>
      <c r="F158" s="25"/>
      <c r="G158" s="24"/>
    </row>
    <row r="159" spans="1:9" ht="46.5">
      <c r="A159" s="19" t="s">
        <v>1107</v>
      </c>
      <c r="B159" s="69" t="s">
        <v>1106</v>
      </c>
      <c r="C159" s="17" t="s">
        <v>4014</v>
      </c>
      <c r="D159" s="37">
        <v>0</v>
      </c>
      <c r="E159" s="26" t="s">
        <v>168</v>
      </c>
      <c r="F159" s="25"/>
      <c r="G159" s="24"/>
    </row>
    <row r="160" spans="1:9" ht="29">
      <c r="A160" s="19"/>
      <c r="B160" s="69"/>
      <c r="C160" s="48" t="s">
        <v>4013</v>
      </c>
      <c r="D160" s="37">
        <v>0</v>
      </c>
      <c r="E160" s="26" t="s">
        <v>168</v>
      </c>
      <c r="F160" s="25"/>
      <c r="G160" s="24"/>
    </row>
    <row r="161" spans="1:9" ht="29">
      <c r="A161" s="19"/>
      <c r="B161" s="69"/>
      <c r="C161" s="36" t="s">
        <v>1104</v>
      </c>
      <c r="D161" s="37">
        <v>0</v>
      </c>
      <c r="E161" s="26" t="s">
        <v>168</v>
      </c>
      <c r="F161" s="25"/>
      <c r="G161" s="24"/>
    </row>
    <row r="162" spans="1:9" ht="40.15" customHeight="1">
      <c r="A162" s="406" t="s">
        <v>4012</v>
      </c>
      <c r="B162" s="1003" t="s">
        <v>1102</v>
      </c>
      <c r="C162" s="1004"/>
      <c r="D162" s="1004"/>
      <c r="E162" s="1004"/>
      <c r="F162" s="1004"/>
      <c r="G162" s="1005"/>
      <c r="H162" s="11">
        <f>SUM(D163:D168)</f>
        <v>0</v>
      </c>
      <c r="I162" s="11">
        <f>COUNT(D163:D168)*2</f>
        <v>12</v>
      </c>
    </row>
    <row r="163" spans="1:9" ht="43.5">
      <c r="A163" s="19" t="s">
        <v>4011</v>
      </c>
      <c r="B163" s="69" t="s">
        <v>1100</v>
      </c>
      <c r="C163" s="86" t="s">
        <v>4010</v>
      </c>
      <c r="D163" s="24">
        <v>0</v>
      </c>
      <c r="E163" s="26" t="s">
        <v>235</v>
      </c>
      <c r="F163" s="25"/>
      <c r="G163" s="24"/>
    </row>
    <row r="164" spans="1:9" ht="43.5">
      <c r="A164" s="19" t="s">
        <v>3680</v>
      </c>
      <c r="B164" s="69"/>
      <c r="C164" s="86" t="s">
        <v>1098</v>
      </c>
      <c r="D164" s="24">
        <v>0</v>
      </c>
      <c r="E164" s="26" t="s">
        <v>168</v>
      </c>
      <c r="F164" s="25"/>
      <c r="G164" s="24"/>
    </row>
    <row r="165" spans="1:9" ht="43.5">
      <c r="A165" s="19"/>
      <c r="B165" s="69"/>
      <c r="C165" s="320" t="s">
        <v>4009</v>
      </c>
      <c r="D165" s="24">
        <v>0</v>
      </c>
      <c r="E165" s="26" t="s">
        <v>168</v>
      </c>
      <c r="F165" s="25"/>
      <c r="G165" s="24"/>
    </row>
    <row r="166" spans="1:9" ht="43.5">
      <c r="A166" s="19" t="s">
        <v>4008</v>
      </c>
      <c r="B166" s="69" t="s">
        <v>1096</v>
      </c>
      <c r="C166" s="45" t="s">
        <v>4007</v>
      </c>
      <c r="D166" s="24">
        <v>0</v>
      </c>
      <c r="E166" s="26" t="s">
        <v>190</v>
      </c>
      <c r="F166" s="25"/>
      <c r="G166" s="24"/>
    </row>
    <row r="167" spans="1:9" ht="72.5">
      <c r="A167" s="19" t="s">
        <v>3680</v>
      </c>
      <c r="B167" s="69"/>
      <c r="C167" s="17" t="s">
        <v>1094</v>
      </c>
      <c r="D167" s="24">
        <v>0</v>
      </c>
      <c r="E167" s="26" t="s">
        <v>190</v>
      </c>
      <c r="F167" s="25"/>
      <c r="G167" s="24"/>
    </row>
    <row r="168" spans="1:9" ht="62">
      <c r="A168" s="19" t="s">
        <v>4006</v>
      </c>
      <c r="B168" s="69" t="s">
        <v>1092</v>
      </c>
      <c r="C168" s="23" t="s">
        <v>1091</v>
      </c>
      <c r="D168" s="24">
        <v>0</v>
      </c>
      <c r="E168" s="26" t="s">
        <v>422</v>
      </c>
      <c r="F168" s="25"/>
      <c r="G168" s="24"/>
    </row>
    <row r="169" spans="1:9" ht="40.15" customHeight="1">
      <c r="A169" s="406" t="s">
        <v>4005</v>
      </c>
      <c r="B169" s="1024" t="s">
        <v>1089</v>
      </c>
      <c r="C169" s="1025"/>
      <c r="D169" s="1025"/>
      <c r="E169" s="1025"/>
      <c r="F169" s="1025"/>
      <c r="G169" s="1026"/>
      <c r="H169" s="11">
        <f>SUM(D170:D179)</f>
        <v>0</v>
      </c>
      <c r="I169" s="11">
        <f>COUNT(D170:D179)*2</f>
        <v>18</v>
      </c>
    </row>
    <row r="170" spans="1:9" ht="46.5">
      <c r="A170" s="19" t="s">
        <v>4004</v>
      </c>
      <c r="B170" s="42" t="s">
        <v>1087</v>
      </c>
      <c r="C170" s="17" t="s">
        <v>4003</v>
      </c>
      <c r="D170" s="24">
        <v>0</v>
      </c>
      <c r="E170" s="13" t="s">
        <v>190</v>
      </c>
      <c r="F170" s="17" t="s">
        <v>4002</v>
      </c>
      <c r="G170" s="24"/>
    </row>
    <row r="171" spans="1:9" ht="46.5" hidden="1">
      <c r="A171" s="21" t="s">
        <v>1084</v>
      </c>
      <c r="B171" s="42" t="s">
        <v>1083</v>
      </c>
      <c r="C171" s="25"/>
      <c r="D171" s="25"/>
      <c r="F171" s="25"/>
      <c r="G171" s="25"/>
    </row>
    <row r="172" spans="1:9" ht="46.5">
      <c r="A172" s="19" t="s">
        <v>4001</v>
      </c>
      <c r="B172" s="42" t="s">
        <v>1080</v>
      </c>
      <c r="C172" s="17" t="s">
        <v>4000</v>
      </c>
      <c r="D172" s="24">
        <v>0</v>
      </c>
      <c r="E172" s="26" t="s">
        <v>1078</v>
      </c>
      <c r="F172" s="25"/>
      <c r="G172" s="24"/>
    </row>
    <row r="173" spans="1:9" ht="46.5">
      <c r="A173" s="19" t="s">
        <v>3999</v>
      </c>
      <c r="B173" s="42" t="s">
        <v>1075</v>
      </c>
      <c r="C173" s="17" t="s">
        <v>3998</v>
      </c>
      <c r="D173" s="24">
        <v>0</v>
      </c>
      <c r="E173" s="26" t="s">
        <v>422</v>
      </c>
      <c r="F173" s="25"/>
      <c r="G173" s="24"/>
    </row>
    <row r="174" spans="1:9" ht="31">
      <c r="A174" s="19" t="s">
        <v>3997</v>
      </c>
      <c r="B174" s="42" t="s">
        <v>1061</v>
      </c>
      <c r="C174" s="17" t="s">
        <v>1058</v>
      </c>
      <c r="D174" s="24">
        <v>0</v>
      </c>
      <c r="E174" s="26" t="s">
        <v>422</v>
      </c>
      <c r="F174" s="25"/>
      <c r="G174" s="24"/>
    </row>
    <row r="175" spans="1:9" ht="15.5">
      <c r="A175" s="19"/>
      <c r="B175" s="42"/>
      <c r="C175" s="17" t="s">
        <v>3996</v>
      </c>
      <c r="D175" s="24">
        <v>0</v>
      </c>
      <c r="E175" s="26" t="s">
        <v>422</v>
      </c>
      <c r="F175" s="25"/>
      <c r="G175" s="24"/>
    </row>
    <row r="176" spans="1:9" ht="31">
      <c r="A176" s="19" t="s">
        <v>3995</v>
      </c>
      <c r="B176" s="42" t="s">
        <v>1056</v>
      </c>
      <c r="C176" s="45" t="s">
        <v>2815</v>
      </c>
      <c r="D176" s="24">
        <v>0</v>
      </c>
      <c r="E176" s="26" t="s">
        <v>422</v>
      </c>
      <c r="G176" s="24"/>
    </row>
    <row r="177" spans="1:9" ht="29">
      <c r="A177" s="19" t="s">
        <v>3680</v>
      </c>
      <c r="B177" s="42"/>
      <c r="C177" s="36" t="s">
        <v>1054</v>
      </c>
      <c r="D177" s="24">
        <v>0</v>
      </c>
      <c r="E177" s="26" t="s">
        <v>422</v>
      </c>
      <c r="F177" s="25"/>
      <c r="G177" s="24"/>
    </row>
    <row r="178" spans="1:9" ht="15.5">
      <c r="A178" s="19"/>
      <c r="B178" s="42"/>
      <c r="C178" s="36" t="s">
        <v>1053</v>
      </c>
      <c r="D178" s="24">
        <v>0</v>
      </c>
      <c r="E178" s="26" t="s">
        <v>422</v>
      </c>
      <c r="F178" s="25"/>
      <c r="G178" s="24"/>
    </row>
    <row r="179" spans="1:9" ht="31">
      <c r="A179" s="19" t="s">
        <v>3994</v>
      </c>
      <c r="B179" s="42" t="s">
        <v>1048</v>
      </c>
      <c r="C179" s="45" t="s">
        <v>3993</v>
      </c>
      <c r="D179" s="24">
        <v>0</v>
      </c>
      <c r="E179" s="26" t="s">
        <v>422</v>
      </c>
      <c r="F179" s="25"/>
      <c r="G179" s="24"/>
    </row>
    <row r="180" spans="1:9" ht="40.15" customHeight="1">
      <c r="A180" s="406" t="s">
        <v>3992</v>
      </c>
      <c r="B180" s="1003" t="s">
        <v>1042</v>
      </c>
      <c r="C180" s="1004"/>
      <c r="D180" s="1004"/>
      <c r="E180" s="1004"/>
      <c r="F180" s="1004"/>
      <c r="G180" s="1005"/>
      <c r="H180" s="11">
        <f>SUM(D181:D183)</f>
        <v>0</v>
      </c>
      <c r="I180" s="11">
        <f>COUNT(D181:D183)*2</f>
        <v>6</v>
      </c>
    </row>
    <row r="181" spans="1:9" ht="58">
      <c r="A181" s="19" t="s">
        <v>3991</v>
      </c>
      <c r="B181" s="42" t="s">
        <v>1040</v>
      </c>
      <c r="C181" s="42" t="s">
        <v>3990</v>
      </c>
      <c r="D181" s="24">
        <v>0</v>
      </c>
      <c r="E181" s="26" t="s">
        <v>1028</v>
      </c>
      <c r="F181" s="17" t="s">
        <v>3989</v>
      </c>
      <c r="G181" s="24"/>
    </row>
    <row r="182" spans="1:9" ht="43.5">
      <c r="A182" s="19"/>
      <c r="B182" s="42"/>
      <c r="C182" s="22" t="s">
        <v>3988</v>
      </c>
      <c r="D182" s="24">
        <v>0</v>
      </c>
      <c r="E182" s="26" t="s">
        <v>1028</v>
      </c>
      <c r="F182" s="22" t="s">
        <v>3987</v>
      </c>
      <c r="G182" s="24"/>
    </row>
    <row r="183" spans="1:9" ht="87">
      <c r="A183" s="19" t="s">
        <v>3986</v>
      </c>
      <c r="B183" s="42" t="s">
        <v>1035</v>
      </c>
      <c r="C183" s="17" t="s">
        <v>3985</v>
      </c>
      <c r="D183" s="24">
        <v>0</v>
      </c>
      <c r="E183" s="26" t="s">
        <v>1028</v>
      </c>
      <c r="F183" s="17" t="s">
        <v>3984</v>
      </c>
      <c r="G183" s="24"/>
    </row>
    <row r="184" spans="1:9" ht="62" hidden="1">
      <c r="A184" s="21" t="s">
        <v>3983</v>
      </c>
      <c r="B184" s="33" t="s">
        <v>1030</v>
      </c>
      <c r="C184" s="17"/>
      <c r="D184" s="25"/>
      <c r="E184" s="26"/>
      <c r="F184" s="25"/>
      <c r="G184" s="25"/>
    </row>
    <row r="185" spans="1:9" ht="40.15" customHeight="1">
      <c r="A185" s="406" t="s">
        <v>3982</v>
      </c>
      <c r="B185" s="1003" t="s">
        <v>1026</v>
      </c>
      <c r="C185" s="1004"/>
      <c r="D185" s="1004"/>
      <c r="E185" s="1004"/>
      <c r="F185" s="1004"/>
      <c r="G185" s="1005"/>
      <c r="H185" s="11">
        <f>SUM(D186:D196)</f>
        <v>0</v>
      </c>
      <c r="I185" s="11">
        <f>COUNT(D186:D196)*2</f>
        <v>20</v>
      </c>
    </row>
    <row r="186" spans="1:9" ht="46.5">
      <c r="A186" s="19" t="s">
        <v>3981</v>
      </c>
      <c r="B186" s="42" t="s">
        <v>1024</v>
      </c>
      <c r="C186" s="29" t="s">
        <v>1023</v>
      </c>
      <c r="D186" s="24">
        <v>0</v>
      </c>
      <c r="E186" s="13" t="s">
        <v>168</v>
      </c>
      <c r="F186" s="319" t="s">
        <v>3980</v>
      </c>
      <c r="G186" s="24"/>
    </row>
    <row r="187" spans="1:9" ht="62" hidden="1">
      <c r="A187" s="21" t="s">
        <v>1021</v>
      </c>
      <c r="B187" s="42" t="s">
        <v>1020</v>
      </c>
      <c r="C187" s="25"/>
      <c r="D187" s="25"/>
      <c r="E187" s="26"/>
      <c r="F187" s="25"/>
      <c r="G187" s="25"/>
    </row>
    <row r="188" spans="1:9" ht="62">
      <c r="A188" s="19" t="s">
        <v>3979</v>
      </c>
      <c r="B188" s="42" t="s">
        <v>1006</v>
      </c>
      <c r="C188" s="17" t="s">
        <v>3978</v>
      </c>
      <c r="D188" s="24">
        <v>0</v>
      </c>
      <c r="E188" s="26" t="s">
        <v>986</v>
      </c>
      <c r="F188" s="319" t="s">
        <v>3977</v>
      </c>
      <c r="G188" s="24"/>
    </row>
    <row r="189" spans="1:9" ht="77.5">
      <c r="A189" s="19" t="s">
        <v>3976</v>
      </c>
      <c r="B189" s="38" t="s">
        <v>1002</v>
      </c>
      <c r="C189" s="31" t="s">
        <v>2329</v>
      </c>
      <c r="D189" s="24">
        <v>0</v>
      </c>
      <c r="E189" s="26" t="s">
        <v>986</v>
      </c>
      <c r="F189" s="30" t="s">
        <v>3975</v>
      </c>
      <c r="G189" s="24"/>
    </row>
    <row r="190" spans="1:9" ht="72.5">
      <c r="A190" s="19" t="s">
        <v>3974</v>
      </c>
      <c r="B190" s="42" t="s">
        <v>1000</v>
      </c>
      <c r="C190" s="17" t="s">
        <v>3973</v>
      </c>
      <c r="D190" s="24">
        <v>0</v>
      </c>
      <c r="E190" s="26" t="s">
        <v>986</v>
      </c>
      <c r="F190" s="319" t="s">
        <v>3972</v>
      </c>
      <c r="G190" s="24"/>
    </row>
    <row r="191" spans="1:9" ht="46.5">
      <c r="A191" s="19" t="s">
        <v>3971</v>
      </c>
      <c r="B191" s="38" t="s">
        <v>996</v>
      </c>
      <c r="C191" s="31" t="s">
        <v>995</v>
      </c>
      <c r="D191" s="24">
        <v>0</v>
      </c>
      <c r="E191" s="26" t="s">
        <v>986</v>
      </c>
      <c r="F191" s="23" t="s">
        <v>994</v>
      </c>
      <c r="G191" s="24"/>
    </row>
    <row r="192" spans="1:9" ht="31">
      <c r="A192" s="19"/>
      <c r="B192" s="38"/>
      <c r="C192" s="31" t="s">
        <v>993</v>
      </c>
      <c r="D192" s="24">
        <v>0</v>
      </c>
      <c r="E192" s="26" t="s">
        <v>986</v>
      </c>
      <c r="F192" s="23" t="s">
        <v>2541</v>
      </c>
      <c r="G192" s="24"/>
    </row>
    <row r="193" spans="1:9" ht="46.5">
      <c r="A193" s="19" t="s">
        <v>3970</v>
      </c>
      <c r="B193" s="42" t="s">
        <v>990</v>
      </c>
      <c r="C193" s="32" t="s">
        <v>3969</v>
      </c>
      <c r="D193" s="24">
        <v>0</v>
      </c>
      <c r="E193" s="26" t="s">
        <v>986</v>
      </c>
      <c r="F193" s="38" t="s">
        <v>3968</v>
      </c>
      <c r="G193" s="24"/>
    </row>
    <row r="194" spans="1:9" ht="29">
      <c r="A194" s="223"/>
      <c r="B194" s="42"/>
      <c r="C194" s="30" t="s">
        <v>3967</v>
      </c>
      <c r="D194" s="24">
        <v>0</v>
      </c>
      <c r="E194" s="26" t="s">
        <v>986</v>
      </c>
      <c r="F194" s="17" t="s">
        <v>3966</v>
      </c>
      <c r="G194" s="24"/>
    </row>
    <row r="195" spans="1:9" ht="29">
      <c r="A195" s="223"/>
      <c r="B195" s="42"/>
      <c r="C195" s="20" t="s">
        <v>2115</v>
      </c>
      <c r="D195" s="24">
        <v>0</v>
      </c>
      <c r="E195" s="26" t="s">
        <v>986</v>
      </c>
      <c r="F195" s="106" t="s">
        <v>3965</v>
      </c>
      <c r="G195" s="24"/>
    </row>
    <row r="196" spans="1:9" ht="29">
      <c r="A196" s="223"/>
      <c r="B196" s="42"/>
      <c r="C196" s="36" t="s">
        <v>2113</v>
      </c>
      <c r="D196" s="24">
        <v>0</v>
      </c>
      <c r="E196" s="26" t="s">
        <v>986</v>
      </c>
      <c r="F196" s="22" t="s">
        <v>3964</v>
      </c>
      <c r="G196" s="24"/>
    </row>
    <row r="197" spans="1:9" ht="21">
      <c r="A197" s="317" t="s">
        <v>3680</v>
      </c>
      <c r="B197" s="1052" t="s">
        <v>984</v>
      </c>
      <c r="C197" s="1053"/>
      <c r="D197" s="1053"/>
      <c r="E197" s="1053"/>
      <c r="F197" s="1053"/>
      <c r="G197" s="1054"/>
      <c r="H197" s="11">
        <f>H198+H209+H224+H231+H244+H253+H263+H267+H272</f>
        <v>0</v>
      </c>
      <c r="I197" s="11">
        <f>I198+I209+I224+I231+I244+I253+I263+I267+I272</f>
        <v>96</v>
      </c>
    </row>
    <row r="198" spans="1:9" ht="40.15" customHeight="1">
      <c r="A198" s="408" t="s">
        <v>3963</v>
      </c>
      <c r="B198" s="1003" t="s">
        <v>982</v>
      </c>
      <c r="C198" s="1004"/>
      <c r="D198" s="1004"/>
      <c r="E198" s="1004"/>
      <c r="F198" s="1004"/>
      <c r="G198" s="1005"/>
      <c r="H198" s="11">
        <f>SUM(D199:D208)</f>
        <v>0</v>
      </c>
      <c r="I198" s="11">
        <f>COUNT(D199:D208)*2</f>
        <v>20</v>
      </c>
    </row>
    <row r="199" spans="1:9" ht="46.5">
      <c r="A199" s="19" t="s">
        <v>3962</v>
      </c>
      <c r="B199" s="69" t="s">
        <v>980</v>
      </c>
      <c r="C199" s="23" t="s">
        <v>979</v>
      </c>
      <c r="D199" s="24">
        <v>0</v>
      </c>
      <c r="E199" s="26" t="s">
        <v>110</v>
      </c>
      <c r="F199" s="17" t="s">
        <v>3961</v>
      </c>
      <c r="G199" s="24"/>
    </row>
    <row r="200" spans="1:9" ht="43.5">
      <c r="A200" s="19" t="s">
        <v>3680</v>
      </c>
      <c r="B200" s="69"/>
      <c r="C200" s="30" t="s">
        <v>978</v>
      </c>
      <c r="D200" s="24">
        <v>0</v>
      </c>
      <c r="E200" s="26" t="s">
        <v>110</v>
      </c>
      <c r="F200" s="25"/>
      <c r="G200" s="24"/>
    </row>
    <row r="201" spans="1:9" ht="72.5">
      <c r="A201" s="19" t="s">
        <v>3680</v>
      </c>
      <c r="B201" s="69"/>
      <c r="C201" s="17" t="s">
        <v>2535</v>
      </c>
      <c r="D201" s="24">
        <v>0</v>
      </c>
      <c r="E201" s="13" t="s">
        <v>190</v>
      </c>
      <c r="F201" s="25"/>
      <c r="G201" s="24"/>
    </row>
    <row r="202" spans="1:9" ht="43.5">
      <c r="A202" s="19"/>
      <c r="B202" s="69"/>
      <c r="C202" s="23" t="s">
        <v>2534</v>
      </c>
      <c r="D202" s="24">
        <v>0</v>
      </c>
      <c r="E202" s="26" t="s">
        <v>110</v>
      </c>
      <c r="F202" s="25"/>
      <c r="G202" s="24"/>
    </row>
    <row r="203" spans="1:9" ht="43.5">
      <c r="A203" s="19"/>
      <c r="B203" s="69"/>
      <c r="C203" s="17" t="s">
        <v>2533</v>
      </c>
      <c r="D203" s="24">
        <v>0</v>
      </c>
      <c r="E203" s="26" t="s">
        <v>110</v>
      </c>
      <c r="F203" s="25"/>
      <c r="G203" s="24"/>
    </row>
    <row r="204" spans="1:9" ht="62">
      <c r="A204" s="19" t="s">
        <v>3960</v>
      </c>
      <c r="B204" s="42" t="s">
        <v>976</v>
      </c>
      <c r="C204" s="23" t="s">
        <v>975</v>
      </c>
      <c r="D204" s="24">
        <v>0</v>
      </c>
      <c r="E204" s="26" t="s">
        <v>974</v>
      </c>
      <c r="F204" s="17"/>
      <c r="G204" s="24"/>
    </row>
    <row r="205" spans="1:9" ht="58">
      <c r="A205" s="19" t="s">
        <v>3680</v>
      </c>
      <c r="B205" s="42"/>
      <c r="C205" s="22" t="s">
        <v>2532</v>
      </c>
      <c r="D205" s="24">
        <v>0</v>
      </c>
      <c r="E205" s="26" t="s">
        <v>974</v>
      </c>
      <c r="F205" s="17"/>
      <c r="G205" s="24"/>
    </row>
    <row r="206" spans="1:9" ht="43.5">
      <c r="A206" s="19" t="s">
        <v>3680</v>
      </c>
      <c r="B206" s="42"/>
      <c r="C206" s="17" t="s">
        <v>3959</v>
      </c>
      <c r="D206" s="24">
        <v>0</v>
      </c>
      <c r="E206" s="26" t="s">
        <v>110</v>
      </c>
      <c r="F206" s="45" t="s">
        <v>3958</v>
      </c>
      <c r="G206" s="24"/>
    </row>
    <row r="207" spans="1:9" ht="87">
      <c r="A207" s="19" t="s">
        <v>3680</v>
      </c>
      <c r="B207" s="42"/>
      <c r="C207" s="75" t="s">
        <v>3957</v>
      </c>
      <c r="D207" s="24">
        <v>0</v>
      </c>
      <c r="E207" s="140" t="s">
        <v>110</v>
      </c>
      <c r="F207" s="75"/>
      <c r="G207" s="24"/>
    </row>
    <row r="208" spans="1:9" ht="58">
      <c r="A208" s="19" t="s">
        <v>3956</v>
      </c>
      <c r="B208" s="42" t="s">
        <v>971</v>
      </c>
      <c r="C208" s="22" t="s">
        <v>3037</v>
      </c>
      <c r="D208" s="24">
        <v>0</v>
      </c>
      <c r="E208" s="26" t="s">
        <v>235</v>
      </c>
      <c r="F208" s="25"/>
      <c r="G208" s="24"/>
    </row>
    <row r="209" spans="1:9" ht="40.15" customHeight="1">
      <c r="A209" s="408" t="s">
        <v>3955</v>
      </c>
      <c r="B209" s="1003" t="s">
        <v>969</v>
      </c>
      <c r="C209" s="1004"/>
      <c r="D209" s="1004"/>
      <c r="E209" s="1004"/>
      <c r="F209" s="1004"/>
      <c r="G209" s="1005"/>
      <c r="H209" s="11">
        <f>SUM(D210:D222)</f>
        <v>0</v>
      </c>
      <c r="I209" s="11">
        <f>COUNT(D210:D222)*2</f>
        <v>24</v>
      </c>
    </row>
    <row r="210" spans="1:9" ht="46.5">
      <c r="A210" s="19" t="s">
        <v>3954</v>
      </c>
      <c r="B210" s="42" t="s">
        <v>967</v>
      </c>
      <c r="C210" s="22" t="s">
        <v>3953</v>
      </c>
      <c r="D210" s="37">
        <v>0</v>
      </c>
      <c r="E210" s="26" t="s">
        <v>110</v>
      </c>
      <c r="F210" s="22" t="s">
        <v>965</v>
      </c>
      <c r="G210" s="24"/>
    </row>
    <row r="211" spans="1:9" ht="46.5" hidden="1">
      <c r="A211" s="21" t="s">
        <v>964</v>
      </c>
      <c r="B211" s="69" t="s">
        <v>963</v>
      </c>
      <c r="C211" s="25"/>
      <c r="D211" s="25"/>
      <c r="E211" s="26"/>
      <c r="F211" s="25"/>
      <c r="G211" s="25"/>
    </row>
    <row r="212" spans="1:9" ht="58">
      <c r="A212" s="19" t="s">
        <v>962</v>
      </c>
      <c r="B212" s="42" t="s">
        <v>961</v>
      </c>
      <c r="C212" s="17" t="s">
        <v>3952</v>
      </c>
      <c r="D212" s="37">
        <v>0</v>
      </c>
      <c r="E212" s="13" t="s">
        <v>190</v>
      </c>
      <c r="F212" s="25"/>
      <c r="G212" s="24"/>
    </row>
    <row r="213" spans="1:9" ht="102.75" customHeight="1">
      <c r="A213" s="19"/>
      <c r="B213" s="42"/>
      <c r="C213" s="17" t="s">
        <v>3951</v>
      </c>
      <c r="D213" s="37">
        <v>0</v>
      </c>
      <c r="E213" s="13" t="s">
        <v>190</v>
      </c>
      <c r="F213" s="17" t="s">
        <v>3950</v>
      </c>
      <c r="G213" s="24"/>
    </row>
    <row r="214" spans="1:9" ht="31">
      <c r="A214" s="19" t="s">
        <v>3949</v>
      </c>
      <c r="B214" s="42" t="s">
        <v>957</v>
      </c>
      <c r="C214" s="23" t="s">
        <v>3948</v>
      </c>
      <c r="D214" s="37">
        <v>0</v>
      </c>
      <c r="E214" s="26" t="s">
        <v>190</v>
      </c>
      <c r="F214" s="25"/>
      <c r="G214" s="24"/>
    </row>
    <row r="215" spans="1:9" ht="29">
      <c r="A215" s="19"/>
      <c r="B215" s="42"/>
      <c r="C215" s="30" t="s">
        <v>3947</v>
      </c>
      <c r="D215" s="37">
        <v>0</v>
      </c>
      <c r="E215" s="13" t="s">
        <v>190</v>
      </c>
      <c r="F215" s="25"/>
      <c r="G215" s="24"/>
    </row>
    <row r="216" spans="1:9" ht="29">
      <c r="A216" s="19"/>
      <c r="B216" s="42"/>
      <c r="C216" s="164" t="s">
        <v>3946</v>
      </c>
      <c r="D216" s="37">
        <v>0</v>
      </c>
      <c r="E216" s="13" t="s">
        <v>51</v>
      </c>
      <c r="F216" s="25"/>
      <c r="G216" s="24"/>
    </row>
    <row r="217" spans="1:9" ht="46.5">
      <c r="A217" s="19" t="s">
        <v>953</v>
      </c>
      <c r="B217" s="69" t="s">
        <v>952</v>
      </c>
      <c r="C217" s="17" t="s">
        <v>3945</v>
      </c>
      <c r="D217" s="37">
        <v>0</v>
      </c>
      <c r="E217" s="9" t="s">
        <v>110</v>
      </c>
      <c r="F217" s="25"/>
      <c r="G217" s="24"/>
    </row>
    <row r="218" spans="1:9" ht="43.5">
      <c r="A218" s="19"/>
      <c r="B218" s="69"/>
      <c r="C218" s="17" t="s">
        <v>3944</v>
      </c>
      <c r="D218" s="37">
        <v>0</v>
      </c>
      <c r="E218" s="26" t="s">
        <v>130</v>
      </c>
      <c r="F218" s="25"/>
      <c r="G218" s="24"/>
    </row>
    <row r="219" spans="1:9" ht="43.5">
      <c r="A219" s="19" t="s">
        <v>949</v>
      </c>
      <c r="B219" s="17" t="s">
        <v>948</v>
      </c>
      <c r="C219" s="23" t="s">
        <v>947</v>
      </c>
      <c r="D219" s="37">
        <v>0</v>
      </c>
      <c r="E219" s="26" t="s">
        <v>110</v>
      </c>
      <c r="F219" s="25"/>
      <c r="G219" s="24"/>
    </row>
    <row r="220" spans="1:9">
      <c r="A220" s="19"/>
      <c r="B220" s="17"/>
      <c r="C220" s="23" t="s">
        <v>3943</v>
      </c>
      <c r="D220" s="37">
        <v>0</v>
      </c>
      <c r="E220" s="26" t="s">
        <v>797</v>
      </c>
      <c r="F220" s="25"/>
      <c r="G220" s="24"/>
    </row>
    <row r="221" spans="1:9" ht="58">
      <c r="A221" s="19" t="s">
        <v>3942</v>
      </c>
      <c r="B221" s="42" t="s">
        <v>944</v>
      </c>
      <c r="C221" s="30" t="s">
        <v>3941</v>
      </c>
      <c r="D221" s="37">
        <v>0</v>
      </c>
      <c r="E221" s="26" t="s">
        <v>190</v>
      </c>
      <c r="F221" s="23" t="s">
        <v>3940</v>
      </c>
      <c r="G221" s="24"/>
    </row>
    <row r="222" spans="1:9" ht="15.5">
      <c r="A222" s="19" t="s">
        <v>3680</v>
      </c>
      <c r="B222" s="42"/>
      <c r="C222" s="17" t="s">
        <v>3939</v>
      </c>
      <c r="D222" s="37">
        <v>0</v>
      </c>
      <c r="E222" s="26" t="s">
        <v>110</v>
      </c>
      <c r="F222" s="25"/>
      <c r="G222" s="24"/>
    </row>
    <row r="223" spans="1:9" ht="46.5" hidden="1">
      <c r="A223" s="21" t="s">
        <v>939</v>
      </c>
      <c r="B223" s="42" t="s">
        <v>938</v>
      </c>
      <c r="C223" s="25"/>
      <c r="D223" s="25"/>
      <c r="E223" s="26"/>
      <c r="F223" s="25"/>
      <c r="G223" s="25"/>
    </row>
    <row r="224" spans="1:9" ht="40.15" customHeight="1">
      <c r="A224" s="408" t="s">
        <v>3938</v>
      </c>
      <c r="B224" s="1003" t="s">
        <v>936</v>
      </c>
      <c r="C224" s="1004"/>
      <c r="D224" s="1004"/>
      <c r="E224" s="1004"/>
      <c r="F224" s="1004"/>
      <c r="G224" s="1005"/>
      <c r="H224" s="11">
        <f>SUM(D225:D230)</f>
        <v>0</v>
      </c>
      <c r="I224" s="11">
        <f>COUNT(D225:D230)*2</f>
        <v>10</v>
      </c>
    </row>
    <row r="225" spans="1:9" ht="46.5">
      <c r="A225" s="19" t="s">
        <v>3937</v>
      </c>
      <c r="B225" s="38" t="s">
        <v>934</v>
      </c>
      <c r="C225" s="45" t="s">
        <v>3936</v>
      </c>
      <c r="D225" s="24">
        <v>0</v>
      </c>
      <c r="E225" s="26" t="s">
        <v>168</v>
      </c>
      <c r="F225" s="17" t="s">
        <v>3935</v>
      </c>
      <c r="G225" s="24"/>
    </row>
    <row r="226" spans="1:9" ht="29">
      <c r="A226" s="19"/>
      <c r="B226" s="38"/>
      <c r="C226" s="45" t="s">
        <v>3934</v>
      </c>
      <c r="D226" s="24">
        <v>0</v>
      </c>
      <c r="E226" s="26" t="s">
        <v>168</v>
      </c>
      <c r="F226" s="17"/>
      <c r="G226" s="24"/>
    </row>
    <row r="227" spans="1:9" ht="46.5">
      <c r="A227" s="19" t="s">
        <v>3933</v>
      </c>
      <c r="B227" s="38" t="s">
        <v>928</v>
      </c>
      <c r="C227" s="17" t="s">
        <v>3932</v>
      </c>
      <c r="D227" s="24">
        <v>0</v>
      </c>
      <c r="E227" s="26" t="s">
        <v>168</v>
      </c>
      <c r="F227" s="25"/>
      <c r="G227" s="24"/>
    </row>
    <row r="228" spans="1:9" ht="72.5">
      <c r="A228" s="19" t="s">
        <v>3931</v>
      </c>
      <c r="B228" s="38" t="s">
        <v>923</v>
      </c>
      <c r="C228" s="22" t="s">
        <v>3029</v>
      </c>
      <c r="D228" s="24">
        <v>0</v>
      </c>
      <c r="E228" s="13" t="s">
        <v>110</v>
      </c>
      <c r="F228" s="318" t="s">
        <v>3930</v>
      </c>
      <c r="G228" s="24"/>
    </row>
    <row r="229" spans="1:9" ht="31" hidden="1">
      <c r="A229" s="21" t="s">
        <v>918</v>
      </c>
      <c r="B229" s="38" t="s">
        <v>917</v>
      </c>
      <c r="C229" s="38"/>
      <c r="D229" s="25"/>
      <c r="E229" s="26"/>
      <c r="F229" s="25"/>
      <c r="G229" s="25"/>
    </row>
    <row r="230" spans="1:9" ht="43.5">
      <c r="A230" s="19" t="s">
        <v>915</v>
      </c>
      <c r="B230" s="75" t="s">
        <v>914</v>
      </c>
      <c r="C230" s="23" t="s">
        <v>1778</v>
      </c>
      <c r="D230" s="24">
        <v>0</v>
      </c>
      <c r="E230" s="26" t="s">
        <v>126</v>
      </c>
      <c r="F230" s="25"/>
      <c r="G230" s="24"/>
    </row>
    <row r="231" spans="1:9" ht="40.15" customHeight="1">
      <c r="A231" s="408" t="s">
        <v>3929</v>
      </c>
      <c r="B231" s="1024" t="s">
        <v>911</v>
      </c>
      <c r="C231" s="1025"/>
      <c r="D231" s="1025"/>
      <c r="E231" s="1025"/>
      <c r="F231" s="1025"/>
      <c r="G231" s="1026"/>
      <c r="H231" s="11">
        <f>SUM(D232:D243)</f>
        <v>0</v>
      </c>
      <c r="I231" s="11">
        <f>COUNT(D232:D243)*2</f>
        <v>22</v>
      </c>
    </row>
    <row r="232" spans="1:9" ht="31">
      <c r="A232" s="19" t="s">
        <v>910</v>
      </c>
      <c r="B232" s="33" t="s">
        <v>909</v>
      </c>
      <c r="C232" s="36" t="s">
        <v>908</v>
      </c>
      <c r="D232" s="24">
        <v>0</v>
      </c>
      <c r="E232" s="26" t="s">
        <v>168</v>
      </c>
      <c r="F232" s="25"/>
      <c r="G232" s="24"/>
    </row>
    <row r="233" spans="1:9" ht="29">
      <c r="A233" s="19"/>
      <c r="B233" s="33"/>
      <c r="C233" s="36" t="s">
        <v>907</v>
      </c>
      <c r="D233" s="24">
        <v>0</v>
      </c>
      <c r="E233" s="26" t="s">
        <v>168</v>
      </c>
      <c r="F233" s="25"/>
      <c r="G233" s="24"/>
    </row>
    <row r="234" spans="1:9" ht="43.5">
      <c r="A234" s="19" t="s">
        <v>3928</v>
      </c>
      <c r="B234" s="31" t="s">
        <v>905</v>
      </c>
      <c r="C234" s="36" t="s">
        <v>904</v>
      </c>
      <c r="D234" s="24">
        <v>0</v>
      </c>
      <c r="E234" s="26" t="s">
        <v>168</v>
      </c>
      <c r="F234" s="36" t="s">
        <v>903</v>
      </c>
      <c r="G234" s="24"/>
    </row>
    <row r="235" spans="1:9" ht="29">
      <c r="A235" s="19"/>
      <c r="B235" s="31"/>
      <c r="C235" s="23" t="s">
        <v>902</v>
      </c>
      <c r="D235" s="24">
        <v>0</v>
      </c>
      <c r="E235" s="26" t="s">
        <v>168</v>
      </c>
      <c r="F235" s="23"/>
      <c r="G235" s="24"/>
    </row>
    <row r="236" spans="1:9" ht="29">
      <c r="A236" s="19"/>
      <c r="B236" s="31"/>
      <c r="C236" s="45" t="s">
        <v>901</v>
      </c>
      <c r="D236" s="24">
        <v>0</v>
      </c>
      <c r="E236" s="26" t="s">
        <v>168</v>
      </c>
      <c r="F236" s="23"/>
      <c r="G236" s="24"/>
    </row>
    <row r="237" spans="1:9" ht="31">
      <c r="A237" s="19" t="s">
        <v>3927</v>
      </c>
      <c r="B237" s="29" t="s">
        <v>899</v>
      </c>
      <c r="C237" s="161" t="s">
        <v>898</v>
      </c>
      <c r="D237" s="24">
        <v>0</v>
      </c>
      <c r="E237" s="26" t="s">
        <v>168</v>
      </c>
      <c r="F237" s="25"/>
      <c r="G237" s="24"/>
    </row>
    <row r="238" spans="1:9" ht="29">
      <c r="A238" s="19"/>
      <c r="B238" s="29"/>
      <c r="C238" s="36" t="s">
        <v>897</v>
      </c>
      <c r="D238" s="24">
        <v>0</v>
      </c>
      <c r="E238" s="26" t="s">
        <v>168</v>
      </c>
      <c r="F238" s="25"/>
      <c r="G238" s="24"/>
    </row>
    <row r="239" spans="1:9" ht="29">
      <c r="A239" s="19"/>
      <c r="B239" s="29"/>
      <c r="C239" s="36" t="s">
        <v>896</v>
      </c>
      <c r="D239" s="24">
        <v>0</v>
      </c>
      <c r="E239" s="26" t="s">
        <v>168</v>
      </c>
      <c r="F239" s="25"/>
      <c r="G239" s="24"/>
    </row>
    <row r="240" spans="1:9" ht="15.5">
      <c r="A240" s="19"/>
      <c r="B240" s="29"/>
      <c r="C240" s="36" t="s">
        <v>895</v>
      </c>
      <c r="D240" s="24">
        <v>0</v>
      </c>
      <c r="E240" s="26" t="s">
        <v>168</v>
      </c>
      <c r="F240" s="25"/>
      <c r="G240" s="24"/>
    </row>
    <row r="241" spans="1:9" ht="31" hidden="1">
      <c r="A241" s="21" t="s">
        <v>894</v>
      </c>
      <c r="B241" s="29" t="s">
        <v>893</v>
      </c>
      <c r="C241" s="25"/>
      <c r="D241" s="25"/>
      <c r="E241" s="26"/>
      <c r="F241" s="25"/>
      <c r="G241" s="25"/>
    </row>
    <row r="242" spans="1:9" ht="31">
      <c r="A242" s="19" t="s">
        <v>3926</v>
      </c>
      <c r="B242" s="29" t="s">
        <v>891</v>
      </c>
      <c r="C242" s="17" t="s">
        <v>3925</v>
      </c>
      <c r="D242" s="24">
        <v>0</v>
      </c>
      <c r="E242" s="26" t="s">
        <v>168</v>
      </c>
      <c r="F242" s="25"/>
      <c r="G242" s="24"/>
    </row>
    <row r="243" spans="1:9" ht="46.5">
      <c r="A243" s="19" t="s">
        <v>889</v>
      </c>
      <c r="B243" s="29" t="s">
        <v>888</v>
      </c>
      <c r="C243" s="30" t="s">
        <v>887</v>
      </c>
      <c r="D243" s="24">
        <v>0</v>
      </c>
      <c r="E243" s="26" t="s">
        <v>168</v>
      </c>
      <c r="F243" s="25"/>
      <c r="G243" s="24"/>
    </row>
    <row r="244" spans="1:9" ht="40.15" customHeight="1">
      <c r="A244" s="408" t="s">
        <v>3924</v>
      </c>
      <c r="B244" s="1024" t="s">
        <v>885</v>
      </c>
      <c r="C244" s="1025"/>
      <c r="D244" s="1025"/>
      <c r="E244" s="1025"/>
      <c r="F244" s="1025"/>
      <c r="G244" s="1026"/>
      <c r="H244" s="11">
        <f>SUM(D245:D247)</f>
        <v>0</v>
      </c>
      <c r="I244" s="11">
        <f>COUNT(D245:D247)*2</f>
        <v>6</v>
      </c>
    </row>
    <row r="245" spans="1:9" ht="62">
      <c r="A245" s="19" t="s">
        <v>884</v>
      </c>
      <c r="B245" s="29" t="s">
        <v>883</v>
      </c>
      <c r="C245" s="23" t="s">
        <v>882</v>
      </c>
      <c r="D245" s="24">
        <v>0</v>
      </c>
      <c r="E245" s="26" t="s">
        <v>235</v>
      </c>
      <c r="F245" s="25"/>
      <c r="G245" s="24"/>
    </row>
    <row r="246" spans="1:9" ht="46.5">
      <c r="A246" s="19" t="s">
        <v>3923</v>
      </c>
      <c r="B246" s="29" t="s">
        <v>880</v>
      </c>
      <c r="C246" s="22" t="s">
        <v>3019</v>
      </c>
      <c r="D246" s="24">
        <v>0</v>
      </c>
      <c r="E246" s="26" t="s">
        <v>235</v>
      </c>
      <c r="F246" s="25"/>
      <c r="G246" s="24"/>
    </row>
    <row r="247" spans="1:9" ht="15.5">
      <c r="A247" s="19"/>
      <c r="B247" s="29"/>
      <c r="C247" s="23" t="s">
        <v>1773</v>
      </c>
      <c r="D247" s="24">
        <v>0</v>
      </c>
      <c r="E247" s="26" t="s">
        <v>235</v>
      </c>
      <c r="F247" s="25"/>
      <c r="G247" s="24"/>
    </row>
    <row r="248" spans="1:9" ht="43.5" hidden="1">
      <c r="A248" s="21" t="s">
        <v>878</v>
      </c>
      <c r="B248" s="71" t="s">
        <v>877</v>
      </c>
      <c r="C248" s="25"/>
      <c r="D248" s="25"/>
      <c r="E248" s="26"/>
      <c r="F248" s="25"/>
      <c r="G248" s="25"/>
    </row>
    <row r="249" spans="1:9" ht="40.15" hidden="1" customHeight="1">
      <c r="A249" s="410" t="s">
        <v>876</v>
      </c>
      <c r="B249" s="1003" t="s">
        <v>875</v>
      </c>
      <c r="C249" s="1004"/>
      <c r="D249" s="1004"/>
      <c r="E249" s="1004"/>
      <c r="F249" s="1004"/>
      <c r="G249" s="1005"/>
    </row>
    <row r="250" spans="1:9" ht="46.5" hidden="1">
      <c r="A250" s="40" t="s">
        <v>874</v>
      </c>
      <c r="B250" s="42" t="s">
        <v>873</v>
      </c>
      <c r="C250" s="25"/>
      <c r="D250" s="25"/>
      <c r="E250" s="26"/>
      <c r="F250" s="25"/>
      <c r="G250" s="25"/>
    </row>
    <row r="251" spans="1:9" ht="46.5" hidden="1">
      <c r="A251" s="40" t="s">
        <v>871</v>
      </c>
      <c r="B251" s="42" t="s">
        <v>870</v>
      </c>
      <c r="C251" s="25"/>
      <c r="D251" s="25"/>
      <c r="E251" s="26"/>
      <c r="F251" s="25"/>
      <c r="G251" s="25"/>
    </row>
    <row r="252" spans="1:9" ht="58" hidden="1">
      <c r="A252" s="40" t="s">
        <v>869</v>
      </c>
      <c r="B252" s="23" t="s">
        <v>868</v>
      </c>
      <c r="C252" s="25"/>
      <c r="D252" s="25"/>
      <c r="E252" s="26"/>
      <c r="F252" s="25"/>
      <c r="G252" s="25"/>
    </row>
    <row r="253" spans="1:9" ht="40.15" customHeight="1">
      <c r="A253" s="406" t="s">
        <v>867</v>
      </c>
      <c r="B253" s="1003" t="s">
        <v>866</v>
      </c>
      <c r="C253" s="1004"/>
      <c r="D253" s="1004"/>
      <c r="E253" s="1004"/>
      <c r="F253" s="1004"/>
      <c r="G253" s="1005"/>
      <c r="H253" s="11">
        <f>SUM(D254)</f>
        <v>0</v>
      </c>
      <c r="I253" s="11">
        <f>COUNT(D254)*2</f>
        <v>2</v>
      </c>
    </row>
    <row r="254" spans="1:9" ht="31">
      <c r="A254" s="19" t="s">
        <v>865</v>
      </c>
      <c r="B254" s="42" t="s">
        <v>864</v>
      </c>
      <c r="C254" s="17" t="s">
        <v>3922</v>
      </c>
      <c r="D254" s="24">
        <v>0</v>
      </c>
      <c r="E254" s="26" t="s">
        <v>190</v>
      </c>
      <c r="F254" s="25" t="s">
        <v>3921</v>
      </c>
      <c r="G254" s="24"/>
    </row>
    <row r="255" spans="1:9" ht="46.5" hidden="1">
      <c r="A255" s="21" t="s">
        <v>862</v>
      </c>
      <c r="B255" s="42" t="s">
        <v>861</v>
      </c>
      <c r="C255" s="25"/>
      <c r="D255" s="25"/>
      <c r="E255" s="26"/>
      <c r="G255" s="25"/>
    </row>
    <row r="256" spans="1:9" ht="58" hidden="1">
      <c r="A256" s="21" t="s">
        <v>860</v>
      </c>
      <c r="B256" s="23" t="s">
        <v>859</v>
      </c>
      <c r="C256" s="25"/>
      <c r="D256" s="25"/>
      <c r="E256" s="26"/>
      <c r="F256" s="25"/>
      <c r="G256" s="25"/>
    </row>
    <row r="257" spans="1:9" ht="40.15" hidden="1" customHeight="1">
      <c r="A257" s="410" t="s">
        <v>858</v>
      </c>
      <c r="B257" s="1003" t="s">
        <v>857</v>
      </c>
      <c r="C257" s="1004"/>
      <c r="D257" s="1004"/>
      <c r="E257" s="1004"/>
      <c r="F257" s="1004"/>
      <c r="G257" s="1005"/>
    </row>
    <row r="258" spans="1:9" ht="46.5" hidden="1">
      <c r="A258" s="21" t="s">
        <v>856</v>
      </c>
      <c r="B258" s="42" t="s">
        <v>855</v>
      </c>
      <c r="C258" s="25"/>
      <c r="D258" s="25"/>
      <c r="E258" s="26"/>
      <c r="F258" s="25"/>
      <c r="G258" s="25"/>
    </row>
    <row r="259" spans="1:9" ht="46.5" hidden="1">
      <c r="A259" s="21" t="s">
        <v>854</v>
      </c>
      <c r="B259" s="29" t="s">
        <v>853</v>
      </c>
      <c r="C259" s="25"/>
      <c r="D259" s="25"/>
      <c r="E259" s="26"/>
      <c r="F259" s="25"/>
      <c r="G259" s="25"/>
    </row>
    <row r="260" spans="1:9" ht="40.15" hidden="1" customHeight="1">
      <c r="A260" s="410" t="s">
        <v>852</v>
      </c>
      <c r="B260" s="1003" t="s">
        <v>851</v>
      </c>
      <c r="C260" s="1004"/>
      <c r="D260" s="1004"/>
      <c r="E260" s="1004"/>
      <c r="F260" s="1004"/>
      <c r="G260" s="1005"/>
    </row>
    <row r="261" spans="1:9" ht="31" hidden="1">
      <c r="A261" s="21" t="s">
        <v>850</v>
      </c>
      <c r="B261" s="42" t="s">
        <v>849</v>
      </c>
      <c r="C261" s="25"/>
      <c r="D261" s="25"/>
      <c r="E261" s="26"/>
      <c r="F261" s="25"/>
      <c r="G261" s="25"/>
    </row>
    <row r="262" spans="1:9" ht="46.5" hidden="1">
      <c r="A262" s="21" t="s">
        <v>848</v>
      </c>
      <c r="B262" s="42" t="s">
        <v>847</v>
      </c>
      <c r="C262" s="25"/>
      <c r="D262" s="25"/>
      <c r="E262" s="26"/>
      <c r="F262" s="25"/>
      <c r="G262" s="25"/>
    </row>
    <row r="263" spans="1:9" ht="40.15" customHeight="1">
      <c r="A263" s="408" t="s">
        <v>3920</v>
      </c>
      <c r="B263" s="1003" t="s">
        <v>845</v>
      </c>
      <c r="C263" s="1004"/>
      <c r="D263" s="1004"/>
      <c r="E263" s="1004"/>
      <c r="F263" s="1004"/>
      <c r="G263" s="1005"/>
      <c r="H263" s="11">
        <f>SUM(D264)</f>
        <v>0</v>
      </c>
      <c r="I263" s="11">
        <f>COUNT(D264)*2</f>
        <v>2</v>
      </c>
    </row>
    <row r="264" spans="1:9" ht="46.5">
      <c r="A264" s="19" t="s">
        <v>3919</v>
      </c>
      <c r="B264" s="42" t="s">
        <v>843</v>
      </c>
      <c r="C264" s="75" t="s">
        <v>3918</v>
      </c>
      <c r="D264" s="24">
        <v>0</v>
      </c>
      <c r="E264" s="26" t="s">
        <v>51</v>
      </c>
      <c r="F264" s="25"/>
      <c r="G264" s="24"/>
    </row>
    <row r="265" spans="1:9" ht="46.5" hidden="1">
      <c r="A265" s="21" t="s">
        <v>842</v>
      </c>
      <c r="B265" s="42" t="s">
        <v>841</v>
      </c>
      <c r="C265" s="25"/>
      <c r="D265" s="25"/>
      <c r="E265" s="26"/>
      <c r="F265" s="25"/>
      <c r="G265" s="25"/>
    </row>
    <row r="266" spans="1:9" ht="46.5" hidden="1">
      <c r="A266" s="21" t="s">
        <v>840</v>
      </c>
      <c r="B266" s="69" t="s">
        <v>839</v>
      </c>
      <c r="C266" s="25"/>
      <c r="D266" s="25"/>
      <c r="E266" s="26"/>
      <c r="F266" s="25"/>
      <c r="G266" s="25"/>
    </row>
    <row r="267" spans="1:9" ht="40.15" customHeight="1">
      <c r="A267" s="408" t="s">
        <v>3917</v>
      </c>
      <c r="B267" s="1003" t="s">
        <v>837</v>
      </c>
      <c r="C267" s="1004"/>
      <c r="D267" s="1004"/>
      <c r="E267" s="1004"/>
      <c r="F267" s="1004"/>
      <c r="G267" s="1005"/>
      <c r="H267" s="11">
        <f>SUM(D268:D271)</f>
        <v>0</v>
      </c>
      <c r="I267" s="11">
        <f>COUNT(D268:D271)*2</f>
        <v>8</v>
      </c>
    </row>
    <row r="268" spans="1:9" ht="31">
      <c r="A268" s="19" t="s">
        <v>3916</v>
      </c>
      <c r="B268" s="38" t="s">
        <v>835</v>
      </c>
      <c r="C268" s="38" t="s">
        <v>2086</v>
      </c>
      <c r="D268" s="316">
        <v>0</v>
      </c>
      <c r="E268" s="26" t="s">
        <v>126</v>
      </c>
      <c r="F268" s="25"/>
      <c r="G268" s="24"/>
    </row>
    <row r="269" spans="1:9" ht="62">
      <c r="A269" s="19" t="s">
        <v>3915</v>
      </c>
      <c r="B269" s="38" t="s">
        <v>832</v>
      </c>
      <c r="C269" s="23" t="s">
        <v>831</v>
      </c>
      <c r="D269" s="316">
        <v>0</v>
      </c>
      <c r="E269" s="26" t="s">
        <v>130</v>
      </c>
      <c r="F269" s="23" t="s">
        <v>830</v>
      </c>
      <c r="G269" s="24"/>
    </row>
    <row r="270" spans="1:9" ht="29">
      <c r="A270" s="19"/>
      <c r="B270" s="38"/>
      <c r="C270" s="64" t="s">
        <v>829</v>
      </c>
      <c r="D270" s="316">
        <v>0</v>
      </c>
      <c r="E270" s="26" t="s">
        <v>126</v>
      </c>
      <c r="F270" s="26"/>
      <c r="G270" s="24"/>
    </row>
    <row r="271" spans="1:9" ht="62">
      <c r="A271" s="19" t="s">
        <v>3914</v>
      </c>
      <c r="B271" s="38" t="s">
        <v>827</v>
      </c>
      <c r="C271" s="36" t="s">
        <v>3913</v>
      </c>
      <c r="D271" s="316">
        <v>0</v>
      </c>
      <c r="E271" s="26" t="s">
        <v>168</v>
      </c>
      <c r="F271" s="17"/>
      <c r="G271" s="24"/>
    </row>
    <row r="272" spans="1:9" ht="40.15" customHeight="1">
      <c r="A272" s="406" t="s">
        <v>3912</v>
      </c>
      <c r="B272" s="1032" t="s">
        <v>824</v>
      </c>
      <c r="C272" s="1033"/>
      <c r="D272" s="1033"/>
      <c r="E272" s="1033"/>
      <c r="F272" s="1033"/>
      <c r="G272" s="1034"/>
      <c r="H272" s="11">
        <f>SUM(D273)</f>
        <v>0</v>
      </c>
      <c r="I272" s="11">
        <f>COUNT(D273)*2</f>
        <v>2</v>
      </c>
    </row>
    <row r="273" spans="1:9" ht="72.5">
      <c r="A273" s="19" t="s">
        <v>823</v>
      </c>
      <c r="B273" s="68" t="s">
        <v>822</v>
      </c>
      <c r="C273" s="36" t="s">
        <v>821</v>
      </c>
      <c r="D273" s="24">
        <v>0</v>
      </c>
      <c r="E273" s="26" t="s">
        <v>110</v>
      </c>
      <c r="F273" s="17" t="s">
        <v>1763</v>
      </c>
      <c r="G273" s="24"/>
    </row>
    <row r="274" spans="1:9" ht="29" hidden="1">
      <c r="A274" s="21" t="s">
        <v>819</v>
      </c>
      <c r="B274" s="68" t="s">
        <v>818</v>
      </c>
      <c r="C274" s="25"/>
      <c r="D274" s="25"/>
      <c r="E274" s="26"/>
      <c r="F274" s="25"/>
      <c r="G274" s="25"/>
    </row>
    <row r="275" spans="1:9" ht="21">
      <c r="A275" s="317" t="s">
        <v>3680</v>
      </c>
      <c r="B275" s="1052" t="s">
        <v>817</v>
      </c>
      <c r="C275" s="1053"/>
      <c r="D275" s="1053"/>
      <c r="E275" s="1053"/>
      <c r="F275" s="1053"/>
      <c r="G275" s="1054"/>
      <c r="H275" s="11">
        <f>H276+H282+H285+H292+H311+H329+H337+H341</f>
        <v>0</v>
      </c>
      <c r="I275" s="11">
        <f>I276+I282+I285+I292+I311+I329+I337+I341</f>
        <v>124</v>
      </c>
    </row>
    <row r="276" spans="1:9" ht="40.15" customHeight="1">
      <c r="A276" s="408" t="s">
        <v>3911</v>
      </c>
      <c r="B276" s="1024" t="s">
        <v>815</v>
      </c>
      <c r="C276" s="1025"/>
      <c r="D276" s="1025"/>
      <c r="E276" s="1025"/>
      <c r="F276" s="1025"/>
      <c r="G276" s="1026"/>
      <c r="H276" s="11">
        <f>SUM(D277:D278)</f>
        <v>0</v>
      </c>
      <c r="I276" s="11">
        <f>COUNT(D277:D278)*2</f>
        <v>4</v>
      </c>
    </row>
    <row r="277" spans="1:9" ht="46.5">
      <c r="A277" s="19" t="s">
        <v>3910</v>
      </c>
      <c r="B277" s="29" t="s">
        <v>813</v>
      </c>
      <c r="C277" s="23" t="s">
        <v>3909</v>
      </c>
      <c r="D277" s="10">
        <v>0</v>
      </c>
      <c r="E277" s="26" t="s">
        <v>51</v>
      </c>
      <c r="G277" s="24"/>
    </row>
    <row r="278" spans="1:9" ht="29">
      <c r="A278" s="19"/>
      <c r="B278" s="29"/>
      <c r="C278" s="23" t="s">
        <v>3908</v>
      </c>
      <c r="D278" s="37">
        <v>0</v>
      </c>
      <c r="E278" s="26" t="s">
        <v>51</v>
      </c>
      <c r="F278" s="23" t="s">
        <v>810</v>
      </c>
      <c r="G278" s="24"/>
    </row>
    <row r="279" spans="1:9" ht="31" hidden="1">
      <c r="A279" s="21" t="s">
        <v>3907</v>
      </c>
      <c r="B279" s="29" t="s">
        <v>805</v>
      </c>
      <c r="C279" s="42"/>
      <c r="D279" s="25"/>
      <c r="E279" s="26"/>
      <c r="F279" s="25"/>
      <c r="G279" s="25"/>
    </row>
    <row r="280" spans="1:9" ht="31" hidden="1">
      <c r="A280" s="21" t="s">
        <v>796</v>
      </c>
      <c r="B280" s="29" t="s">
        <v>795</v>
      </c>
      <c r="C280" s="25"/>
      <c r="D280" s="25"/>
      <c r="E280" s="26"/>
      <c r="F280" s="25"/>
      <c r="G280" s="25"/>
    </row>
    <row r="281" spans="1:9" ht="62" hidden="1">
      <c r="A281" s="21" t="s">
        <v>792</v>
      </c>
      <c r="B281" s="29" t="s">
        <v>791</v>
      </c>
      <c r="C281" s="25"/>
      <c r="D281" s="25"/>
      <c r="E281" s="26"/>
      <c r="F281" s="25"/>
      <c r="G281" s="25"/>
    </row>
    <row r="282" spans="1:9" ht="40.15" customHeight="1">
      <c r="A282" s="406" t="s">
        <v>790</v>
      </c>
      <c r="B282" s="1003" t="s">
        <v>789</v>
      </c>
      <c r="C282" s="1004"/>
      <c r="D282" s="1004"/>
      <c r="E282" s="1004"/>
      <c r="F282" s="1004"/>
      <c r="G282" s="1005"/>
      <c r="H282" s="11">
        <f>SUM(D283)</f>
        <v>0</v>
      </c>
      <c r="I282" s="11">
        <f>COUNT(D283)*2</f>
        <v>2</v>
      </c>
    </row>
    <row r="283" spans="1:9" ht="43.5">
      <c r="A283" s="19" t="s">
        <v>788</v>
      </c>
      <c r="B283" s="42" t="s">
        <v>787</v>
      </c>
      <c r="C283" s="22" t="s">
        <v>3906</v>
      </c>
      <c r="D283" s="278">
        <v>0</v>
      </c>
      <c r="E283" s="30" t="s">
        <v>130</v>
      </c>
      <c r="F283" s="96" t="s">
        <v>3905</v>
      </c>
      <c r="G283" s="24"/>
    </row>
    <row r="284" spans="1:9" ht="46.5" hidden="1">
      <c r="A284" s="21" t="s">
        <v>785</v>
      </c>
      <c r="B284" s="42" t="s">
        <v>784</v>
      </c>
      <c r="C284" s="25"/>
      <c r="D284" s="25"/>
      <c r="E284" s="26"/>
      <c r="F284" s="25"/>
      <c r="G284" s="25"/>
    </row>
    <row r="285" spans="1:9" ht="40.15" customHeight="1">
      <c r="A285" s="408" t="s">
        <v>3904</v>
      </c>
      <c r="B285" s="1003" t="s">
        <v>781</v>
      </c>
      <c r="C285" s="1004"/>
      <c r="D285" s="1004"/>
      <c r="E285" s="1004"/>
      <c r="F285" s="1004"/>
      <c r="G285" s="1005"/>
      <c r="H285" s="11">
        <f>SUM(D286:D289)</f>
        <v>0</v>
      </c>
      <c r="I285" s="11">
        <f>COUNT(D286:D289)*2</f>
        <v>8</v>
      </c>
    </row>
    <row r="286" spans="1:9" ht="62">
      <c r="A286" s="19" t="s">
        <v>3903</v>
      </c>
      <c r="B286" s="42" t="s">
        <v>779</v>
      </c>
      <c r="C286" s="42" t="s">
        <v>778</v>
      </c>
      <c r="D286" s="24">
        <v>0</v>
      </c>
      <c r="E286" s="26" t="s">
        <v>110</v>
      </c>
      <c r="F286" s="25"/>
      <c r="G286" s="24"/>
    </row>
    <row r="287" spans="1:9" ht="62">
      <c r="A287" s="118" t="s">
        <v>3680</v>
      </c>
      <c r="B287" s="42"/>
      <c r="C287" s="42" t="s">
        <v>777</v>
      </c>
      <c r="D287" s="24">
        <v>0</v>
      </c>
      <c r="E287" s="30" t="s">
        <v>110</v>
      </c>
      <c r="F287" s="25"/>
      <c r="G287" s="24"/>
    </row>
    <row r="288" spans="1:9" ht="72.5">
      <c r="A288" s="19" t="s">
        <v>3902</v>
      </c>
      <c r="B288" s="17" t="s">
        <v>775</v>
      </c>
      <c r="C288" s="42" t="s">
        <v>3901</v>
      </c>
      <c r="D288" s="24">
        <v>0</v>
      </c>
      <c r="E288" s="30" t="s">
        <v>110</v>
      </c>
      <c r="F288" s="25"/>
      <c r="G288" s="24"/>
    </row>
    <row r="289" spans="1:9" ht="31">
      <c r="A289" s="118" t="s">
        <v>3680</v>
      </c>
      <c r="B289" s="42"/>
      <c r="C289" s="66" t="s">
        <v>3900</v>
      </c>
      <c r="D289" s="24">
        <v>0</v>
      </c>
      <c r="E289" s="30" t="s">
        <v>110</v>
      </c>
      <c r="F289" s="25"/>
      <c r="G289" s="24"/>
    </row>
    <row r="290" spans="1:9" ht="31" hidden="1">
      <c r="A290" s="21" t="s">
        <v>767</v>
      </c>
      <c r="B290" s="42" t="s">
        <v>766</v>
      </c>
      <c r="C290" s="25"/>
      <c r="D290" s="25"/>
      <c r="E290" s="26"/>
      <c r="F290" s="25"/>
      <c r="G290" s="25"/>
    </row>
    <row r="291" spans="1:9" ht="46.5" hidden="1">
      <c r="A291" s="21" t="s">
        <v>765</v>
      </c>
      <c r="B291" s="42" t="s">
        <v>764</v>
      </c>
      <c r="C291" s="25"/>
      <c r="D291" s="25"/>
      <c r="E291" s="26"/>
      <c r="F291" s="25"/>
      <c r="G291" s="25"/>
    </row>
    <row r="292" spans="1:9" ht="40.15" customHeight="1">
      <c r="A292" s="408" t="s">
        <v>3899</v>
      </c>
      <c r="B292" s="1024" t="s">
        <v>761</v>
      </c>
      <c r="C292" s="1025"/>
      <c r="D292" s="1025"/>
      <c r="E292" s="1025"/>
      <c r="F292" s="1025"/>
      <c r="G292" s="1026"/>
      <c r="H292" s="11">
        <f>SUM(D295:D296)</f>
        <v>0</v>
      </c>
      <c r="I292" s="11">
        <f>COUNT(D295:D296)*2</f>
        <v>4</v>
      </c>
    </row>
    <row r="293" spans="1:9" ht="46.5" hidden="1">
      <c r="A293" s="21" t="s">
        <v>760</v>
      </c>
      <c r="B293" s="29" t="s">
        <v>759</v>
      </c>
      <c r="C293" s="23"/>
      <c r="D293" s="25"/>
      <c r="E293" s="26"/>
      <c r="F293" s="17"/>
      <c r="G293" s="25"/>
    </row>
    <row r="294" spans="1:9" ht="58" hidden="1">
      <c r="A294" s="21" t="s">
        <v>3898</v>
      </c>
      <c r="B294" s="23" t="s">
        <v>757</v>
      </c>
      <c r="C294" s="42"/>
      <c r="D294" s="25"/>
      <c r="E294" s="26"/>
      <c r="F294" s="25"/>
      <c r="G294" s="25"/>
    </row>
    <row r="295" spans="1:9" ht="46.5">
      <c r="A295" s="19" t="s">
        <v>756</v>
      </c>
      <c r="B295" s="29" t="s">
        <v>755</v>
      </c>
      <c r="C295" s="17" t="s">
        <v>3897</v>
      </c>
      <c r="D295" s="24">
        <v>0</v>
      </c>
      <c r="E295" s="26" t="s">
        <v>130</v>
      </c>
      <c r="F295" s="25"/>
      <c r="G295" s="24"/>
    </row>
    <row r="296" spans="1:9" ht="15.5">
      <c r="A296" s="19"/>
      <c r="B296" s="29"/>
      <c r="C296" s="23" t="s">
        <v>3896</v>
      </c>
      <c r="D296" s="24">
        <v>0</v>
      </c>
      <c r="E296" s="26" t="s">
        <v>51</v>
      </c>
      <c r="F296" s="25"/>
      <c r="G296" s="24"/>
    </row>
    <row r="297" spans="1:9" ht="15.5" hidden="1">
      <c r="A297" s="21" t="s">
        <v>754</v>
      </c>
      <c r="B297" s="29" t="s">
        <v>753</v>
      </c>
      <c r="C297" s="25"/>
      <c r="D297" s="25"/>
      <c r="E297" s="26"/>
      <c r="F297" s="25"/>
      <c r="G297" s="25"/>
    </row>
    <row r="298" spans="1:9" ht="31" hidden="1">
      <c r="A298" s="21" t="s">
        <v>752</v>
      </c>
      <c r="B298" s="29" t="s">
        <v>751</v>
      </c>
      <c r="C298" s="25"/>
      <c r="D298" s="25"/>
      <c r="E298" s="26"/>
      <c r="F298" s="25"/>
      <c r="G298" s="25"/>
    </row>
    <row r="299" spans="1:9" ht="40.15" hidden="1" customHeight="1">
      <c r="A299" s="410" t="s">
        <v>750</v>
      </c>
      <c r="B299" s="1024" t="s">
        <v>749</v>
      </c>
      <c r="C299" s="1025"/>
      <c r="D299" s="1025"/>
      <c r="E299" s="1025"/>
      <c r="F299" s="1025"/>
      <c r="G299" s="1026"/>
    </row>
    <row r="300" spans="1:9" ht="29" hidden="1">
      <c r="A300" s="21" t="s">
        <v>748</v>
      </c>
      <c r="B300" s="23" t="s">
        <v>747</v>
      </c>
      <c r="C300" s="25"/>
      <c r="D300" s="25"/>
      <c r="E300" s="26"/>
      <c r="F300" s="25"/>
      <c r="G300" s="25"/>
    </row>
    <row r="301" spans="1:9" ht="43.5" hidden="1">
      <c r="A301" s="21" t="s">
        <v>746</v>
      </c>
      <c r="B301" s="23" t="s">
        <v>745</v>
      </c>
      <c r="C301" s="25"/>
      <c r="D301" s="25"/>
      <c r="E301" s="26"/>
      <c r="F301" s="25"/>
      <c r="G301" s="25"/>
    </row>
    <row r="302" spans="1:9" ht="40.15" hidden="1" customHeight="1">
      <c r="A302" s="407" t="s">
        <v>3895</v>
      </c>
      <c r="B302" s="1003" t="s">
        <v>742</v>
      </c>
      <c r="C302" s="1004"/>
      <c r="D302" s="1004"/>
      <c r="E302" s="1004"/>
      <c r="F302" s="1004"/>
      <c r="G302" s="1005"/>
    </row>
    <row r="303" spans="1:9" ht="29" hidden="1">
      <c r="A303" s="21" t="s">
        <v>3894</v>
      </c>
      <c r="B303" s="63" t="s">
        <v>740</v>
      </c>
      <c r="C303" s="42"/>
      <c r="D303" s="25"/>
      <c r="E303" s="26"/>
      <c r="F303" s="25"/>
      <c r="G303" s="25"/>
    </row>
    <row r="304" spans="1:9" ht="29" hidden="1">
      <c r="A304" s="21" t="s">
        <v>737</v>
      </c>
      <c r="B304" s="63" t="s">
        <v>736</v>
      </c>
      <c r="C304" s="25"/>
      <c r="D304" s="25"/>
      <c r="E304" s="26"/>
      <c r="F304" s="25"/>
      <c r="G304" s="25"/>
    </row>
    <row r="305" spans="1:9" ht="40.15" hidden="1" customHeight="1">
      <c r="A305" s="407" t="s">
        <v>3893</v>
      </c>
      <c r="B305" s="1024" t="s">
        <v>730</v>
      </c>
      <c r="C305" s="1025"/>
      <c r="D305" s="1025"/>
      <c r="E305" s="1025"/>
      <c r="F305" s="1025"/>
      <c r="G305" s="1026"/>
    </row>
    <row r="306" spans="1:9" ht="46.5" hidden="1">
      <c r="A306" s="21" t="s">
        <v>729</v>
      </c>
      <c r="B306" s="31" t="s">
        <v>728</v>
      </c>
      <c r="C306" s="25"/>
      <c r="D306" s="25"/>
      <c r="E306" s="26"/>
      <c r="F306" s="25"/>
      <c r="G306" s="25"/>
    </row>
    <row r="307" spans="1:9" ht="31" hidden="1">
      <c r="A307" s="21" t="s">
        <v>3892</v>
      </c>
      <c r="B307" s="31" t="s">
        <v>726</v>
      </c>
      <c r="C307" s="42"/>
      <c r="D307" s="25"/>
      <c r="E307" s="26"/>
      <c r="F307" s="25"/>
      <c r="G307" s="25"/>
    </row>
    <row r="308" spans="1:9" ht="46.5" hidden="1">
      <c r="A308" s="21" t="s">
        <v>723</v>
      </c>
      <c r="B308" s="31" t="s">
        <v>722</v>
      </c>
      <c r="C308" s="25"/>
      <c r="D308" s="25"/>
      <c r="E308" s="26"/>
      <c r="F308" s="25"/>
      <c r="G308" s="25"/>
    </row>
    <row r="309" spans="1:9" ht="31" hidden="1">
      <c r="A309" s="21" t="s">
        <v>714</v>
      </c>
      <c r="B309" s="31" t="s">
        <v>713</v>
      </c>
      <c r="C309" s="25"/>
      <c r="D309" s="25"/>
      <c r="E309" s="26"/>
      <c r="F309" s="25"/>
      <c r="G309" s="25"/>
    </row>
    <row r="310" spans="1:9" ht="31" hidden="1">
      <c r="A310" s="21" t="s">
        <v>712</v>
      </c>
      <c r="B310" s="31" t="s">
        <v>711</v>
      </c>
      <c r="C310" s="25"/>
      <c r="D310" s="25"/>
      <c r="E310" s="26"/>
      <c r="F310" s="25"/>
      <c r="G310" s="25"/>
    </row>
    <row r="311" spans="1:9" ht="40.15" customHeight="1">
      <c r="A311" s="408" t="s">
        <v>3891</v>
      </c>
      <c r="B311" s="1003" t="s">
        <v>707</v>
      </c>
      <c r="C311" s="1004"/>
      <c r="D311" s="1004"/>
      <c r="E311" s="1004"/>
      <c r="F311" s="1004"/>
      <c r="G311" s="1005"/>
      <c r="H311" s="11">
        <f>SUM(D312:D319)</f>
        <v>0</v>
      </c>
      <c r="I311" s="11">
        <f>COUNT(D312:D319)*2</f>
        <v>10</v>
      </c>
    </row>
    <row r="312" spans="1:9" ht="46.5">
      <c r="A312" s="19" t="s">
        <v>706</v>
      </c>
      <c r="B312" s="29" t="s">
        <v>705</v>
      </c>
      <c r="C312" s="17" t="s">
        <v>3890</v>
      </c>
      <c r="D312" s="24">
        <v>0</v>
      </c>
      <c r="E312" s="26" t="s">
        <v>51</v>
      </c>
      <c r="F312" s="25"/>
      <c r="G312" s="24"/>
    </row>
    <row r="313" spans="1:9" ht="46.5" hidden="1">
      <c r="A313" s="21" t="s">
        <v>703</v>
      </c>
      <c r="B313" s="29" t="s">
        <v>702</v>
      </c>
      <c r="C313" s="25"/>
      <c r="D313" s="25"/>
      <c r="E313" s="26"/>
      <c r="F313" s="25"/>
      <c r="G313" s="25"/>
    </row>
    <row r="314" spans="1:9" ht="31" hidden="1">
      <c r="A314" s="21" t="s">
        <v>700</v>
      </c>
      <c r="B314" s="29" t="s">
        <v>699</v>
      </c>
      <c r="C314" s="25"/>
      <c r="D314" s="25"/>
      <c r="E314" s="26"/>
      <c r="F314" s="25"/>
      <c r="G314" s="25"/>
    </row>
    <row r="315" spans="1:9" ht="31" hidden="1">
      <c r="A315" s="21" t="s">
        <v>698</v>
      </c>
      <c r="B315" s="33" t="s">
        <v>697</v>
      </c>
      <c r="C315" s="25"/>
      <c r="D315" s="25"/>
      <c r="E315" s="26"/>
      <c r="F315" s="25"/>
      <c r="G315" s="25"/>
    </row>
    <row r="316" spans="1:9" ht="43.5">
      <c r="A316" s="19" t="s">
        <v>695</v>
      </c>
      <c r="B316" s="31" t="s">
        <v>694</v>
      </c>
      <c r="C316" s="22" t="s">
        <v>1688</v>
      </c>
      <c r="D316" s="24">
        <v>0</v>
      </c>
      <c r="E316" s="26" t="s">
        <v>1249</v>
      </c>
      <c r="F316" s="17" t="s">
        <v>3889</v>
      </c>
      <c r="G316" s="24"/>
    </row>
    <row r="317" spans="1:9" ht="31">
      <c r="A317" s="19" t="s">
        <v>3888</v>
      </c>
      <c r="B317" s="31" t="s">
        <v>691</v>
      </c>
      <c r="C317" s="17" t="s">
        <v>3887</v>
      </c>
      <c r="D317" s="24">
        <v>0</v>
      </c>
      <c r="E317" s="26" t="s">
        <v>51</v>
      </c>
      <c r="F317" s="25"/>
      <c r="G317" s="24"/>
    </row>
    <row r="318" spans="1:9" ht="145">
      <c r="A318" s="19" t="s">
        <v>3680</v>
      </c>
      <c r="B318" s="31"/>
      <c r="C318" s="17" t="s">
        <v>3886</v>
      </c>
      <c r="D318" s="24">
        <v>0</v>
      </c>
      <c r="E318" s="26" t="s">
        <v>51</v>
      </c>
      <c r="F318" s="17" t="s">
        <v>3885</v>
      </c>
      <c r="G318" s="24"/>
    </row>
    <row r="319" spans="1:9" ht="46.5">
      <c r="A319" s="19" t="s">
        <v>3884</v>
      </c>
      <c r="B319" s="31" t="s">
        <v>686</v>
      </c>
      <c r="C319" s="43" t="s">
        <v>2050</v>
      </c>
      <c r="D319" s="24">
        <v>0</v>
      </c>
      <c r="E319" s="26" t="s">
        <v>168</v>
      </c>
      <c r="F319" s="17" t="s">
        <v>3883</v>
      </c>
      <c r="G319" s="24"/>
    </row>
    <row r="320" spans="1:9" ht="40.15" hidden="1" customHeight="1">
      <c r="A320" s="410" t="s">
        <v>684</v>
      </c>
      <c r="B320" s="1024" t="s">
        <v>683</v>
      </c>
      <c r="C320" s="1025"/>
      <c r="D320" s="1025"/>
      <c r="E320" s="1025"/>
      <c r="F320" s="1025"/>
      <c r="G320" s="1026"/>
    </row>
    <row r="321" spans="1:9" ht="31" hidden="1">
      <c r="A321" s="21" t="s">
        <v>682</v>
      </c>
      <c r="B321" s="29" t="s">
        <v>681</v>
      </c>
      <c r="C321" s="25"/>
      <c r="D321" s="25"/>
      <c r="E321" s="26"/>
      <c r="F321" s="25"/>
      <c r="G321" s="25"/>
    </row>
    <row r="322" spans="1:9" ht="46.5" hidden="1">
      <c r="A322" s="21" t="s">
        <v>680</v>
      </c>
      <c r="B322" s="29" t="s">
        <v>679</v>
      </c>
      <c r="C322" s="25"/>
      <c r="D322" s="25"/>
      <c r="E322" s="26"/>
      <c r="F322" s="25"/>
      <c r="G322" s="25"/>
    </row>
    <row r="323" spans="1:9" ht="46.5" hidden="1">
      <c r="A323" s="21" t="s">
        <v>678</v>
      </c>
      <c r="B323" s="29" t="s">
        <v>677</v>
      </c>
      <c r="C323" s="25"/>
      <c r="D323" s="25"/>
      <c r="E323" s="26"/>
      <c r="F323" s="25"/>
      <c r="G323" s="25"/>
    </row>
    <row r="324" spans="1:9" ht="62" hidden="1">
      <c r="A324" s="21" t="s">
        <v>676</v>
      </c>
      <c r="B324" s="29" t="s">
        <v>675</v>
      </c>
      <c r="C324" s="25"/>
      <c r="D324" s="25"/>
      <c r="E324" s="26"/>
      <c r="F324" s="25"/>
      <c r="G324" s="25"/>
    </row>
    <row r="325" spans="1:9" ht="40.15" hidden="1" customHeight="1">
      <c r="A325" s="410" t="s">
        <v>674</v>
      </c>
      <c r="B325" s="1003" t="s">
        <v>673</v>
      </c>
      <c r="C325" s="1004"/>
      <c r="D325" s="1004"/>
      <c r="E325" s="1004"/>
      <c r="F325" s="1004"/>
      <c r="G325" s="1005"/>
    </row>
    <row r="326" spans="1:9" ht="58" hidden="1">
      <c r="A326" s="21" t="s">
        <v>672</v>
      </c>
      <c r="B326" s="17" t="s">
        <v>671</v>
      </c>
      <c r="C326" s="25"/>
      <c r="D326" s="25"/>
      <c r="E326" s="26"/>
      <c r="F326" s="25"/>
      <c r="G326" s="25"/>
    </row>
    <row r="327" spans="1:9" ht="43.5" hidden="1">
      <c r="A327" s="21" t="s">
        <v>670</v>
      </c>
      <c r="B327" s="17" t="s">
        <v>669</v>
      </c>
      <c r="C327" s="25"/>
      <c r="D327" s="25"/>
      <c r="E327" s="26"/>
      <c r="F327" s="25"/>
      <c r="G327" s="25"/>
    </row>
    <row r="328" spans="1:9" ht="77.5" hidden="1">
      <c r="A328" s="21" t="s">
        <v>668</v>
      </c>
      <c r="B328" s="42" t="s">
        <v>1684</v>
      </c>
      <c r="C328" s="25"/>
      <c r="D328" s="25"/>
      <c r="E328" s="26"/>
      <c r="F328" s="25"/>
      <c r="G328" s="25"/>
    </row>
    <row r="329" spans="1:9" ht="40.15" customHeight="1">
      <c r="A329" s="408" t="s">
        <v>3882</v>
      </c>
      <c r="B329" s="1024" t="s">
        <v>665</v>
      </c>
      <c r="C329" s="1025"/>
      <c r="D329" s="1025"/>
      <c r="E329" s="1025"/>
      <c r="F329" s="1025"/>
      <c r="G329" s="1026"/>
      <c r="H329" s="11">
        <f>SUM(D332:D334)</f>
        <v>0</v>
      </c>
      <c r="I329" s="11">
        <f>COUNT(D332:D334)*2</f>
        <v>6</v>
      </c>
    </row>
    <row r="330" spans="1:9" ht="31" hidden="1">
      <c r="A330" s="21" t="s">
        <v>664</v>
      </c>
      <c r="B330" s="29" t="s">
        <v>663</v>
      </c>
      <c r="C330" s="25"/>
      <c r="D330" s="25"/>
      <c r="E330" s="26"/>
      <c r="F330" s="25"/>
      <c r="G330" s="25"/>
    </row>
    <row r="331" spans="1:9" ht="31" hidden="1">
      <c r="A331" s="21" t="s">
        <v>662</v>
      </c>
      <c r="B331" s="29" t="s">
        <v>661</v>
      </c>
      <c r="C331" s="25"/>
      <c r="D331" s="25"/>
      <c r="E331" s="26"/>
      <c r="F331" s="25"/>
      <c r="G331" s="25"/>
    </row>
    <row r="332" spans="1:9" ht="43.5">
      <c r="A332" s="19" t="s">
        <v>3881</v>
      </c>
      <c r="B332" s="29" t="s">
        <v>659</v>
      </c>
      <c r="C332" s="17" t="s">
        <v>3880</v>
      </c>
      <c r="D332" s="24">
        <v>0</v>
      </c>
      <c r="E332" s="26" t="s">
        <v>110</v>
      </c>
      <c r="F332" s="25"/>
      <c r="G332" s="24"/>
    </row>
    <row r="333" spans="1:9" ht="15.5">
      <c r="A333" s="19"/>
      <c r="B333" s="29"/>
      <c r="C333" s="23" t="s">
        <v>658</v>
      </c>
      <c r="D333" s="24">
        <v>0</v>
      </c>
      <c r="E333" s="9" t="s">
        <v>110</v>
      </c>
      <c r="F333" s="25"/>
      <c r="G333" s="24"/>
    </row>
    <row r="334" spans="1:9" ht="29">
      <c r="A334" s="19"/>
      <c r="B334" s="29"/>
      <c r="C334" s="23" t="s">
        <v>657</v>
      </c>
      <c r="D334" s="24">
        <v>0</v>
      </c>
      <c r="E334" s="26" t="s">
        <v>110</v>
      </c>
      <c r="F334" s="25"/>
      <c r="G334" s="24"/>
    </row>
    <row r="335" spans="1:9" ht="77.5" hidden="1">
      <c r="A335" s="21" t="s">
        <v>656</v>
      </c>
      <c r="B335" s="33" t="s">
        <v>655</v>
      </c>
      <c r="D335" s="25"/>
      <c r="E335" s="26"/>
      <c r="F335" s="25"/>
      <c r="G335" s="25"/>
    </row>
    <row r="336" spans="1:9" ht="31" hidden="1">
      <c r="A336" s="21" t="s">
        <v>654</v>
      </c>
      <c r="B336" s="29" t="s">
        <v>653</v>
      </c>
      <c r="C336" s="25"/>
      <c r="D336" s="25"/>
      <c r="E336" s="26"/>
      <c r="F336" s="25"/>
      <c r="G336" s="25"/>
    </row>
    <row r="337" spans="1:9" ht="40.15" customHeight="1">
      <c r="A337" s="406" t="s">
        <v>652</v>
      </c>
      <c r="B337" s="1003" t="s">
        <v>651</v>
      </c>
      <c r="C337" s="1004"/>
      <c r="D337" s="1004"/>
      <c r="E337" s="1004"/>
      <c r="F337" s="1004"/>
      <c r="G337" s="1005"/>
      <c r="H337" s="11">
        <f>SUM(D338)</f>
        <v>0</v>
      </c>
      <c r="I337" s="11">
        <f>COUNT(D338)*2</f>
        <v>2</v>
      </c>
    </row>
    <row r="338" spans="1:9" ht="46.5">
      <c r="A338" s="19" t="s">
        <v>650</v>
      </c>
      <c r="B338" s="42" t="s">
        <v>649</v>
      </c>
      <c r="C338" s="23" t="s">
        <v>648</v>
      </c>
      <c r="D338" s="24">
        <v>0</v>
      </c>
      <c r="E338" s="26" t="s">
        <v>168</v>
      </c>
      <c r="F338" s="25"/>
      <c r="G338" s="24"/>
    </row>
    <row r="339" spans="1:9" ht="31" hidden="1">
      <c r="A339" s="21" t="s">
        <v>647</v>
      </c>
      <c r="B339" s="42" t="s">
        <v>646</v>
      </c>
      <c r="C339" s="25"/>
      <c r="D339" s="25"/>
      <c r="E339" s="26"/>
      <c r="F339" s="25"/>
      <c r="G339" s="25"/>
    </row>
    <row r="340" spans="1:9" ht="46.5" hidden="1">
      <c r="A340" s="21" t="s">
        <v>645</v>
      </c>
      <c r="B340" s="42" t="s">
        <v>644</v>
      </c>
      <c r="C340" s="25"/>
      <c r="D340" s="25"/>
      <c r="E340" s="26"/>
      <c r="F340" s="25"/>
      <c r="G340" s="25"/>
    </row>
    <row r="341" spans="1:9" ht="40.15" customHeight="1">
      <c r="A341" s="408" t="s">
        <v>3879</v>
      </c>
      <c r="B341" s="1003" t="s">
        <v>641</v>
      </c>
      <c r="C341" s="1004"/>
      <c r="D341" s="1004"/>
      <c r="E341" s="1004"/>
      <c r="F341" s="1004"/>
      <c r="G341" s="1005"/>
      <c r="H341" s="11">
        <f>SUM(D342:D386)</f>
        <v>0</v>
      </c>
      <c r="I341" s="11">
        <f>COUNT(D342:D386)*2</f>
        <v>88</v>
      </c>
    </row>
    <row r="342" spans="1:9" ht="58">
      <c r="A342" s="19" t="s">
        <v>3878</v>
      </c>
      <c r="B342" s="42" t="s">
        <v>639</v>
      </c>
      <c r="C342" s="45" t="s">
        <v>3877</v>
      </c>
      <c r="D342" s="24">
        <v>0</v>
      </c>
      <c r="E342" s="26" t="s">
        <v>130</v>
      </c>
      <c r="F342" s="17" t="s">
        <v>3876</v>
      </c>
      <c r="G342" s="24"/>
    </row>
    <row r="343" spans="1:9" ht="29">
      <c r="A343" s="19" t="s">
        <v>3680</v>
      </c>
      <c r="B343" s="42"/>
      <c r="C343" s="17" t="s">
        <v>3875</v>
      </c>
      <c r="D343" s="24">
        <v>0</v>
      </c>
      <c r="E343" s="26" t="s">
        <v>3874</v>
      </c>
      <c r="G343" s="24"/>
    </row>
    <row r="344" spans="1:9" ht="29">
      <c r="A344" s="19"/>
      <c r="B344" s="42"/>
      <c r="C344" s="17" t="s">
        <v>3873</v>
      </c>
      <c r="D344" s="24">
        <v>0</v>
      </c>
      <c r="E344" s="26" t="s">
        <v>549</v>
      </c>
      <c r="F344" s="17"/>
      <c r="G344" s="24"/>
    </row>
    <row r="345" spans="1:9" ht="43.5">
      <c r="A345" s="19"/>
      <c r="B345" s="42"/>
      <c r="C345" s="17" t="s">
        <v>3872</v>
      </c>
      <c r="D345" s="24">
        <v>0</v>
      </c>
      <c r="E345" s="26" t="s">
        <v>190</v>
      </c>
      <c r="F345" s="17"/>
      <c r="G345" s="24"/>
    </row>
    <row r="346" spans="1:9" ht="58">
      <c r="A346" s="19" t="s">
        <v>3871</v>
      </c>
      <c r="B346" s="42" t="s">
        <v>637</v>
      </c>
      <c r="C346" s="45" t="s">
        <v>3870</v>
      </c>
      <c r="D346" s="24">
        <v>0</v>
      </c>
      <c r="E346" s="26" t="s">
        <v>130</v>
      </c>
      <c r="F346" s="17" t="s">
        <v>3869</v>
      </c>
      <c r="G346" s="24"/>
    </row>
    <row r="347" spans="1:9" ht="58">
      <c r="A347" s="19" t="s">
        <v>3680</v>
      </c>
      <c r="B347" s="42"/>
      <c r="C347" s="17" t="s">
        <v>3868</v>
      </c>
      <c r="D347" s="24">
        <v>0</v>
      </c>
      <c r="E347" s="26" t="s">
        <v>130</v>
      </c>
      <c r="F347" s="17" t="s">
        <v>3867</v>
      </c>
      <c r="G347" s="24"/>
    </row>
    <row r="348" spans="1:9" ht="58">
      <c r="A348" s="19" t="s">
        <v>3680</v>
      </c>
      <c r="B348" s="42"/>
      <c r="C348" s="45" t="s">
        <v>3866</v>
      </c>
      <c r="D348" s="24">
        <v>0</v>
      </c>
      <c r="E348" s="26" t="s">
        <v>1249</v>
      </c>
      <c r="F348" s="25"/>
      <c r="G348" s="24"/>
    </row>
    <row r="349" spans="1:9" ht="58">
      <c r="A349" s="19" t="s">
        <v>3680</v>
      </c>
      <c r="B349" s="42"/>
      <c r="C349" s="45" t="s">
        <v>3865</v>
      </c>
      <c r="D349" s="24">
        <v>0</v>
      </c>
      <c r="E349" s="26" t="s">
        <v>130</v>
      </c>
      <c r="F349" s="17" t="s">
        <v>3864</v>
      </c>
      <c r="G349" s="24"/>
    </row>
    <row r="350" spans="1:9" ht="58">
      <c r="A350" s="19" t="s">
        <v>3680</v>
      </c>
      <c r="B350" s="42"/>
      <c r="C350" s="45" t="s">
        <v>3863</v>
      </c>
      <c r="D350" s="24">
        <v>0</v>
      </c>
      <c r="E350" s="26" t="s">
        <v>130</v>
      </c>
      <c r="F350" s="17"/>
      <c r="G350" s="24"/>
    </row>
    <row r="351" spans="1:9" ht="43.5">
      <c r="A351" s="19" t="s">
        <v>3680</v>
      </c>
      <c r="B351" s="42"/>
      <c r="C351" s="17" t="s">
        <v>3862</v>
      </c>
      <c r="D351" s="24">
        <v>0</v>
      </c>
      <c r="E351" s="26" t="s">
        <v>130</v>
      </c>
      <c r="F351" s="25"/>
      <c r="G351" s="24"/>
    </row>
    <row r="352" spans="1:9" ht="31">
      <c r="A352" s="19" t="s">
        <v>3861</v>
      </c>
      <c r="B352" s="42" t="s">
        <v>635</v>
      </c>
      <c r="C352" s="17" t="s">
        <v>3860</v>
      </c>
      <c r="D352" s="24">
        <v>0</v>
      </c>
      <c r="E352" s="26" t="s">
        <v>130</v>
      </c>
      <c r="F352" s="17" t="s">
        <v>3859</v>
      </c>
      <c r="G352" s="24"/>
    </row>
    <row r="353" spans="1:7" ht="43.5">
      <c r="A353" s="19"/>
      <c r="B353" s="42"/>
      <c r="C353" s="17" t="s">
        <v>3858</v>
      </c>
      <c r="D353" s="24">
        <v>0</v>
      </c>
      <c r="E353" s="26" t="s">
        <v>130</v>
      </c>
      <c r="F353" s="17" t="s">
        <v>3857</v>
      </c>
      <c r="G353" s="24"/>
    </row>
    <row r="354" spans="1:7" ht="58">
      <c r="A354" s="19"/>
      <c r="B354" s="42"/>
      <c r="C354" s="17" t="s">
        <v>3856</v>
      </c>
      <c r="D354" s="24">
        <v>0</v>
      </c>
      <c r="E354" s="26" t="s">
        <v>130</v>
      </c>
      <c r="F354" s="17" t="s">
        <v>3855</v>
      </c>
      <c r="G354" s="24"/>
    </row>
    <row r="355" spans="1:7" ht="29">
      <c r="A355" s="19"/>
      <c r="B355" s="42"/>
      <c r="C355" s="17" t="s">
        <v>3854</v>
      </c>
      <c r="D355" s="24">
        <v>0</v>
      </c>
      <c r="E355" s="26" t="s">
        <v>3849</v>
      </c>
      <c r="F355" s="17" t="s">
        <v>3853</v>
      </c>
      <c r="G355" s="24"/>
    </row>
    <row r="356" spans="1:7" ht="29">
      <c r="A356" s="19"/>
      <c r="B356" s="42"/>
      <c r="C356" s="17" t="s">
        <v>3852</v>
      </c>
      <c r="D356" s="24">
        <v>0</v>
      </c>
      <c r="E356" s="26" t="s">
        <v>3849</v>
      </c>
      <c r="F356" s="17" t="s">
        <v>3851</v>
      </c>
      <c r="G356" s="24"/>
    </row>
    <row r="357" spans="1:7" ht="58">
      <c r="A357" s="19"/>
      <c r="B357" s="42"/>
      <c r="C357" s="17" t="s">
        <v>3850</v>
      </c>
      <c r="D357" s="24">
        <v>0</v>
      </c>
      <c r="E357" s="26" t="s">
        <v>3849</v>
      </c>
      <c r="F357" s="17" t="s">
        <v>3848</v>
      </c>
      <c r="G357" s="24"/>
    </row>
    <row r="358" spans="1:7" ht="46.5">
      <c r="A358" s="19" t="s">
        <v>634</v>
      </c>
      <c r="B358" s="42" t="s">
        <v>633</v>
      </c>
      <c r="C358" s="45" t="s">
        <v>3847</v>
      </c>
      <c r="D358" s="24">
        <v>0</v>
      </c>
      <c r="E358" s="26" t="s">
        <v>110</v>
      </c>
      <c r="F358" s="45" t="s">
        <v>3846</v>
      </c>
      <c r="G358" s="316"/>
    </row>
    <row r="359" spans="1:7" ht="43.5">
      <c r="A359" s="19"/>
      <c r="B359" s="42"/>
      <c r="C359" s="45" t="s">
        <v>3845</v>
      </c>
      <c r="D359" s="24">
        <v>0</v>
      </c>
      <c r="E359" s="26" t="s">
        <v>110</v>
      </c>
      <c r="F359" s="45" t="s">
        <v>3844</v>
      </c>
      <c r="G359" s="316"/>
    </row>
    <row r="360" spans="1:7" ht="29">
      <c r="A360" s="19"/>
      <c r="B360" s="42"/>
      <c r="C360" s="45" t="s">
        <v>3843</v>
      </c>
      <c r="D360" s="24">
        <v>0</v>
      </c>
      <c r="E360" s="26" t="s">
        <v>110</v>
      </c>
      <c r="F360" s="45" t="s">
        <v>3842</v>
      </c>
      <c r="G360" s="316"/>
    </row>
    <row r="361" spans="1:7" ht="29">
      <c r="A361" s="19"/>
      <c r="B361" s="42"/>
      <c r="C361" s="45" t="s">
        <v>3841</v>
      </c>
      <c r="D361" s="24">
        <v>0</v>
      </c>
      <c r="E361" s="26" t="s">
        <v>51</v>
      </c>
      <c r="F361" s="45"/>
      <c r="G361" s="316"/>
    </row>
    <row r="362" spans="1:7" ht="58">
      <c r="A362" s="19" t="s">
        <v>3840</v>
      </c>
      <c r="B362" s="42" t="s">
        <v>631</v>
      </c>
      <c r="C362" s="17" t="s">
        <v>3839</v>
      </c>
      <c r="D362" s="24">
        <v>0</v>
      </c>
      <c r="E362" s="26" t="s">
        <v>130</v>
      </c>
      <c r="F362" s="25"/>
      <c r="G362" s="24"/>
    </row>
    <row r="363" spans="1:7" ht="43.5">
      <c r="A363" s="19" t="s">
        <v>3680</v>
      </c>
      <c r="B363" s="42"/>
      <c r="C363" s="17" t="s">
        <v>3838</v>
      </c>
      <c r="D363" s="24">
        <v>0</v>
      </c>
      <c r="E363" s="26" t="s">
        <v>130</v>
      </c>
      <c r="F363" s="17" t="s">
        <v>3837</v>
      </c>
      <c r="G363" s="24"/>
    </row>
    <row r="364" spans="1:7" ht="101.5">
      <c r="A364" s="19" t="s">
        <v>3680</v>
      </c>
      <c r="B364" s="42"/>
      <c r="C364" s="17" t="s">
        <v>3836</v>
      </c>
      <c r="D364" s="24">
        <v>0</v>
      </c>
      <c r="E364" s="26" t="s">
        <v>130</v>
      </c>
      <c r="F364" s="17" t="s">
        <v>3835</v>
      </c>
      <c r="G364" s="24"/>
    </row>
    <row r="365" spans="1:7" ht="29">
      <c r="A365" s="19"/>
      <c r="B365" s="42"/>
      <c r="C365" s="17" t="s">
        <v>3834</v>
      </c>
      <c r="D365" s="24">
        <v>0</v>
      </c>
      <c r="E365" s="26" t="s">
        <v>130</v>
      </c>
      <c r="F365" s="17"/>
      <c r="G365" s="24"/>
    </row>
    <row r="366" spans="1:7" ht="43.5">
      <c r="A366" s="19" t="s">
        <v>3680</v>
      </c>
      <c r="B366" s="42"/>
      <c r="C366" s="45" t="s">
        <v>3833</v>
      </c>
      <c r="D366" s="24">
        <v>0</v>
      </c>
      <c r="E366" s="26" t="s">
        <v>130</v>
      </c>
      <c r="F366" s="17" t="s">
        <v>3832</v>
      </c>
      <c r="G366" s="24"/>
    </row>
    <row r="367" spans="1:7" ht="43.5">
      <c r="A367" s="19" t="s">
        <v>630</v>
      </c>
      <c r="B367" s="42" t="s">
        <v>629</v>
      </c>
      <c r="C367" s="45" t="s">
        <v>3831</v>
      </c>
      <c r="D367" s="24">
        <v>0</v>
      </c>
      <c r="E367" s="315" t="s">
        <v>168</v>
      </c>
      <c r="F367" s="314" t="s">
        <v>3830</v>
      </c>
      <c r="G367" s="24"/>
    </row>
    <row r="368" spans="1:7" ht="43.5">
      <c r="A368" s="19"/>
      <c r="B368" s="42"/>
      <c r="C368" s="32" t="s">
        <v>3829</v>
      </c>
      <c r="D368" s="24">
        <v>0</v>
      </c>
      <c r="E368" s="315" t="s">
        <v>190</v>
      </c>
      <c r="F368" s="32" t="s">
        <v>3828</v>
      </c>
      <c r="G368" s="24"/>
    </row>
    <row r="369" spans="1:7" ht="29">
      <c r="A369" s="19"/>
      <c r="B369" s="42"/>
      <c r="C369" s="45" t="s">
        <v>3827</v>
      </c>
      <c r="D369" s="24">
        <v>0</v>
      </c>
      <c r="E369" s="315" t="s">
        <v>190</v>
      </c>
      <c r="F369" s="314" t="s">
        <v>1625</v>
      </c>
      <c r="G369" s="24"/>
    </row>
    <row r="370" spans="1:7" ht="29">
      <c r="A370" s="19"/>
      <c r="B370" s="42"/>
      <c r="C370" s="45" t="s">
        <v>3826</v>
      </c>
      <c r="D370" s="24">
        <v>0</v>
      </c>
      <c r="E370" s="315" t="s">
        <v>130</v>
      </c>
      <c r="F370" s="314"/>
      <c r="G370" s="24"/>
    </row>
    <row r="371" spans="1:7" ht="29">
      <c r="A371" s="19"/>
      <c r="B371" s="42"/>
      <c r="C371" s="45" t="s">
        <v>3825</v>
      </c>
      <c r="D371" s="24">
        <v>0</v>
      </c>
      <c r="E371" s="315" t="s">
        <v>130</v>
      </c>
      <c r="F371" s="314"/>
      <c r="G371" s="24"/>
    </row>
    <row r="372" spans="1:7" ht="43.5">
      <c r="A372" s="19"/>
      <c r="B372" s="42"/>
      <c r="C372" s="45" t="s">
        <v>3824</v>
      </c>
      <c r="D372" s="24">
        <v>0</v>
      </c>
      <c r="E372" s="315" t="s">
        <v>130</v>
      </c>
      <c r="F372" s="314"/>
      <c r="G372" s="24"/>
    </row>
    <row r="373" spans="1:7" ht="58">
      <c r="A373" s="19" t="s">
        <v>3823</v>
      </c>
      <c r="B373" s="42" t="s">
        <v>627</v>
      </c>
      <c r="C373" s="17" t="s">
        <v>3817</v>
      </c>
      <c r="D373" s="24">
        <v>0</v>
      </c>
      <c r="E373" s="26" t="s">
        <v>130</v>
      </c>
      <c r="F373" s="17" t="s">
        <v>3816</v>
      </c>
      <c r="G373" s="24"/>
    </row>
    <row r="374" spans="1:7" ht="58">
      <c r="A374" s="19"/>
      <c r="B374" s="42"/>
      <c r="C374" s="17" t="s">
        <v>3822</v>
      </c>
      <c r="D374" s="24">
        <v>0</v>
      </c>
      <c r="E374" s="26" t="s">
        <v>130</v>
      </c>
      <c r="F374" s="17" t="s">
        <v>3821</v>
      </c>
      <c r="G374" s="24"/>
    </row>
    <row r="375" spans="1:7" ht="43.5">
      <c r="A375" s="19"/>
      <c r="B375" s="42"/>
      <c r="C375" s="17" t="s">
        <v>3820</v>
      </c>
      <c r="D375" s="24">
        <v>0</v>
      </c>
      <c r="E375" s="26" t="s">
        <v>130</v>
      </c>
      <c r="F375" s="17"/>
      <c r="G375" s="24"/>
    </row>
    <row r="376" spans="1:7" ht="29">
      <c r="A376" s="19"/>
      <c r="B376" s="42"/>
      <c r="C376" s="17" t="s">
        <v>3819</v>
      </c>
      <c r="D376" s="24">
        <v>0</v>
      </c>
      <c r="E376" s="26" t="s">
        <v>130</v>
      </c>
      <c r="F376" s="17"/>
      <c r="G376" s="24"/>
    </row>
    <row r="377" spans="1:7" ht="58">
      <c r="A377" s="19" t="s">
        <v>3818</v>
      </c>
      <c r="B377" s="31" t="s">
        <v>625</v>
      </c>
      <c r="C377" s="17" t="s">
        <v>3817</v>
      </c>
      <c r="D377" s="24">
        <v>0</v>
      </c>
      <c r="E377" s="26" t="s">
        <v>130</v>
      </c>
      <c r="F377" s="17" t="s">
        <v>3816</v>
      </c>
      <c r="G377" s="24"/>
    </row>
    <row r="378" spans="1:7" ht="58">
      <c r="A378" s="19" t="s">
        <v>3680</v>
      </c>
      <c r="B378" s="31"/>
      <c r="C378" s="17" t="s">
        <v>3815</v>
      </c>
      <c r="D378" s="24">
        <v>0</v>
      </c>
      <c r="E378" s="26" t="s">
        <v>130</v>
      </c>
      <c r="F378" s="17" t="s">
        <v>3814</v>
      </c>
      <c r="G378" s="24"/>
    </row>
    <row r="379" spans="1:7" ht="82.15" customHeight="1">
      <c r="A379" s="19" t="s">
        <v>3680</v>
      </c>
      <c r="B379" s="31"/>
      <c r="C379" s="17" t="s">
        <v>3813</v>
      </c>
      <c r="D379" s="24">
        <v>0</v>
      </c>
      <c r="E379" s="26" t="s">
        <v>130</v>
      </c>
      <c r="F379" s="25"/>
      <c r="G379" s="24"/>
    </row>
    <row r="380" spans="1:7" ht="72.5">
      <c r="A380" s="19" t="s">
        <v>3680</v>
      </c>
      <c r="B380" s="31"/>
      <c r="C380" s="17" t="s">
        <v>3812</v>
      </c>
      <c r="D380" s="24">
        <v>0</v>
      </c>
      <c r="E380" s="26" t="s">
        <v>130</v>
      </c>
      <c r="F380" s="25"/>
      <c r="G380" s="24"/>
    </row>
    <row r="381" spans="1:7" ht="43.5">
      <c r="A381" s="19" t="s">
        <v>3680</v>
      </c>
      <c r="B381" s="31"/>
      <c r="C381" s="17" t="s">
        <v>3811</v>
      </c>
      <c r="D381" s="24">
        <v>0</v>
      </c>
      <c r="E381" s="26" t="s">
        <v>130</v>
      </c>
      <c r="F381" s="25"/>
      <c r="G381" s="24"/>
    </row>
    <row r="382" spans="1:7" ht="58">
      <c r="A382" s="19" t="s">
        <v>3680</v>
      </c>
      <c r="B382" s="31"/>
      <c r="C382" s="17" t="s">
        <v>3810</v>
      </c>
      <c r="D382" s="24">
        <v>0</v>
      </c>
      <c r="E382" s="26" t="s">
        <v>130</v>
      </c>
      <c r="F382" s="17" t="s">
        <v>3809</v>
      </c>
      <c r="G382" s="24"/>
    </row>
    <row r="383" spans="1:7" ht="43.5">
      <c r="A383" s="19" t="s">
        <v>3680</v>
      </c>
      <c r="B383" s="31"/>
      <c r="C383" s="17" t="s">
        <v>3808</v>
      </c>
      <c r="D383" s="24">
        <v>0</v>
      </c>
      <c r="E383" s="26" t="s">
        <v>130</v>
      </c>
      <c r="F383" s="25"/>
      <c r="G383" s="24"/>
    </row>
    <row r="384" spans="1:7" ht="31" hidden="1">
      <c r="A384" s="21" t="s">
        <v>624</v>
      </c>
      <c r="B384" s="31" t="s">
        <v>623</v>
      </c>
      <c r="C384" s="25"/>
      <c r="D384" s="25"/>
      <c r="E384" s="26"/>
      <c r="F384" s="25"/>
      <c r="G384" s="25"/>
    </row>
    <row r="385" spans="1:7" ht="46.5">
      <c r="A385" s="19" t="s">
        <v>3807</v>
      </c>
      <c r="B385" s="31" t="s">
        <v>621</v>
      </c>
      <c r="C385" s="63" t="s">
        <v>3806</v>
      </c>
      <c r="D385" s="24">
        <v>0</v>
      </c>
      <c r="E385" s="26" t="s">
        <v>130</v>
      </c>
      <c r="F385" s="25"/>
      <c r="G385" s="24"/>
    </row>
    <row r="386" spans="1:7" ht="43.5">
      <c r="A386" s="19" t="s">
        <v>3680</v>
      </c>
      <c r="B386" s="31"/>
      <c r="C386" s="17" t="s">
        <v>3805</v>
      </c>
      <c r="D386" s="24">
        <v>0</v>
      </c>
      <c r="E386" s="26" t="s">
        <v>130</v>
      </c>
      <c r="F386" s="25"/>
      <c r="G386" s="24"/>
    </row>
    <row r="387" spans="1:7" ht="40.15" hidden="1" customHeight="1">
      <c r="A387" s="410" t="s">
        <v>3804</v>
      </c>
      <c r="B387" s="1003" t="s">
        <v>619</v>
      </c>
      <c r="C387" s="1004"/>
      <c r="D387" s="1004"/>
      <c r="E387" s="1004"/>
      <c r="F387" s="1004"/>
      <c r="G387" s="1005"/>
    </row>
    <row r="388" spans="1:7" ht="46.5" hidden="1">
      <c r="A388" s="21" t="s">
        <v>618</v>
      </c>
      <c r="B388" s="42" t="s">
        <v>617</v>
      </c>
      <c r="C388" s="25"/>
      <c r="D388" s="25"/>
      <c r="E388" s="26"/>
      <c r="F388" s="25"/>
      <c r="G388" s="25"/>
    </row>
    <row r="389" spans="1:7" ht="46.5" hidden="1">
      <c r="A389" s="21" t="s">
        <v>616</v>
      </c>
      <c r="B389" s="42" t="s">
        <v>615</v>
      </c>
      <c r="C389" s="25"/>
      <c r="D389" s="25"/>
      <c r="E389" s="26"/>
      <c r="F389" s="25"/>
      <c r="G389" s="25"/>
    </row>
    <row r="390" spans="1:7" ht="46.5" hidden="1">
      <c r="A390" s="21" t="s">
        <v>614</v>
      </c>
      <c r="B390" s="42" t="s">
        <v>613</v>
      </c>
      <c r="C390" s="25"/>
      <c r="D390" s="25"/>
      <c r="E390" s="26"/>
      <c r="F390" s="25"/>
      <c r="G390" s="25"/>
    </row>
    <row r="391" spans="1:7" ht="40.15" hidden="1" customHeight="1">
      <c r="A391" s="410" t="s">
        <v>612</v>
      </c>
      <c r="B391" s="1003" t="s">
        <v>611</v>
      </c>
      <c r="C391" s="1004"/>
      <c r="D391" s="1004"/>
      <c r="E391" s="1004"/>
      <c r="F391" s="1004"/>
      <c r="G391" s="1005"/>
    </row>
    <row r="392" spans="1:7" ht="31" hidden="1">
      <c r="A392" s="21" t="s">
        <v>610</v>
      </c>
      <c r="B392" s="42" t="s">
        <v>609</v>
      </c>
      <c r="C392" s="25"/>
      <c r="D392" s="25"/>
      <c r="E392" s="26"/>
      <c r="F392" s="25"/>
      <c r="G392" s="25"/>
    </row>
    <row r="393" spans="1:7" ht="31" hidden="1">
      <c r="A393" s="21" t="s">
        <v>608</v>
      </c>
      <c r="B393" s="42" t="s">
        <v>607</v>
      </c>
      <c r="C393" s="25"/>
      <c r="D393" s="25"/>
      <c r="E393" s="26"/>
      <c r="F393" s="25"/>
      <c r="G393" s="25"/>
    </row>
    <row r="394" spans="1:7" ht="31" hidden="1">
      <c r="A394" s="21" t="s">
        <v>606</v>
      </c>
      <c r="B394" s="38" t="s">
        <v>605</v>
      </c>
      <c r="C394" s="25"/>
      <c r="D394" s="25"/>
      <c r="E394" s="26"/>
      <c r="F394" s="25"/>
      <c r="G394" s="25"/>
    </row>
    <row r="395" spans="1:7" ht="46.5" hidden="1">
      <c r="A395" s="21" t="s">
        <v>604</v>
      </c>
      <c r="B395" s="42" t="s">
        <v>603</v>
      </c>
      <c r="C395" s="25"/>
      <c r="D395" s="25"/>
      <c r="E395" s="26"/>
      <c r="F395" s="25"/>
      <c r="G395" s="25"/>
    </row>
    <row r="396" spans="1:7" ht="40.15" hidden="1" customHeight="1">
      <c r="A396" s="407" t="s">
        <v>3803</v>
      </c>
      <c r="B396" s="1024" t="s">
        <v>601</v>
      </c>
      <c r="C396" s="1025"/>
      <c r="D396" s="1025"/>
      <c r="E396" s="1025"/>
      <c r="F396" s="1025"/>
      <c r="G396" s="1026"/>
    </row>
    <row r="397" spans="1:7" ht="46.5" hidden="1">
      <c r="A397" s="21" t="s">
        <v>3802</v>
      </c>
      <c r="B397" s="29" t="s">
        <v>599</v>
      </c>
      <c r="C397" s="42"/>
      <c r="D397" s="25"/>
      <c r="E397" s="26"/>
      <c r="F397" s="25"/>
      <c r="G397" s="25"/>
    </row>
    <row r="398" spans="1:7" ht="46.5" hidden="1">
      <c r="A398" s="21" t="s">
        <v>598</v>
      </c>
      <c r="B398" s="29" t="s">
        <v>597</v>
      </c>
      <c r="C398" s="25"/>
      <c r="D398" s="25"/>
      <c r="E398" s="26"/>
      <c r="F398" s="25"/>
      <c r="G398" s="25"/>
    </row>
    <row r="399" spans="1:7" ht="29" hidden="1">
      <c r="A399" s="21" t="s">
        <v>596</v>
      </c>
      <c r="B399" s="23" t="s">
        <v>595</v>
      </c>
      <c r="C399" s="25"/>
      <c r="D399" s="25"/>
      <c r="E399" s="26"/>
      <c r="F399" s="25"/>
      <c r="G399" s="25"/>
    </row>
    <row r="400" spans="1:7" ht="77.5" hidden="1">
      <c r="A400" s="21" t="s">
        <v>594</v>
      </c>
      <c r="B400" s="29" t="s">
        <v>593</v>
      </c>
      <c r="C400" s="25"/>
      <c r="D400" s="25"/>
      <c r="E400" s="26"/>
      <c r="F400" s="25"/>
      <c r="G400" s="25"/>
    </row>
    <row r="401" spans="1:7" ht="40.15" hidden="1" customHeight="1">
      <c r="A401" s="407" t="s">
        <v>3801</v>
      </c>
      <c r="B401" s="1003" t="s">
        <v>590</v>
      </c>
      <c r="C401" s="1004"/>
      <c r="D401" s="1004"/>
      <c r="E401" s="1004"/>
      <c r="F401" s="1004"/>
      <c r="G401" s="1005"/>
    </row>
    <row r="402" spans="1:7" ht="46.5" hidden="1">
      <c r="A402" s="21" t="s">
        <v>3800</v>
      </c>
      <c r="B402" s="42" t="s">
        <v>588</v>
      </c>
      <c r="C402" s="42"/>
      <c r="D402" s="25"/>
      <c r="E402" s="26"/>
      <c r="F402" s="25"/>
      <c r="G402" s="25"/>
    </row>
    <row r="403" spans="1:7" ht="77.5" hidden="1">
      <c r="A403" s="21" t="s">
        <v>583</v>
      </c>
      <c r="B403" s="42" t="s">
        <v>582</v>
      </c>
      <c r="C403" s="25"/>
      <c r="D403" s="25"/>
      <c r="E403" s="26"/>
      <c r="F403" s="25"/>
      <c r="G403" s="25"/>
    </row>
    <row r="404" spans="1:7" ht="62" hidden="1">
      <c r="A404" s="21" t="s">
        <v>569</v>
      </c>
      <c r="B404" s="42" t="s">
        <v>568</v>
      </c>
      <c r="C404" s="25"/>
      <c r="D404" s="25"/>
      <c r="E404" s="26"/>
      <c r="F404" s="25"/>
      <c r="G404" s="25"/>
    </row>
    <row r="405" spans="1:7" ht="77.5" hidden="1">
      <c r="A405" s="21" t="s">
        <v>565</v>
      </c>
      <c r="B405" s="42" t="s">
        <v>564</v>
      </c>
      <c r="C405" s="25"/>
      <c r="D405" s="25"/>
      <c r="E405" s="26"/>
      <c r="F405" s="25"/>
      <c r="G405" s="25"/>
    </row>
    <row r="406" spans="1:7" ht="62" hidden="1">
      <c r="A406" s="21" t="s">
        <v>562</v>
      </c>
      <c r="B406" s="42" t="s">
        <v>561</v>
      </c>
      <c r="C406" s="25"/>
      <c r="D406" s="25"/>
      <c r="E406" s="26"/>
      <c r="F406" s="25"/>
      <c r="G406" s="25"/>
    </row>
    <row r="407" spans="1:7" ht="43.5" hidden="1">
      <c r="A407" s="21" t="s">
        <v>558</v>
      </c>
      <c r="B407" s="17" t="s">
        <v>557</v>
      </c>
      <c r="C407" s="25"/>
      <c r="D407" s="25"/>
      <c r="E407" s="26"/>
      <c r="F407" s="25"/>
      <c r="G407" s="25"/>
    </row>
    <row r="408" spans="1:7" ht="40.15" hidden="1" customHeight="1">
      <c r="A408" s="410" t="s">
        <v>548</v>
      </c>
      <c r="B408" s="1003" t="s">
        <v>547</v>
      </c>
      <c r="C408" s="1004"/>
      <c r="D408" s="1004"/>
      <c r="E408" s="1004"/>
      <c r="F408" s="1004"/>
      <c r="G408" s="1005"/>
    </row>
    <row r="409" spans="1:7" ht="93" hidden="1">
      <c r="A409" s="21" t="s">
        <v>546</v>
      </c>
      <c r="B409" s="42" t="s">
        <v>545</v>
      </c>
      <c r="C409" s="25"/>
      <c r="D409" s="25"/>
      <c r="E409" s="26"/>
      <c r="F409" s="25"/>
      <c r="G409" s="25"/>
    </row>
    <row r="410" spans="1:7" ht="62" hidden="1">
      <c r="A410" s="21" t="s">
        <v>544</v>
      </c>
      <c r="B410" s="42" t="s">
        <v>543</v>
      </c>
      <c r="C410" s="25"/>
      <c r="D410" s="25"/>
      <c r="E410" s="26"/>
      <c r="F410" s="25"/>
      <c r="G410" s="25"/>
    </row>
    <row r="411" spans="1:7" ht="62" hidden="1">
      <c r="A411" s="21" t="s">
        <v>542</v>
      </c>
      <c r="B411" s="42" t="s">
        <v>541</v>
      </c>
      <c r="C411" s="25"/>
      <c r="D411" s="25"/>
      <c r="E411" s="26"/>
      <c r="F411" s="25"/>
      <c r="G411" s="25"/>
    </row>
    <row r="412" spans="1:7" ht="46.5" hidden="1">
      <c r="A412" s="21" t="s">
        <v>540</v>
      </c>
      <c r="B412" s="42" t="s">
        <v>539</v>
      </c>
      <c r="C412" s="25"/>
      <c r="D412" s="25"/>
      <c r="E412" s="26"/>
      <c r="F412" s="25"/>
      <c r="G412" s="25"/>
    </row>
    <row r="413" spans="1:7" ht="40.15" hidden="1" customHeight="1">
      <c r="A413" s="410" t="s">
        <v>538</v>
      </c>
      <c r="B413" s="1003" t="s">
        <v>537</v>
      </c>
      <c r="C413" s="1004"/>
      <c r="D413" s="1004"/>
      <c r="E413" s="1004"/>
      <c r="F413" s="1004"/>
      <c r="G413" s="1005"/>
    </row>
    <row r="414" spans="1:7" ht="31" hidden="1">
      <c r="A414" s="21" t="s">
        <v>536</v>
      </c>
      <c r="B414" s="42" t="s">
        <v>535</v>
      </c>
      <c r="C414" s="25"/>
      <c r="D414" s="25"/>
      <c r="E414" s="26"/>
      <c r="F414" s="25"/>
      <c r="G414" s="25"/>
    </row>
    <row r="415" spans="1:7" ht="46.5" hidden="1">
      <c r="A415" s="21" t="s">
        <v>534</v>
      </c>
      <c r="B415" s="42" t="s">
        <v>533</v>
      </c>
      <c r="C415" s="25"/>
      <c r="D415" s="25"/>
      <c r="E415" s="26"/>
      <c r="F415" s="25"/>
      <c r="G415" s="25"/>
    </row>
    <row r="416" spans="1:7" ht="46.5" hidden="1">
      <c r="A416" s="21" t="s">
        <v>532</v>
      </c>
      <c r="B416" s="42" t="s">
        <v>531</v>
      </c>
      <c r="C416" s="25"/>
      <c r="D416" s="25"/>
      <c r="E416" s="26"/>
      <c r="F416" s="25"/>
      <c r="G416" s="25"/>
    </row>
    <row r="417" spans="1:7" ht="31" hidden="1">
      <c r="A417" s="21" t="s">
        <v>530</v>
      </c>
      <c r="B417" s="42" t="s">
        <v>529</v>
      </c>
      <c r="C417" s="25"/>
      <c r="D417" s="25"/>
      <c r="E417" s="26"/>
      <c r="F417" s="25"/>
      <c r="G417" s="25"/>
    </row>
    <row r="418" spans="1:7" ht="46.5" hidden="1">
      <c r="A418" s="21" t="s">
        <v>528</v>
      </c>
      <c r="B418" s="42" t="s">
        <v>527</v>
      </c>
      <c r="C418" s="25"/>
      <c r="D418" s="25"/>
      <c r="E418" s="26"/>
      <c r="F418" s="25"/>
      <c r="G418" s="25"/>
    </row>
    <row r="419" spans="1:7" ht="40.15" hidden="1" customHeight="1">
      <c r="A419" s="410" t="s">
        <v>526</v>
      </c>
      <c r="B419" s="1024" t="s">
        <v>525</v>
      </c>
      <c r="C419" s="1025"/>
      <c r="D419" s="1025"/>
      <c r="E419" s="1025"/>
      <c r="F419" s="1025"/>
      <c r="G419" s="1026"/>
    </row>
    <row r="420" spans="1:7" ht="46.5" hidden="1">
      <c r="A420" s="21" t="s">
        <v>524</v>
      </c>
      <c r="B420" s="31" t="s">
        <v>523</v>
      </c>
      <c r="C420" s="25"/>
      <c r="D420" s="25"/>
      <c r="E420" s="26"/>
      <c r="F420" s="25"/>
      <c r="G420" s="25"/>
    </row>
    <row r="421" spans="1:7" ht="58" hidden="1">
      <c r="A421" s="21" t="s">
        <v>497</v>
      </c>
      <c r="B421" s="23" t="s">
        <v>496</v>
      </c>
      <c r="C421" s="25"/>
      <c r="D421" s="25"/>
      <c r="E421" s="26"/>
      <c r="F421" s="25"/>
      <c r="G421" s="25"/>
    </row>
    <row r="422" spans="1:7" ht="46.5" hidden="1">
      <c r="A422" s="21" t="s">
        <v>495</v>
      </c>
      <c r="B422" s="31" t="s">
        <v>494</v>
      </c>
      <c r="C422" s="25"/>
      <c r="D422" s="25"/>
      <c r="E422" s="26"/>
      <c r="F422" s="25"/>
      <c r="G422" s="25"/>
    </row>
    <row r="423" spans="1:7" ht="46.5" hidden="1">
      <c r="A423" s="21" t="s">
        <v>493</v>
      </c>
      <c r="B423" s="31" t="s">
        <v>492</v>
      </c>
      <c r="C423" s="25"/>
      <c r="D423" s="25"/>
      <c r="E423" s="26"/>
      <c r="F423" s="25"/>
      <c r="G423" s="25"/>
    </row>
    <row r="424" spans="1:7" ht="62" hidden="1">
      <c r="A424" s="21" t="s">
        <v>491</v>
      </c>
      <c r="B424" s="31" t="s">
        <v>490</v>
      </c>
      <c r="C424" s="25"/>
      <c r="D424" s="25"/>
      <c r="E424" s="26"/>
      <c r="F424" s="25"/>
      <c r="G424" s="25"/>
    </row>
    <row r="425" spans="1:7" ht="62" hidden="1">
      <c r="A425" s="21" t="s">
        <v>489</v>
      </c>
      <c r="B425" s="31" t="s">
        <v>488</v>
      </c>
      <c r="C425" s="25"/>
      <c r="D425" s="25"/>
      <c r="E425" s="26"/>
      <c r="F425" s="25"/>
      <c r="G425" s="25"/>
    </row>
    <row r="426" spans="1:7" ht="46.5" hidden="1">
      <c r="A426" s="21" t="s">
        <v>486</v>
      </c>
      <c r="B426" s="31" t="s">
        <v>485</v>
      </c>
      <c r="C426" s="25"/>
      <c r="D426" s="25"/>
      <c r="E426" s="26"/>
      <c r="F426" s="25"/>
      <c r="G426" s="25"/>
    </row>
    <row r="427" spans="1:7" ht="40.15" hidden="1" customHeight="1">
      <c r="A427" s="410" t="s">
        <v>482</v>
      </c>
      <c r="B427" s="1003" t="s">
        <v>481</v>
      </c>
      <c r="C427" s="1004"/>
      <c r="D427" s="1004"/>
      <c r="E427" s="1004"/>
      <c r="F427" s="1004"/>
      <c r="G427" s="1005"/>
    </row>
    <row r="428" spans="1:7" ht="46.5" hidden="1">
      <c r="A428" s="21" t="s">
        <v>480</v>
      </c>
      <c r="B428" s="38" t="s">
        <v>479</v>
      </c>
      <c r="C428" s="25"/>
      <c r="D428" s="25"/>
      <c r="E428" s="26"/>
      <c r="F428" s="25"/>
      <c r="G428" s="25"/>
    </row>
    <row r="429" spans="1:7" ht="46.5" hidden="1">
      <c r="A429" s="21" t="s">
        <v>478</v>
      </c>
      <c r="B429" s="38" t="s">
        <v>477</v>
      </c>
      <c r="C429" s="25"/>
      <c r="D429" s="25"/>
      <c r="E429" s="26"/>
      <c r="F429" s="25"/>
      <c r="G429" s="25"/>
    </row>
    <row r="430" spans="1:7" ht="46.5" hidden="1">
      <c r="A430" s="21" t="s">
        <v>476</v>
      </c>
      <c r="B430" s="38" t="s">
        <v>475</v>
      </c>
      <c r="C430" s="25"/>
      <c r="D430" s="25"/>
      <c r="E430" s="26"/>
      <c r="F430" s="25"/>
      <c r="G430" s="25"/>
    </row>
    <row r="431" spans="1:7" ht="46.5" hidden="1">
      <c r="A431" s="21" t="s">
        <v>474</v>
      </c>
      <c r="B431" s="38" t="s">
        <v>473</v>
      </c>
      <c r="C431" s="25"/>
      <c r="D431" s="25"/>
      <c r="E431" s="26"/>
      <c r="F431" s="25"/>
      <c r="G431" s="25"/>
    </row>
    <row r="432" spans="1:7" ht="31" hidden="1">
      <c r="A432" s="21" t="s">
        <v>472</v>
      </c>
      <c r="B432" s="38" t="s">
        <v>471</v>
      </c>
      <c r="C432" s="25"/>
      <c r="D432" s="25"/>
      <c r="E432" s="26"/>
      <c r="F432" s="25"/>
      <c r="G432" s="25"/>
    </row>
    <row r="433" spans="1:7" ht="31" hidden="1">
      <c r="A433" s="21" t="s">
        <v>470</v>
      </c>
      <c r="B433" s="38" t="s">
        <v>469</v>
      </c>
      <c r="C433" s="25"/>
      <c r="D433" s="25"/>
      <c r="E433" s="26"/>
      <c r="F433" s="25"/>
      <c r="G433" s="25"/>
    </row>
    <row r="434" spans="1:7" ht="40.15" hidden="1" customHeight="1">
      <c r="A434" s="410" t="s">
        <v>468</v>
      </c>
      <c r="B434" s="1003" t="s">
        <v>467</v>
      </c>
      <c r="C434" s="1004"/>
      <c r="D434" s="1004"/>
      <c r="E434" s="1004"/>
      <c r="F434" s="1004"/>
      <c r="G434" s="1005"/>
    </row>
    <row r="435" spans="1:7" ht="31" hidden="1">
      <c r="A435" s="21" t="s">
        <v>466</v>
      </c>
      <c r="B435" s="38" t="s">
        <v>465</v>
      </c>
      <c r="C435" s="25"/>
      <c r="D435" s="25"/>
      <c r="E435" s="26"/>
      <c r="F435" s="25"/>
      <c r="G435" s="25"/>
    </row>
    <row r="436" spans="1:7" ht="31" hidden="1">
      <c r="A436" s="21" t="s">
        <v>454</v>
      </c>
      <c r="B436" s="38" t="s">
        <v>453</v>
      </c>
      <c r="C436" s="25"/>
      <c r="D436" s="25"/>
      <c r="E436" s="26"/>
      <c r="F436" s="25"/>
      <c r="G436" s="25"/>
    </row>
    <row r="437" spans="1:7" ht="31" hidden="1">
      <c r="A437" s="21" t="s">
        <v>445</v>
      </c>
      <c r="B437" s="38" t="s">
        <v>444</v>
      </c>
      <c r="C437" s="25"/>
      <c r="D437" s="25"/>
      <c r="E437" s="26"/>
      <c r="F437" s="25"/>
      <c r="G437" s="25"/>
    </row>
    <row r="438" spans="1:7" ht="31" hidden="1">
      <c r="A438" s="21" t="s">
        <v>436</v>
      </c>
      <c r="B438" s="38" t="s">
        <v>435</v>
      </c>
      <c r="C438" s="25"/>
      <c r="D438" s="25"/>
      <c r="E438" s="26"/>
      <c r="F438" s="25"/>
      <c r="G438" s="25"/>
    </row>
    <row r="439" spans="1:7" ht="40.15" hidden="1" customHeight="1">
      <c r="A439" s="410" t="s">
        <v>430</v>
      </c>
      <c r="B439" s="1003" t="s">
        <v>429</v>
      </c>
      <c r="C439" s="1004"/>
      <c r="D439" s="1004"/>
      <c r="E439" s="1004"/>
      <c r="F439" s="1004"/>
      <c r="G439" s="1005"/>
    </row>
    <row r="440" spans="1:7" ht="62" hidden="1">
      <c r="A440" s="21" t="s">
        <v>428</v>
      </c>
      <c r="B440" s="42" t="s">
        <v>427</v>
      </c>
      <c r="C440" s="25"/>
      <c r="D440" s="25"/>
      <c r="E440" s="26"/>
      <c r="F440" s="25"/>
      <c r="G440" s="25"/>
    </row>
    <row r="441" spans="1:7" ht="46.5" hidden="1">
      <c r="A441" s="21" t="s">
        <v>420</v>
      </c>
      <c r="B441" s="42" t="s">
        <v>419</v>
      </c>
      <c r="C441" s="25"/>
      <c r="D441" s="25"/>
      <c r="E441" s="26"/>
      <c r="F441" s="25"/>
      <c r="G441" s="25"/>
    </row>
    <row r="442" spans="1:7" ht="46.5" hidden="1">
      <c r="A442" s="21" t="s">
        <v>406</v>
      </c>
      <c r="B442" s="42" t="s">
        <v>405</v>
      </c>
      <c r="C442" s="25"/>
      <c r="D442" s="25"/>
      <c r="E442" s="26"/>
      <c r="F442" s="25"/>
      <c r="G442" s="25"/>
    </row>
    <row r="443" spans="1:7" ht="46.5" hidden="1">
      <c r="A443" s="21" t="s">
        <v>391</v>
      </c>
      <c r="B443" s="42" t="s">
        <v>390</v>
      </c>
      <c r="C443" s="25"/>
      <c r="D443" s="25"/>
      <c r="E443" s="26"/>
      <c r="F443" s="25"/>
      <c r="G443" s="25"/>
    </row>
    <row r="444" spans="1:7" ht="46.5" hidden="1">
      <c r="A444" s="21" t="s">
        <v>380</v>
      </c>
      <c r="B444" s="42" t="s">
        <v>379</v>
      </c>
      <c r="C444" s="25"/>
      <c r="D444" s="25"/>
      <c r="E444" s="26"/>
      <c r="F444" s="25"/>
      <c r="G444" s="25"/>
    </row>
    <row r="445" spans="1:7" ht="46.5" hidden="1">
      <c r="A445" s="21" t="s">
        <v>378</v>
      </c>
      <c r="B445" s="42" t="s">
        <v>377</v>
      </c>
      <c r="C445" s="25"/>
      <c r="D445" s="25"/>
      <c r="E445" s="26"/>
      <c r="F445" s="25"/>
      <c r="G445" s="25"/>
    </row>
    <row r="446" spans="1:7" ht="62" hidden="1">
      <c r="A446" s="21" t="s">
        <v>375</v>
      </c>
      <c r="B446" s="42" t="s">
        <v>374</v>
      </c>
      <c r="C446" s="25"/>
      <c r="D446" s="25"/>
      <c r="E446" s="26"/>
      <c r="F446" s="25"/>
      <c r="G446" s="25"/>
    </row>
    <row r="447" spans="1:7" ht="93" hidden="1">
      <c r="A447" s="21" t="s">
        <v>372</v>
      </c>
      <c r="B447" s="42" t="s">
        <v>371</v>
      </c>
      <c r="C447" s="25"/>
      <c r="D447" s="25"/>
      <c r="E447" s="26"/>
      <c r="F447" s="25"/>
      <c r="G447" s="25"/>
    </row>
    <row r="448" spans="1:7" ht="46.5" hidden="1">
      <c r="A448" s="21" t="s">
        <v>365</v>
      </c>
      <c r="B448" s="38" t="s">
        <v>364</v>
      </c>
      <c r="C448" s="25"/>
      <c r="D448" s="25"/>
      <c r="E448" s="26"/>
      <c r="F448" s="25"/>
      <c r="G448" s="25"/>
    </row>
    <row r="449" spans="1:9" ht="46.5" hidden="1">
      <c r="A449" s="21" t="s">
        <v>362</v>
      </c>
      <c r="B449" s="42" t="s">
        <v>361</v>
      </c>
      <c r="C449" s="25"/>
      <c r="D449" s="25"/>
      <c r="E449" s="26"/>
      <c r="F449" s="25"/>
      <c r="G449" s="25"/>
    </row>
    <row r="450" spans="1:9" ht="21">
      <c r="A450" s="287" t="s">
        <v>3680</v>
      </c>
      <c r="B450" s="1052" t="s">
        <v>358</v>
      </c>
      <c r="C450" s="1053"/>
      <c r="D450" s="1053"/>
      <c r="E450" s="1053"/>
      <c r="F450" s="1053"/>
      <c r="G450" s="1054"/>
      <c r="H450" s="11">
        <f>H451+H459+H471+H477+H484+H495</f>
        <v>0</v>
      </c>
      <c r="I450" s="11">
        <f>I451+I459+I471+I477+I484+I495</f>
        <v>98</v>
      </c>
    </row>
    <row r="451" spans="1:9" ht="40.15" customHeight="1">
      <c r="A451" s="408" t="s">
        <v>3799</v>
      </c>
      <c r="B451" s="1003" t="s">
        <v>356</v>
      </c>
      <c r="C451" s="1004"/>
      <c r="D451" s="1004"/>
      <c r="E451" s="1004"/>
      <c r="F451" s="1004"/>
      <c r="G451" s="1005"/>
      <c r="H451" s="11">
        <f>SUM(D453:D457)</f>
        <v>0</v>
      </c>
      <c r="I451" s="11">
        <f>COUNT(D453:D457)*2</f>
        <v>8</v>
      </c>
    </row>
    <row r="452" spans="1:9" ht="31" hidden="1">
      <c r="A452" s="49" t="s">
        <v>355</v>
      </c>
      <c r="B452" s="42" t="s">
        <v>354</v>
      </c>
      <c r="C452" s="12"/>
      <c r="D452" s="12"/>
      <c r="E452" s="13"/>
      <c r="F452" s="12"/>
      <c r="G452" s="12"/>
    </row>
    <row r="453" spans="1:9" ht="46.5">
      <c r="A453" s="44" t="s">
        <v>353</v>
      </c>
      <c r="B453" s="42" t="s">
        <v>352</v>
      </c>
      <c r="C453" s="30" t="s">
        <v>1579</v>
      </c>
      <c r="D453" s="47">
        <v>0</v>
      </c>
      <c r="E453" s="13" t="s">
        <v>110</v>
      </c>
      <c r="F453" s="30" t="s">
        <v>1578</v>
      </c>
      <c r="G453" s="16"/>
    </row>
    <row r="454" spans="1:9" ht="31" hidden="1">
      <c r="A454" s="49" t="s">
        <v>351</v>
      </c>
      <c r="B454" s="42" t="s">
        <v>350</v>
      </c>
      <c r="C454" s="12"/>
      <c r="D454" s="12"/>
      <c r="E454" s="13"/>
      <c r="F454" s="12"/>
      <c r="G454" s="12"/>
    </row>
    <row r="455" spans="1:9" ht="46.5">
      <c r="A455" s="44" t="s">
        <v>3798</v>
      </c>
      <c r="B455" s="42" t="s">
        <v>348</v>
      </c>
      <c r="C455" s="23" t="s">
        <v>347</v>
      </c>
      <c r="D455" s="47">
        <v>0</v>
      </c>
      <c r="E455" s="13" t="s">
        <v>110</v>
      </c>
      <c r="F455" s="30" t="s">
        <v>2008</v>
      </c>
      <c r="G455" s="16"/>
    </row>
    <row r="456" spans="1:9" ht="29">
      <c r="A456" s="44"/>
      <c r="B456" s="42"/>
      <c r="C456" s="23" t="s">
        <v>345</v>
      </c>
      <c r="D456" s="47">
        <v>0</v>
      </c>
      <c r="E456" s="13" t="s">
        <v>110</v>
      </c>
      <c r="F456" s="13"/>
      <c r="G456" s="16"/>
    </row>
    <row r="457" spans="1:9" ht="62">
      <c r="A457" s="44" t="s">
        <v>3797</v>
      </c>
      <c r="B457" s="42" t="s">
        <v>343</v>
      </c>
      <c r="C457" s="58" t="s">
        <v>342</v>
      </c>
      <c r="D457" s="47">
        <v>0</v>
      </c>
      <c r="E457" s="13" t="s">
        <v>110</v>
      </c>
      <c r="F457" s="45" t="s">
        <v>341</v>
      </c>
      <c r="G457" s="16"/>
    </row>
    <row r="458" spans="1:9" ht="31" hidden="1">
      <c r="A458" s="49" t="s">
        <v>340</v>
      </c>
      <c r="B458" s="38" t="s">
        <v>339</v>
      </c>
      <c r="C458" s="12"/>
      <c r="D458" s="12"/>
      <c r="E458" s="13"/>
      <c r="F458" s="12"/>
      <c r="G458" s="12"/>
    </row>
    <row r="459" spans="1:9" ht="40.15" customHeight="1">
      <c r="A459" s="408" t="s">
        <v>3796</v>
      </c>
      <c r="B459" s="1003" t="s">
        <v>336</v>
      </c>
      <c r="C459" s="1004"/>
      <c r="D459" s="1004"/>
      <c r="E459" s="1004"/>
      <c r="F459" s="1004"/>
      <c r="G459" s="1005"/>
      <c r="H459" s="11">
        <f>SUM(D460:D470)</f>
        <v>0</v>
      </c>
      <c r="I459" s="11">
        <f>COUNT(D460:D470)*2</f>
        <v>22</v>
      </c>
    </row>
    <row r="460" spans="1:9" ht="31">
      <c r="A460" s="44" t="s">
        <v>3795</v>
      </c>
      <c r="B460" s="42" t="s">
        <v>334</v>
      </c>
      <c r="C460" s="23" t="s">
        <v>333</v>
      </c>
      <c r="D460" s="16">
        <v>0</v>
      </c>
      <c r="E460" s="13" t="s">
        <v>168</v>
      </c>
      <c r="F460" s="22" t="s">
        <v>332</v>
      </c>
      <c r="G460" s="16"/>
    </row>
    <row r="461" spans="1:9" ht="29">
      <c r="A461" s="44" t="s">
        <v>3680</v>
      </c>
      <c r="B461" s="42"/>
      <c r="C461" s="23" t="s">
        <v>331</v>
      </c>
      <c r="D461" s="16">
        <v>0</v>
      </c>
      <c r="E461" s="13" t="s">
        <v>235</v>
      </c>
      <c r="F461" s="22" t="s">
        <v>330</v>
      </c>
      <c r="G461" s="16"/>
    </row>
    <row r="462" spans="1:9" ht="43.5">
      <c r="A462" s="44" t="s">
        <v>3680</v>
      </c>
      <c r="B462" s="42"/>
      <c r="C462" s="23" t="s">
        <v>329</v>
      </c>
      <c r="D462" s="16">
        <v>0</v>
      </c>
      <c r="E462" s="13" t="s">
        <v>235</v>
      </c>
      <c r="F462" s="22" t="s">
        <v>328</v>
      </c>
      <c r="G462" s="16"/>
    </row>
    <row r="463" spans="1:9" ht="29">
      <c r="A463" s="44" t="s">
        <v>3680</v>
      </c>
      <c r="B463" s="42"/>
      <c r="C463" s="23" t="s">
        <v>327</v>
      </c>
      <c r="D463" s="16">
        <v>0</v>
      </c>
      <c r="E463" s="13" t="s">
        <v>235</v>
      </c>
      <c r="F463" s="22" t="s">
        <v>326</v>
      </c>
      <c r="G463" s="16"/>
    </row>
    <row r="464" spans="1:9" ht="43.5">
      <c r="A464" s="44"/>
      <c r="B464" s="42"/>
      <c r="C464" s="23" t="s">
        <v>325</v>
      </c>
      <c r="D464" s="16">
        <v>0</v>
      </c>
      <c r="E464" s="13" t="s">
        <v>168</v>
      </c>
      <c r="F464" s="22" t="s">
        <v>324</v>
      </c>
      <c r="G464" s="16"/>
    </row>
    <row r="465" spans="1:9" ht="29">
      <c r="A465" s="44"/>
      <c r="B465" s="42"/>
      <c r="C465" s="56" t="s">
        <v>1572</v>
      </c>
      <c r="D465" s="16">
        <v>0</v>
      </c>
      <c r="E465" s="13" t="s">
        <v>168</v>
      </c>
      <c r="F465" s="25"/>
      <c r="G465" s="16"/>
    </row>
    <row r="466" spans="1:9" ht="43.5">
      <c r="A466" s="44"/>
      <c r="B466" s="42"/>
      <c r="C466" s="56" t="s">
        <v>1571</v>
      </c>
      <c r="D466" s="16">
        <v>0</v>
      </c>
      <c r="E466" s="13" t="s">
        <v>168</v>
      </c>
      <c r="F466" s="56"/>
      <c r="G466" s="16"/>
    </row>
    <row r="467" spans="1:9" ht="31">
      <c r="A467" s="44" t="s">
        <v>3794</v>
      </c>
      <c r="B467" s="42" t="s">
        <v>322</v>
      </c>
      <c r="C467" s="23" t="s">
        <v>321</v>
      </c>
      <c r="D467" s="16">
        <v>0</v>
      </c>
      <c r="E467" s="13" t="s">
        <v>116</v>
      </c>
      <c r="F467" s="22" t="s">
        <v>320</v>
      </c>
      <c r="G467" s="16"/>
    </row>
    <row r="468" spans="1:9" ht="29">
      <c r="A468" s="44" t="s">
        <v>3680</v>
      </c>
      <c r="B468" s="42"/>
      <c r="C468" s="23" t="s">
        <v>319</v>
      </c>
      <c r="D468" s="16">
        <v>0</v>
      </c>
      <c r="E468" s="13" t="s">
        <v>126</v>
      </c>
      <c r="F468" s="13"/>
      <c r="G468" s="16"/>
    </row>
    <row r="469" spans="1:9" ht="46.5">
      <c r="A469" s="44" t="s">
        <v>318</v>
      </c>
      <c r="B469" s="42" t="s">
        <v>317</v>
      </c>
      <c r="C469" s="23" t="s">
        <v>316</v>
      </c>
      <c r="D469" s="16">
        <v>0</v>
      </c>
      <c r="E469" s="13" t="s">
        <v>168</v>
      </c>
      <c r="F469" s="13"/>
      <c r="G469" s="16"/>
    </row>
    <row r="470" spans="1:9" ht="43.5">
      <c r="A470" s="44"/>
      <c r="B470" s="42"/>
      <c r="C470" s="17" t="s">
        <v>315</v>
      </c>
      <c r="D470" s="16">
        <v>0</v>
      </c>
      <c r="E470" s="13" t="s">
        <v>235</v>
      </c>
      <c r="F470" s="30" t="s">
        <v>314</v>
      </c>
      <c r="G470" s="285"/>
    </row>
    <row r="471" spans="1:9" ht="40.15" customHeight="1">
      <c r="A471" s="408" t="s">
        <v>3793</v>
      </c>
      <c r="B471" s="1003" t="s">
        <v>312</v>
      </c>
      <c r="C471" s="1004"/>
      <c r="D471" s="1004"/>
      <c r="E471" s="1004"/>
      <c r="F471" s="1004"/>
      <c r="G471" s="1005"/>
      <c r="H471" s="11">
        <f>SUM(D472:D476)</f>
        <v>0</v>
      </c>
      <c r="I471" s="11">
        <f>COUNT(D472:D476)*2</f>
        <v>10</v>
      </c>
    </row>
    <row r="472" spans="1:9" ht="46.5">
      <c r="A472" s="44" t="s">
        <v>3792</v>
      </c>
      <c r="B472" s="35" t="s">
        <v>310</v>
      </c>
      <c r="C472" s="17" t="s">
        <v>309</v>
      </c>
      <c r="D472" s="24">
        <v>0</v>
      </c>
      <c r="E472" s="13" t="s">
        <v>235</v>
      </c>
      <c r="F472" s="17" t="s">
        <v>3791</v>
      </c>
      <c r="G472" s="15"/>
    </row>
    <row r="473" spans="1:9" ht="15.5">
      <c r="A473" s="44" t="s">
        <v>3680</v>
      </c>
      <c r="B473" s="35"/>
      <c r="C473" s="17" t="s">
        <v>3790</v>
      </c>
      <c r="D473" s="24">
        <v>0</v>
      </c>
      <c r="E473" s="13" t="s">
        <v>235</v>
      </c>
      <c r="F473" s="17" t="s">
        <v>2149</v>
      </c>
      <c r="G473" s="15"/>
    </row>
    <row r="474" spans="1:9" ht="15.5">
      <c r="A474" s="44" t="s">
        <v>3680</v>
      </c>
      <c r="B474" s="35"/>
      <c r="C474" s="17" t="s">
        <v>308</v>
      </c>
      <c r="D474" s="24">
        <v>0</v>
      </c>
      <c r="E474" s="13" t="s">
        <v>235</v>
      </c>
      <c r="F474" s="25"/>
      <c r="G474" s="15"/>
    </row>
    <row r="475" spans="1:9" ht="31">
      <c r="A475" s="44" t="s">
        <v>3789</v>
      </c>
      <c r="B475" s="42" t="s">
        <v>306</v>
      </c>
      <c r="C475" s="30" t="s">
        <v>305</v>
      </c>
      <c r="D475" s="24">
        <v>0</v>
      </c>
      <c r="E475" s="13" t="s">
        <v>235</v>
      </c>
      <c r="F475" s="12"/>
      <c r="G475" s="15"/>
    </row>
    <row r="476" spans="1:9" ht="29">
      <c r="A476" s="44"/>
      <c r="B476" s="42"/>
      <c r="C476" s="30" t="s">
        <v>304</v>
      </c>
      <c r="D476" s="24">
        <v>0</v>
      </c>
      <c r="E476" s="13" t="s">
        <v>126</v>
      </c>
      <c r="F476" s="12"/>
      <c r="G476" s="15"/>
    </row>
    <row r="477" spans="1:9" ht="40.15" customHeight="1">
      <c r="A477" s="408" t="s">
        <v>3788</v>
      </c>
      <c r="B477" s="1003" t="s">
        <v>302</v>
      </c>
      <c r="C477" s="1004"/>
      <c r="D477" s="1004"/>
      <c r="E477" s="1004"/>
      <c r="F477" s="1004"/>
      <c r="G477" s="1005"/>
      <c r="H477" s="11">
        <f>SUM(D478:D483)</f>
        <v>0</v>
      </c>
      <c r="I477" s="11">
        <f>COUNT(D478:D483)*2</f>
        <v>12</v>
      </c>
    </row>
    <row r="478" spans="1:9" ht="58">
      <c r="A478" s="44" t="s">
        <v>3787</v>
      </c>
      <c r="B478" s="50" t="s">
        <v>2939</v>
      </c>
      <c r="C478" s="56" t="s">
        <v>299</v>
      </c>
      <c r="D478" s="24">
        <v>0</v>
      </c>
      <c r="E478" s="13" t="s">
        <v>116</v>
      </c>
      <c r="F478" s="22" t="s">
        <v>3786</v>
      </c>
      <c r="G478" s="15"/>
    </row>
    <row r="479" spans="1:9" ht="58">
      <c r="A479" s="44" t="s">
        <v>3680</v>
      </c>
      <c r="B479" s="50"/>
      <c r="C479" s="17" t="s">
        <v>3785</v>
      </c>
      <c r="D479" s="24">
        <v>0</v>
      </c>
      <c r="E479" s="13" t="s">
        <v>116</v>
      </c>
      <c r="F479" s="17" t="s">
        <v>3784</v>
      </c>
      <c r="G479" s="15"/>
    </row>
    <row r="480" spans="1:9" ht="29">
      <c r="A480" s="44"/>
      <c r="B480" s="50"/>
      <c r="C480" s="17" t="s">
        <v>295</v>
      </c>
      <c r="D480" s="24">
        <v>0</v>
      </c>
      <c r="E480" s="13" t="s">
        <v>116</v>
      </c>
      <c r="F480" s="25" t="s">
        <v>294</v>
      </c>
      <c r="G480" s="15"/>
    </row>
    <row r="481" spans="1:9" ht="43.5">
      <c r="A481" s="44"/>
      <c r="B481" s="50"/>
      <c r="C481" s="17" t="s">
        <v>293</v>
      </c>
      <c r="D481" s="24">
        <v>0</v>
      </c>
      <c r="E481" s="13" t="s">
        <v>116</v>
      </c>
      <c r="F481" s="30" t="s">
        <v>292</v>
      </c>
      <c r="G481" s="15"/>
    </row>
    <row r="482" spans="1:9" ht="29">
      <c r="A482" s="44"/>
      <c r="B482" s="50"/>
      <c r="C482" s="55" t="s">
        <v>289</v>
      </c>
      <c r="D482" s="24">
        <v>0</v>
      </c>
      <c r="E482" s="13" t="s">
        <v>116</v>
      </c>
      <c r="F482" s="22"/>
      <c r="G482" s="15"/>
    </row>
    <row r="483" spans="1:9" ht="58">
      <c r="A483" s="44" t="s">
        <v>3783</v>
      </c>
      <c r="B483" s="50" t="s">
        <v>287</v>
      </c>
      <c r="C483" s="54" t="s">
        <v>3782</v>
      </c>
      <c r="D483" s="24">
        <v>0</v>
      </c>
      <c r="E483" s="13" t="s">
        <v>116</v>
      </c>
      <c r="F483" s="17" t="s">
        <v>3781</v>
      </c>
      <c r="G483" s="15"/>
    </row>
    <row r="484" spans="1:9" ht="40.15" customHeight="1">
      <c r="A484" s="408" t="s">
        <v>3780</v>
      </c>
      <c r="B484" s="1003" t="s">
        <v>280</v>
      </c>
      <c r="C484" s="1004"/>
      <c r="D484" s="1064"/>
      <c r="E484" s="1004"/>
      <c r="F484" s="1004"/>
      <c r="G484" s="1065"/>
      <c r="H484" s="11">
        <f>SUM(D486:D492)</f>
        <v>0</v>
      </c>
      <c r="I484" s="11">
        <f>COUNT(D486:D492)*2</f>
        <v>14</v>
      </c>
    </row>
    <row r="485" spans="1:9" ht="43.5" hidden="1">
      <c r="A485" s="49" t="s">
        <v>279</v>
      </c>
      <c r="B485" s="17" t="s">
        <v>278</v>
      </c>
      <c r="C485" s="12"/>
      <c r="D485" s="12"/>
      <c r="E485" s="13"/>
      <c r="F485" s="12"/>
      <c r="G485" s="12"/>
    </row>
    <row r="486" spans="1:9" ht="43.5">
      <c r="A486" s="44" t="s">
        <v>3779</v>
      </c>
      <c r="B486" s="50" t="s">
        <v>272</v>
      </c>
      <c r="C486" s="23" t="s">
        <v>271</v>
      </c>
      <c r="D486" s="47">
        <v>0</v>
      </c>
      <c r="E486" s="13" t="s">
        <v>235</v>
      </c>
      <c r="F486" s="30" t="s">
        <v>1538</v>
      </c>
      <c r="G486" s="16"/>
    </row>
    <row r="487" spans="1:9" ht="29">
      <c r="A487" s="44" t="s">
        <v>3680</v>
      </c>
      <c r="B487" s="50"/>
      <c r="C487" s="23" t="s">
        <v>269</v>
      </c>
      <c r="D487" s="47">
        <v>0</v>
      </c>
      <c r="E487" s="13" t="s">
        <v>235</v>
      </c>
      <c r="F487" s="30" t="s">
        <v>268</v>
      </c>
      <c r="G487" s="16"/>
    </row>
    <row r="488" spans="1:9" ht="43.5">
      <c r="A488" s="44" t="s">
        <v>3778</v>
      </c>
      <c r="B488" s="50" t="s">
        <v>266</v>
      </c>
      <c r="C488" s="23" t="s">
        <v>265</v>
      </c>
      <c r="D488" s="47">
        <v>0</v>
      </c>
      <c r="E488" s="13" t="s">
        <v>110</v>
      </c>
      <c r="F488" s="13"/>
      <c r="G488" s="16"/>
    </row>
    <row r="489" spans="1:9" ht="29">
      <c r="A489" s="44"/>
      <c r="B489" s="50"/>
      <c r="C489" s="23" t="s">
        <v>264</v>
      </c>
      <c r="D489" s="47">
        <v>0</v>
      </c>
      <c r="E489" s="13" t="s">
        <v>110</v>
      </c>
      <c r="F489" s="13"/>
      <c r="G489" s="16"/>
    </row>
    <row r="490" spans="1:9" ht="43.5">
      <c r="A490" s="44"/>
      <c r="B490" s="50"/>
      <c r="C490" s="17" t="s">
        <v>263</v>
      </c>
      <c r="D490" s="47">
        <v>0</v>
      </c>
      <c r="E490" s="13" t="s">
        <v>110</v>
      </c>
      <c r="F490" s="13"/>
      <c r="G490" s="16"/>
    </row>
    <row r="491" spans="1:9" ht="29">
      <c r="A491" s="44"/>
      <c r="B491" s="50"/>
      <c r="C491" s="23" t="s">
        <v>262</v>
      </c>
      <c r="D491" s="47">
        <v>0</v>
      </c>
      <c r="E491" s="13" t="s">
        <v>235</v>
      </c>
      <c r="F491" s="30" t="s">
        <v>261</v>
      </c>
      <c r="G491" s="16"/>
    </row>
    <row r="492" spans="1:9" ht="43.5">
      <c r="A492" s="44"/>
      <c r="B492" s="50"/>
      <c r="C492" s="23" t="s">
        <v>260</v>
      </c>
      <c r="D492" s="47">
        <v>0</v>
      </c>
      <c r="E492" s="13" t="s">
        <v>235</v>
      </c>
      <c r="F492" s="30" t="s">
        <v>259</v>
      </c>
      <c r="G492" s="16"/>
    </row>
    <row r="493" spans="1:9" ht="29" hidden="1">
      <c r="A493" s="49" t="s">
        <v>258</v>
      </c>
      <c r="B493" s="17" t="s">
        <v>257</v>
      </c>
      <c r="C493" s="12"/>
      <c r="D493" s="12"/>
      <c r="E493" s="13"/>
      <c r="F493" s="12"/>
      <c r="G493" s="12"/>
    </row>
    <row r="494" spans="1:9" ht="29" hidden="1">
      <c r="A494" s="49" t="s">
        <v>256</v>
      </c>
      <c r="B494" s="17" t="s">
        <v>255</v>
      </c>
      <c r="C494" s="12"/>
      <c r="D494" s="12"/>
      <c r="E494" s="13"/>
      <c r="F494" s="12"/>
      <c r="G494" s="12"/>
    </row>
    <row r="495" spans="1:9" ht="40.15" customHeight="1">
      <c r="A495" s="408" t="s">
        <v>3777</v>
      </c>
      <c r="B495" s="1003" t="s">
        <v>253</v>
      </c>
      <c r="C495" s="1004"/>
      <c r="D495" s="1004"/>
      <c r="E495" s="1004"/>
      <c r="F495" s="1004"/>
      <c r="G495" s="1005"/>
      <c r="H495" s="11">
        <f>SUM(D496:D511)</f>
        <v>0</v>
      </c>
      <c r="I495" s="11">
        <f>COUNT(D496:D511)*2</f>
        <v>32</v>
      </c>
    </row>
    <row r="496" spans="1:9" ht="46.5">
      <c r="A496" s="44" t="s">
        <v>3776</v>
      </c>
      <c r="B496" s="35" t="s">
        <v>251</v>
      </c>
      <c r="C496" s="17" t="s">
        <v>250</v>
      </c>
      <c r="D496" s="16">
        <v>0</v>
      </c>
      <c r="E496" s="13" t="s">
        <v>168</v>
      </c>
      <c r="F496" s="12"/>
      <c r="G496" s="16"/>
    </row>
    <row r="497" spans="1:9" ht="29">
      <c r="A497" s="44" t="s">
        <v>3680</v>
      </c>
      <c r="B497" s="35"/>
      <c r="C497" s="17" t="s">
        <v>249</v>
      </c>
      <c r="D497" s="16">
        <v>0</v>
      </c>
      <c r="E497" s="13" t="s">
        <v>168</v>
      </c>
      <c r="F497" s="12"/>
      <c r="G497" s="16"/>
    </row>
    <row r="498" spans="1:9" ht="29">
      <c r="A498" s="44" t="s">
        <v>3680</v>
      </c>
      <c r="B498" s="35"/>
      <c r="C498" s="17" t="s">
        <v>248</v>
      </c>
      <c r="D498" s="16">
        <v>0</v>
      </c>
      <c r="E498" s="13" t="s">
        <v>235</v>
      </c>
      <c r="F498" s="12"/>
      <c r="G498" s="16"/>
    </row>
    <row r="499" spans="1:9" ht="43.5">
      <c r="A499" s="44" t="s">
        <v>3680</v>
      </c>
      <c r="B499" s="35"/>
      <c r="C499" s="17" t="s">
        <v>247</v>
      </c>
      <c r="D499" s="16">
        <v>0</v>
      </c>
      <c r="E499" s="13" t="s">
        <v>168</v>
      </c>
      <c r="F499" s="12"/>
      <c r="G499" s="16"/>
    </row>
    <row r="500" spans="1:9" ht="29">
      <c r="A500" s="44"/>
      <c r="B500" s="35"/>
      <c r="C500" s="23" t="s">
        <v>246</v>
      </c>
      <c r="D500" s="16">
        <v>0</v>
      </c>
      <c r="E500" s="13" t="s">
        <v>168</v>
      </c>
      <c r="F500" s="12"/>
      <c r="G500" s="16"/>
    </row>
    <row r="501" spans="1:9" ht="31">
      <c r="A501" s="44" t="s">
        <v>3775</v>
      </c>
      <c r="B501" s="35" t="s">
        <v>244</v>
      </c>
      <c r="C501" s="23" t="s">
        <v>243</v>
      </c>
      <c r="D501" s="16">
        <v>0</v>
      </c>
      <c r="E501" s="13" t="s">
        <v>168</v>
      </c>
      <c r="F501" s="22" t="s">
        <v>242</v>
      </c>
      <c r="G501" s="16"/>
    </row>
    <row r="502" spans="1:9" ht="43.5">
      <c r="A502" s="44" t="s">
        <v>3680</v>
      </c>
      <c r="B502" s="35"/>
      <c r="C502" s="23" t="s">
        <v>241</v>
      </c>
      <c r="D502" s="16">
        <v>0</v>
      </c>
      <c r="E502" s="13" t="s">
        <v>168</v>
      </c>
      <c r="F502" s="22" t="s">
        <v>240</v>
      </c>
      <c r="G502" s="16"/>
    </row>
    <row r="503" spans="1:9" ht="29">
      <c r="A503" s="44" t="s">
        <v>3680</v>
      </c>
      <c r="B503" s="35"/>
      <c r="C503" s="23" t="s">
        <v>239</v>
      </c>
      <c r="D503" s="16">
        <v>0</v>
      </c>
      <c r="E503" s="13" t="s">
        <v>235</v>
      </c>
      <c r="F503" s="23" t="s">
        <v>238</v>
      </c>
      <c r="G503" s="16"/>
    </row>
    <row r="504" spans="1:9" ht="29">
      <c r="A504" s="44" t="s">
        <v>3680</v>
      </c>
      <c r="B504" s="35"/>
      <c r="C504" s="23" t="s">
        <v>236</v>
      </c>
      <c r="D504" s="16">
        <v>0</v>
      </c>
      <c r="E504" s="13" t="s">
        <v>126</v>
      </c>
      <c r="F504" s="22" t="s">
        <v>234</v>
      </c>
      <c r="G504" s="16"/>
    </row>
    <row r="505" spans="1:9" ht="29">
      <c r="A505" s="44"/>
      <c r="B505" s="35"/>
      <c r="C505" s="48" t="s">
        <v>237</v>
      </c>
      <c r="D505" s="16">
        <v>0</v>
      </c>
      <c r="E505" s="13" t="s">
        <v>235</v>
      </c>
      <c r="F505" s="22"/>
      <c r="G505" s="16"/>
    </row>
    <row r="506" spans="1:9" ht="43.5">
      <c r="A506" s="44" t="s">
        <v>3680</v>
      </c>
      <c r="B506" s="35"/>
      <c r="C506" s="23" t="s">
        <v>233</v>
      </c>
      <c r="D506" s="16">
        <v>0</v>
      </c>
      <c r="E506" s="13" t="s">
        <v>126</v>
      </c>
      <c r="F506" s="22" t="s">
        <v>232</v>
      </c>
      <c r="G506" s="16"/>
    </row>
    <row r="507" spans="1:9" ht="46.5">
      <c r="A507" s="44" t="s">
        <v>3774</v>
      </c>
      <c r="B507" s="35" t="s">
        <v>230</v>
      </c>
      <c r="C507" s="17" t="s">
        <v>1526</v>
      </c>
      <c r="D507" s="16">
        <v>0</v>
      </c>
      <c r="E507" s="46" t="s">
        <v>116</v>
      </c>
      <c r="F507" s="17"/>
      <c r="G507" s="16"/>
    </row>
    <row r="508" spans="1:9" ht="29">
      <c r="A508" s="44" t="s">
        <v>3680</v>
      </c>
      <c r="B508" s="12"/>
      <c r="C508" s="45" t="s">
        <v>3773</v>
      </c>
      <c r="D508" s="16">
        <v>0</v>
      </c>
      <c r="E508" s="46" t="s">
        <v>116</v>
      </c>
      <c r="F508" s="12"/>
      <c r="G508" s="16"/>
    </row>
    <row r="509" spans="1:9">
      <c r="A509" s="44" t="s">
        <v>3680</v>
      </c>
      <c r="B509" s="12"/>
      <c r="C509" s="8" t="s">
        <v>229</v>
      </c>
      <c r="D509" s="16">
        <v>0</v>
      </c>
      <c r="E509" s="13" t="s">
        <v>126</v>
      </c>
      <c r="F509" s="12"/>
      <c r="G509" s="16"/>
    </row>
    <row r="510" spans="1:9" ht="43.5">
      <c r="A510" s="44"/>
      <c r="B510" s="181"/>
      <c r="C510" s="45" t="s">
        <v>228</v>
      </c>
      <c r="D510" s="16">
        <v>0</v>
      </c>
      <c r="E510" s="13" t="s">
        <v>116</v>
      </c>
      <c r="F510" s="12"/>
      <c r="G510" s="16"/>
    </row>
    <row r="511" spans="1:9" ht="29">
      <c r="A511" s="44"/>
      <c r="B511" s="181"/>
      <c r="C511" s="43" t="s">
        <v>227</v>
      </c>
      <c r="D511" s="16">
        <v>0</v>
      </c>
      <c r="E511" s="13" t="s">
        <v>110</v>
      </c>
      <c r="F511" s="12"/>
      <c r="G511" s="16"/>
    </row>
    <row r="512" spans="1:9" ht="21">
      <c r="A512" s="118" t="s">
        <v>3680</v>
      </c>
      <c r="B512" s="1066" t="s">
        <v>226</v>
      </c>
      <c r="C512" s="1067"/>
      <c r="D512" s="1067"/>
      <c r="E512" s="1067"/>
      <c r="F512" s="1067"/>
      <c r="G512" s="1068"/>
      <c r="H512" s="11">
        <f>H513+H516+H521+H530+H545+H549+H555+H560</f>
        <v>0</v>
      </c>
      <c r="I512" s="11">
        <f>I513+I516+I521+I530+I545+I549+I555+I560</f>
        <v>86</v>
      </c>
    </row>
    <row r="513" spans="1:9" ht="40.15" customHeight="1">
      <c r="A513" s="408" t="s">
        <v>3772</v>
      </c>
      <c r="B513" s="1003" t="s">
        <v>224</v>
      </c>
      <c r="C513" s="1004"/>
      <c r="D513" s="1004"/>
      <c r="E513" s="1004"/>
      <c r="F513" s="1004"/>
      <c r="G513" s="1005"/>
      <c r="H513" s="11">
        <f>SUM(D514)</f>
        <v>0</v>
      </c>
      <c r="I513" s="11">
        <f>COUNT(D514)*2</f>
        <v>2</v>
      </c>
    </row>
    <row r="514" spans="1:9" ht="62">
      <c r="A514" s="28" t="s">
        <v>3771</v>
      </c>
      <c r="B514" s="42" t="s">
        <v>222</v>
      </c>
      <c r="C514" s="41" t="s">
        <v>221</v>
      </c>
      <c r="D514" s="24">
        <v>0</v>
      </c>
      <c r="E514" s="26" t="s">
        <v>110</v>
      </c>
      <c r="F514" s="25"/>
      <c r="G514" s="24"/>
    </row>
    <row r="515" spans="1:9" ht="29" hidden="1">
      <c r="A515" s="40" t="s">
        <v>220</v>
      </c>
      <c r="B515" s="17" t="s">
        <v>219</v>
      </c>
      <c r="C515" s="25"/>
      <c r="D515" s="25"/>
      <c r="E515" s="26"/>
      <c r="F515" s="25"/>
      <c r="G515" s="25"/>
    </row>
    <row r="516" spans="1:9" ht="40.15" customHeight="1">
      <c r="A516" s="408" t="s">
        <v>218</v>
      </c>
      <c r="B516" s="1003" t="s">
        <v>217</v>
      </c>
      <c r="C516" s="1004"/>
      <c r="D516" s="1004"/>
      <c r="E516" s="1004"/>
      <c r="F516" s="1004"/>
      <c r="G516" s="1005"/>
      <c r="H516" s="11">
        <f>SUM(D517:D518)</f>
        <v>0</v>
      </c>
      <c r="I516" s="11">
        <f>COUNT(D517:D518)*2</f>
        <v>4</v>
      </c>
    </row>
    <row r="517" spans="1:9" ht="43.5">
      <c r="A517" s="28" t="s">
        <v>216</v>
      </c>
      <c r="B517" s="35" t="s">
        <v>215</v>
      </c>
      <c r="C517" s="22" t="s">
        <v>3770</v>
      </c>
      <c r="D517" s="24">
        <v>0</v>
      </c>
      <c r="E517" s="26" t="s">
        <v>51</v>
      </c>
      <c r="F517" s="25"/>
      <c r="G517" s="24"/>
    </row>
    <row r="518" spans="1:9" ht="29">
      <c r="A518" s="28"/>
      <c r="B518" s="35"/>
      <c r="C518" s="22" t="s">
        <v>3769</v>
      </c>
      <c r="D518" s="24">
        <v>0</v>
      </c>
      <c r="E518" s="26" t="s">
        <v>51</v>
      </c>
      <c r="F518" s="25"/>
      <c r="G518" s="24"/>
    </row>
    <row r="519" spans="1:9" ht="31" hidden="1">
      <c r="A519" s="40" t="s">
        <v>213</v>
      </c>
      <c r="B519" s="35" t="s">
        <v>212</v>
      </c>
      <c r="C519" s="25"/>
      <c r="D519" s="25"/>
      <c r="E519" s="26"/>
      <c r="F519" s="25"/>
      <c r="G519" s="25"/>
    </row>
    <row r="520" spans="1:9" ht="31" hidden="1">
      <c r="A520" s="40" t="s">
        <v>211</v>
      </c>
      <c r="B520" s="35" t="s">
        <v>210</v>
      </c>
      <c r="C520" s="25"/>
      <c r="D520" s="25"/>
      <c r="E520" s="26"/>
      <c r="F520" s="25"/>
      <c r="G520" s="25"/>
    </row>
    <row r="521" spans="1:9" ht="40.15" customHeight="1">
      <c r="A521" s="408" t="s">
        <v>3768</v>
      </c>
      <c r="B521" s="1003" t="s">
        <v>208</v>
      </c>
      <c r="C521" s="1004"/>
      <c r="D521" s="1004"/>
      <c r="E521" s="1004"/>
      <c r="F521" s="1004"/>
      <c r="G521" s="1005"/>
      <c r="H521" s="11">
        <f>SUM(D522:D529)</f>
        <v>0</v>
      </c>
      <c r="I521" s="11">
        <f>COUNT(D522:D529)*2</f>
        <v>16</v>
      </c>
    </row>
    <row r="522" spans="1:9" ht="46.5">
      <c r="A522" s="19" t="s">
        <v>3767</v>
      </c>
      <c r="B522" s="35" t="s">
        <v>206</v>
      </c>
      <c r="C522" s="36" t="s">
        <v>3766</v>
      </c>
      <c r="D522" s="24">
        <v>0</v>
      </c>
      <c r="E522" s="26" t="s">
        <v>110</v>
      </c>
      <c r="F522" s="25"/>
      <c r="G522" s="24"/>
    </row>
    <row r="523" spans="1:9" ht="29">
      <c r="A523" s="19" t="s">
        <v>3680</v>
      </c>
      <c r="B523" s="35"/>
      <c r="C523" s="36" t="s">
        <v>3765</v>
      </c>
      <c r="D523" s="24">
        <v>0</v>
      </c>
      <c r="E523" s="26" t="s">
        <v>110</v>
      </c>
      <c r="F523" s="25"/>
      <c r="G523" s="24"/>
    </row>
    <row r="524" spans="1:9" ht="29">
      <c r="A524" s="19"/>
      <c r="B524" s="35"/>
      <c r="C524" s="36" t="s">
        <v>3764</v>
      </c>
      <c r="D524" s="24">
        <v>0</v>
      </c>
      <c r="E524" s="26" t="s">
        <v>110</v>
      </c>
      <c r="F524" s="25"/>
      <c r="G524" s="24"/>
    </row>
    <row r="525" spans="1:9" ht="29">
      <c r="A525" s="19"/>
      <c r="B525" s="35"/>
      <c r="C525" s="36" t="s">
        <v>3763</v>
      </c>
      <c r="D525" s="24">
        <v>0</v>
      </c>
      <c r="E525" s="26" t="s">
        <v>110</v>
      </c>
      <c r="F525" s="25"/>
      <c r="G525" s="24"/>
    </row>
    <row r="526" spans="1:9" ht="46.5">
      <c r="A526" s="19" t="s">
        <v>3762</v>
      </c>
      <c r="B526" s="35" t="s">
        <v>202</v>
      </c>
      <c r="C526" s="22" t="s">
        <v>3761</v>
      </c>
      <c r="D526" s="24">
        <v>0</v>
      </c>
      <c r="E526" s="26" t="s">
        <v>110</v>
      </c>
      <c r="F526" s="22" t="s">
        <v>3760</v>
      </c>
      <c r="G526" s="24"/>
    </row>
    <row r="527" spans="1:9" ht="58">
      <c r="A527" s="19" t="s">
        <v>3680</v>
      </c>
      <c r="B527" s="35"/>
      <c r="C527" s="36" t="s">
        <v>3759</v>
      </c>
      <c r="D527" s="24">
        <v>0</v>
      </c>
      <c r="E527" s="26" t="s">
        <v>110</v>
      </c>
      <c r="F527" s="22" t="s">
        <v>3758</v>
      </c>
      <c r="G527" s="24"/>
    </row>
    <row r="528" spans="1:9" ht="46.5">
      <c r="A528" s="19" t="s">
        <v>3757</v>
      </c>
      <c r="B528" s="38" t="s">
        <v>199</v>
      </c>
      <c r="C528" s="35" t="s">
        <v>198</v>
      </c>
      <c r="D528" s="24">
        <v>0</v>
      </c>
      <c r="E528" s="26" t="s">
        <v>110</v>
      </c>
      <c r="F528" s="25"/>
      <c r="G528" s="24"/>
    </row>
    <row r="529" spans="1:9" ht="46.5">
      <c r="A529" s="19" t="s">
        <v>3680</v>
      </c>
      <c r="B529" s="25"/>
      <c r="C529" s="35" t="s">
        <v>197</v>
      </c>
      <c r="D529" s="24">
        <v>0</v>
      </c>
      <c r="E529" s="26" t="s">
        <v>126</v>
      </c>
      <c r="F529" s="25"/>
      <c r="G529" s="24"/>
    </row>
    <row r="530" spans="1:9" ht="40.15" customHeight="1">
      <c r="A530" s="408" t="s">
        <v>3756</v>
      </c>
      <c r="B530" s="1003" t="s">
        <v>195</v>
      </c>
      <c r="C530" s="1004"/>
      <c r="D530" s="1004"/>
      <c r="E530" s="1004"/>
      <c r="F530" s="1004"/>
      <c r="G530" s="1005"/>
      <c r="H530" s="11">
        <f>SUM(D531:D544)</f>
        <v>0</v>
      </c>
      <c r="I530" s="11">
        <f>COUNT(D531:D544)*2</f>
        <v>28</v>
      </c>
    </row>
    <row r="531" spans="1:9" ht="46.5">
      <c r="A531" s="19" t="s">
        <v>3755</v>
      </c>
      <c r="B531" s="35" t="s">
        <v>193</v>
      </c>
      <c r="C531" s="32" t="s">
        <v>192</v>
      </c>
      <c r="D531" s="24">
        <v>0</v>
      </c>
      <c r="E531" s="26" t="s">
        <v>51</v>
      </c>
      <c r="F531" s="25"/>
      <c r="G531" s="24"/>
    </row>
    <row r="532" spans="1:9" ht="29">
      <c r="A532" s="118" t="s">
        <v>3680</v>
      </c>
      <c r="B532" s="35"/>
      <c r="C532" s="23" t="s">
        <v>191</v>
      </c>
      <c r="D532" s="24">
        <v>0</v>
      </c>
      <c r="E532" s="26" t="s">
        <v>190</v>
      </c>
      <c r="F532" s="25"/>
      <c r="G532" s="24"/>
    </row>
    <row r="533" spans="1:9" ht="58">
      <c r="A533" s="19" t="s">
        <v>3754</v>
      </c>
      <c r="B533" s="35" t="s">
        <v>188</v>
      </c>
      <c r="C533" s="22" t="s">
        <v>3753</v>
      </c>
      <c r="D533" s="24">
        <v>0</v>
      </c>
      <c r="E533" s="26" t="s">
        <v>51</v>
      </c>
      <c r="F533" s="25"/>
      <c r="G533" s="24"/>
    </row>
    <row r="534" spans="1:9" ht="43.5">
      <c r="A534" s="19" t="s">
        <v>3680</v>
      </c>
      <c r="B534" s="35"/>
      <c r="C534" s="22" t="s">
        <v>3752</v>
      </c>
      <c r="D534" s="24">
        <v>0</v>
      </c>
      <c r="E534" s="26" t="s">
        <v>51</v>
      </c>
      <c r="F534" s="25"/>
      <c r="G534" s="24"/>
    </row>
    <row r="535" spans="1:9" ht="43.5">
      <c r="A535" s="19" t="s">
        <v>3680</v>
      </c>
      <c r="B535" s="35"/>
      <c r="C535" s="36" t="s">
        <v>3751</v>
      </c>
      <c r="D535" s="24">
        <v>0</v>
      </c>
      <c r="E535" s="26" t="s">
        <v>51</v>
      </c>
      <c r="F535" s="25"/>
      <c r="G535" s="24"/>
    </row>
    <row r="536" spans="1:9" ht="58">
      <c r="A536" s="19" t="s">
        <v>3680</v>
      </c>
      <c r="B536" s="35"/>
      <c r="C536" s="22" t="s">
        <v>3750</v>
      </c>
      <c r="D536" s="24">
        <v>0</v>
      </c>
      <c r="E536" s="26" t="s">
        <v>51</v>
      </c>
      <c r="F536" s="25"/>
      <c r="G536" s="24"/>
    </row>
    <row r="537" spans="1:9" ht="43.5">
      <c r="A537" s="19" t="s">
        <v>3680</v>
      </c>
      <c r="B537" s="35"/>
      <c r="C537" s="36" t="s">
        <v>3749</v>
      </c>
      <c r="D537" s="24">
        <v>0</v>
      </c>
      <c r="E537" s="26" t="s">
        <v>51</v>
      </c>
      <c r="F537" s="25"/>
      <c r="G537" s="24"/>
    </row>
    <row r="538" spans="1:9" ht="43.5">
      <c r="A538" s="19" t="s">
        <v>3680</v>
      </c>
      <c r="B538" s="35"/>
      <c r="C538" s="22" t="s">
        <v>3748</v>
      </c>
      <c r="D538" s="24">
        <v>0</v>
      </c>
      <c r="E538" s="26" t="s">
        <v>51</v>
      </c>
      <c r="F538" s="25"/>
      <c r="G538" s="24"/>
    </row>
    <row r="539" spans="1:9" ht="43.5">
      <c r="A539" s="19" t="s">
        <v>3680</v>
      </c>
      <c r="B539" s="35"/>
      <c r="C539" s="22" t="s">
        <v>3747</v>
      </c>
      <c r="D539" s="24">
        <v>0</v>
      </c>
      <c r="E539" s="26" t="s">
        <v>51</v>
      </c>
      <c r="F539" s="25"/>
      <c r="G539" s="24"/>
    </row>
    <row r="540" spans="1:9" ht="43.5">
      <c r="A540" s="19" t="s">
        <v>3680</v>
      </c>
      <c r="B540" s="35"/>
      <c r="C540" s="22" t="s">
        <v>3746</v>
      </c>
      <c r="D540" s="24">
        <v>0</v>
      </c>
      <c r="E540" s="26" t="s">
        <v>51</v>
      </c>
      <c r="F540" s="25"/>
      <c r="G540" s="24"/>
    </row>
    <row r="541" spans="1:9" ht="72.5">
      <c r="A541" s="19" t="s">
        <v>3680</v>
      </c>
      <c r="B541" s="35"/>
      <c r="C541" s="22" t="s">
        <v>3745</v>
      </c>
      <c r="D541" s="24">
        <v>0</v>
      </c>
      <c r="E541" s="26" t="s">
        <v>51</v>
      </c>
      <c r="F541" s="25"/>
      <c r="G541" s="24"/>
    </row>
    <row r="542" spans="1:9" ht="58">
      <c r="A542" s="19" t="s">
        <v>3680</v>
      </c>
      <c r="B542" s="35"/>
      <c r="C542" s="22" t="s">
        <v>3744</v>
      </c>
      <c r="D542" s="24">
        <v>0</v>
      </c>
      <c r="E542" s="26" t="s">
        <v>51</v>
      </c>
      <c r="F542" s="25"/>
      <c r="G542" s="24"/>
    </row>
    <row r="543" spans="1:9" ht="46.5">
      <c r="A543" s="19" t="s">
        <v>3743</v>
      </c>
      <c r="B543" s="35" t="s">
        <v>173</v>
      </c>
      <c r="C543" s="22" t="s">
        <v>1984</v>
      </c>
      <c r="D543" s="24">
        <v>0</v>
      </c>
      <c r="E543" s="26" t="s">
        <v>110</v>
      </c>
      <c r="F543" s="25"/>
      <c r="G543" s="24"/>
    </row>
    <row r="544" spans="1:9" ht="58">
      <c r="A544" s="19" t="s">
        <v>3742</v>
      </c>
      <c r="B544" s="35" t="s">
        <v>170</v>
      </c>
      <c r="C544" s="36" t="s">
        <v>169</v>
      </c>
      <c r="D544" s="24">
        <v>0</v>
      </c>
      <c r="E544" s="26" t="s">
        <v>168</v>
      </c>
      <c r="F544" s="17" t="s">
        <v>3741</v>
      </c>
      <c r="G544" s="24"/>
    </row>
    <row r="545" spans="1:9" ht="40.15" customHeight="1">
      <c r="A545" s="408" t="s">
        <v>3740</v>
      </c>
      <c r="B545" s="1003" t="s">
        <v>165</v>
      </c>
      <c r="C545" s="1042"/>
      <c r="D545" s="1004"/>
      <c r="E545" s="1004"/>
      <c r="F545" s="1042"/>
      <c r="G545" s="1005"/>
      <c r="H545" s="11">
        <f>SUM(D546:D548)</f>
        <v>0</v>
      </c>
      <c r="I545" s="11">
        <f>COUNT(D546:D548)*2</f>
        <v>6</v>
      </c>
    </row>
    <row r="546" spans="1:9" ht="29">
      <c r="A546" s="19" t="s">
        <v>3739</v>
      </c>
      <c r="B546" s="35" t="s">
        <v>163</v>
      </c>
      <c r="C546" s="22" t="s">
        <v>162</v>
      </c>
      <c r="D546" s="24">
        <v>0</v>
      </c>
      <c r="E546" s="26" t="s">
        <v>110</v>
      </c>
      <c r="F546" s="25"/>
      <c r="G546" s="24"/>
    </row>
    <row r="547" spans="1:9" ht="46.5">
      <c r="A547" s="19" t="s">
        <v>3738</v>
      </c>
      <c r="B547" s="35" t="s">
        <v>160</v>
      </c>
      <c r="C547" s="30" t="s">
        <v>159</v>
      </c>
      <c r="D547" s="24">
        <v>0</v>
      </c>
      <c r="E547" s="26" t="s">
        <v>110</v>
      </c>
      <c r="F547" s="25"/>
      <c r="G547" s="24"/>
    </row>
    <row r="548" spans="1:9" ht="31">
      <c r="A548" s="19" t="s">
        <v>3737</v>
      </c>
      <c r="B548" s="35" t="s">
        <v>157</v>
      </c>
      <c r="C548" s="23" t="s">
        <v>156</v>
      </c>
      <c r="D548" s="24">
        <v>0</v>
      </c>
      <c r="E548" s="26" t="s">
        <v>110</v>
      </c>
      <c r="F548" s="25"/>
      <c r="G548" s="24"/>
    </row>
    <row r="549" spans="1:9" ht="40.15" customHeight="1">
      <c r="A549" s="408" t="s">
        <v>3736</v>
      </c>
      <c r="B549" s="1069" t="s">
        <v>154</v>
      </c>
      <c r="C549" s="1070"/>
      <c r="D549" s="1070"/>
      <c r="E549" s="1070"/>
      <c r="F549" s="1070"/>
      <c r="G549" s="1071"/>
      <c r="H549" s="11">
        <f>SUM(D550:D554)</f>
        <v>0</v>
      </c>
      <c r="I549" s="11">
        <f>COUNT(D550:D554)*2</f>
        <v>10</v>
      </c>
    </row>
    <row r="550" spans="1:9" ht="31">
      <c r="A550" s="19" t="s">
        <v>3735</v>
      </c>
      <c r="B550" s="29" t="s">
        <v>152</v>
      </c>
      <c r="C550" s="30" t="s">
        <v>151</v>
      </c>
      <c r="D550" s="24">
        <v>0</v>
      </c>
      <c r="E550" s="26" t="s">
        <v>130</v>
      </c>
      <c r="F550" s="25"/>
      <c r="G550" s="24"/>
    </row>
    <row r="551" spans="1:9" ht="46.5">
      <c r="A551" s="19" t="s">
        <v>3734</v>
      </c>
      <c r="B551" s="29" t="s">
        <v>149</v>
      </c>
      <c r="C551" s="45" t="s">
        <v>3733</v>
      </c>
      <c r="D551" s="24">
        <v>0</v>
      </c>
      <c r="E551" s="26" t="s">
        <v>130</v>
      </c>
      <c r="F551" s="25"/>
      <c r="G551" s="24"/>
    </row>
    <row r="552" spans="1:9" ht="46.5">
      <c r="A552" s="19" t="s">
        <v>3732</v>
      </c>
      <c r="B552" s="33" t="s">
        <v>145</v>
      </c>
      <c r="C552" s="32" t="s">
        <v>144</v>
      </c>
      <c r="D552" s="24">
        <v>0</v>
      </c>
      <c r="E552" s="26" t="s">
        <v>130</v>
      </c>
      <c r="F552" s="25"/>
      <c r="G552" s="24"/>
    </row>
    <row r="553" spans="1:9" ht="46.5">
      <c r="A553" s="19" t="s">
        <v>3731</v>
      </c>
      <c r="B553" s="29" t="s">
        <v>142</v>
      </c>
      <c r="C553" s="36" t="s">
        <v>141</v>
      </c>
      <c r="D553" s="24">
        <v>0</v>
      </c>
      <c r="E553" s="26" t="s">
        <v>130</v>
      </c>
      <c r="F553" s="25"/>
      <c r="G553" s="24"/>
    </row>
    <row r="554" spans="1:9" ht="62">
      <c r="A554" s="19" t="s">
        <v>3730</v>
      </c>
      <c r="B554" s="29" t="s">
        <v>139</v>
      </c>
      <c r="C554" s="30" t="s">
        <v>138</v>
      </c>
      <c r="D554" s="24">
        <v>0</v>
      </c>
      <c r="E554" s="26" t="s">
        <v>130</v>
      </c>
      <c r="F554" s="25"/>
      <c r="G554" s="24"/>
    </row>
    <row r="555" spans="1:9" ht="40.15" customHeight="1">
      <c r="A555" s="408" t="s">
        <v>3729</v>
      </c>
      <c r="B555" s="1024" t="s">
        <v>136</v>
      </c>
      <c r="C555" s="1025"/>
      <c r="D555" s="1025"/>
      <c r="E555" s="1025"/>
      <c r="F555" s="1025"/>
      <c r="G555" s="1026"/>
      <c r="H555" s="11">
        <f>SUM(D557:D559)</f>
        <v>0</v>
      </c>
      <c r="I555" s="11">
        <f>COUNT(D557:D559)*2</f>
        <v>6</v>
      </c>
    </row>
    <row r="556" spans="1:9" ht="31" hidden="1">
      <c r="A556" s="21" t="s">
        <v>135</v>
      </c>
      <c r="B556" s="29" t="s">
        <v>134</v>
      </c>
      <c r="C556" s="25"/>
      <c r="D556" s="25"/>
      <c r="E556" s="26"/>
      <c r="F556" s="25"/>
      <c r="G556" s="25"/>
    </row>
    <row r="557" spans="1:9" ht="62">
      <c r="A557" s="19" t="s">
        <v>3728</v>
      </c>
      <c r="B557" s="29" t="s">
        <v>132</v>
      </c>
      <c r="C557" s="22" t="s">
        <v>3727</v>
      </c>
      <c r="D557" s="24">
        <v>0</v>
      </c>
      <c r="E557" s="26" t="s">
        <v>130</v>
      </c>
      <c r="F557" s="25"/>
      <c r="G557" s="24"/>
    </row>
    <row r="558" spans="1:9" ht="46.5">
      <c r="A558" s="19" t="s">
        <v>3726</v>
      </c>
      <c r="B558" s="31" t="s">
        <v>128</v>
      </c>
      <c r="C558" s="30" t="s">
        <v>127</v>
      </c>
      <c r="D558" s="24">
        <v>0</v>
      </c>
      <c r="E558" s="26" t="s">
        <v>126</v>
      </c>
      <c r="F558" s="25"/>
      <c r="G558" s="24"/>
    </row>
    <row r="559" spans="1:9" ht="46.5">
      <c r="A559" s="19" t="s">
        <v>125</v>
      </c>
      <c r="B559" s="29" t="s">
        <v>124</v>
      </c>
      <c r="C559" s="23" t="s">
        <v>123</v>
      </c>
      <c r="D559" s="24">
        <v>0</v>
      </c>
      <c r="E559" s="26" t="s">
        <v>110</v>
      </c>
      <c r="F559" s="25"/>
      <c r="G559" s="24"/>
    </row>
    <row r="560" spans="1:9" ht="40.15" customHeight="1">
      <c r="A560" s="408" t="s">
        <v>3725</v>
      </c>
      <c r="B560" s="1003" t="s">
        <v>121</v>
      </c>
      <c r="C560" s="1004"/>
      <c r="D560" s="1004"/>
      <c r="E560" s="1004"/>
      <c r="F560" s="1004"/>
      <c r="G560" s="1005"/>
      <c r="H560" s="11">
        <f>SUM(D561:D567)</f>
        <v>0</v>
      </c>
      <c r="I560" s="11">
        <f>COUNT(D561:D567)*2</f>
        <v>14</v>
      </c>
    </row>
    <row r="561" spans="1:9" ht="31">
      <c r="A561" s="19" t="s">
        <v>3724</v>
      </c>
      <c r="B561" s="27" t="s">
        <v>119</v>
      </c>
      <c r="C561" s="25" t="s">
        <v>118</v>
      </c>
      <c r="D561" s="24">
        <v>0</v>
      </c>
      <c r="E561" s="26" t="s">
        <v>110</v>
      </c>
      <c r="F561" s="25"/>
      <c r="G561" s="24"/>
    </row>
    <row r="562" spans="1:9" ht="15.5">
      <c r="A562" s="118" t="s">
        <v>3680</v>
      </c>
      <c r="B562" s="27"/>
      <c r="C562" s="25" t="s">
        <v>117</v>
      </c>
      <c r="D562" s="24">
        <v>0</v>
      </c>
      <c r="E562" s="26" t="s">
        <v>116</v>
      </c>
      <c r="F562" s="25"/>
      <c r="G562" s="24"/>
    </row>
    <row r="563" spans="1:9">
      <c r="A563" s="118" t="s">
        <v>3680</v>
      </c>
      <c r="B563" s="25"/>
      <c r="C563" s="25" t="s">
        <v>1488</v>
      </c>
      <c r="D563" s="24">
        <v>0</v>
      </c>
      <c r="E563" s="26" t="s">
        <v>116</v>
      </c>
      <c r="F563" s="25"/>
      <c r="G563" s="24"/>
    </row>
    <row r="564" spans="1:9">
      <c r="A564" s="118" t="s">
        <v>3680</v>
      </c>
      <c r="B564" s="25"/>
      <c r="C564" s="25" t="s">
        <v>115</v>
      </c>
      <c r="D564" s="24">
        <v>0</v>
      </c>
      <c r="E564" s="26" t="s">
        <v>110</v>
      </c>
      <c r="F564" s="25"/>
      <c r="G564" s="24"/>
    </row>
    <row r="565" spans="1:9" ht="31">
      <c r="A565" s="19" t="s">
        <v>3723</v>
      </c>
      <c r="B565" s="27" t="s">
        <v>113</v>
      </c>
      <c r="C565" s="25" t="s">
        <v>112</v>
      </c>
      <c r="D565" s="24">
        <v>0</v>
      </c>
      <c r="E565" s="117" t="s">
        <v>110</v>
      </c>
      <c r="F565" s="25"/>
      <c r="G565" s="24"/>
    </row>
    <row r="566" spans="1:9">
      <c r="A566" s="118" t="s">
        <v>3680</v>
      </c>
      <c r="B566" s="25"/>
      <c r="C566" s="25" t="s">
        <v>1979</v>
      </c>
      <c r="D566" s="24">
        <v>0</v>
      </c>
      <c r="E566" s="117" t="s">
        <v>110</v>
      </c>
      <c r="F566" s="25"/>
      <c r="G566" s="24"/>
    </row>
    <row r="567" spans="1:9">
      <c r="A567" s="313"/>
      <c r="B567" s="25"/>
      <c r="C567" s="25" t="s">
        <v>3722</v>
      </c>
      <c r="D567" s="24">
        <v>0</v>
      </c>
      <c r="E567" s="117" t="s">
        <v>110</v>
      </c>
      <c r="F567" s="25"/>
      <c r="G567" s="24"/>
    </row>
    <row r="568" spans="1:9" ht="21">
      <c r="A568" s="110" t="s">
        <v>3680</v>
      </c>
      <c r="B568" s="1052" t="s">
        <v>109</v>
      </c>
      <c r="C568" s="1053"/>
      <c r="D568" s="1053"/>
      <c r="E568" s="1053"/>
      <c r="F568" s="1053"/>
      <c r="G568" s="1054"/>
      <c r="H568" s="11">
        <f>H569+H578+H584+H591</f>
        <v>0</v>
      </c>
      <c r="I568" s="11">
        <f>I569+I578+I584+I591</f>
        <v>40</v>
      </c>
    </row>
    <row r="569" spans="1:9" ht="40.15" customHeight="1">
      <c r="A569" s="406" t="s">
        <v>3721</v>
      </c>
      <c r="B569" s="1003" t="s">
        <v>107</v>
      </c>
      <c r="C569" s="1004"/>
      <c r="D569" s="1004"/>
      <c r="E569" s="1004"/>
      <c r="F569" s="1004"/>
      <c r="G569" s="1005"/>
      <c r="H569" s="11">
        <f>SUM(D570:D576)</f>
        <v>0</v>
      </c>
      <c r="I569" s="11">
        <f>COUNT(D570:D576)*2</f>
        <v>14</v>
      </c>
    </row>
    <row r="570" spans="1:9" ht="29">
      <c r="A570" s="19" t="s">
        <v>3720</v>
      </c>
      <c r="B570" s="17" t="s">
        <v>105</v>
      </c>
      <c r="C570" s="17" t="s">
        <v>3719</v>
      </c>
      <c r="D570" s="16">
        <v>0</v>
      </c>
      <c r="E570" s="312" t="s">
        <v>51</v>
      </c>
      <c r="F570" s="22" t="s">
        <v>3718</v>
      </c>
      <c r="G570" s="15"/>
    </row>
    <row r="571" spans="1:9" ht="43.5">
      <c r="A571" s="19" t="s">
        <v>3680</v>
      </c>
      <c r="B571" s="17"/>
      <c r="C571" s="17" t="s">
        <v>3717</v>
      </c>
      <c r="D571" s="16">
        <v>0</v>
      </c>
      <c r="E571" s="312" t="s">
        <v>51</v>
      </c>
      <c r="F571" s="22" t="s">
        <v>3716</v>
      </c>
      <c r="G571" s="15"/>
    </row>
    <row r="572" spans="1:9" ht="29">
      <c r="A572" s="19" t="s">
        <v>3680</v>
      </c>
      <c r="B572" s="17"/>
      <c r="C572" s="311" t="s">
        <v>3715</v>
      </c>
      <c r="D572" s="16">
        <v>0</v>
      </c>
      <c r="E572" s="312" t="s">
        <v>51</v>
      </c>
      <c r="F572" s="22" t="s">
        <v>3714</v>
      </c>
      <c r="G572" s="15"/>
    </row>
    <row r="573" spans="1:9" ht="29">
      <c r="A573" s="19" t="s">
        <v>3680</v>
      </c>
      <c r="B573" s="17"/>
      <c r="C573" s="311" t="s">
        <v>3713</v>
      </c>
      <c r="D573" s="16">
        <v>0</v>
      </c>
      <c r="E573" s="312" t="s">
        <v>51</v>
      </c>
      <c r="F573" s="12" t="s">
        <v>3711</v>
      </c>
      <c r="G573" s="15"/>
    </row>
    <row r="574" spans="1:9">
      <c r="A574" s="19" t="s">
        <v>3680</v>
      </c>
      <c r="B574" s="17"/>
      <c r="C574" s="311" t="s">
        <v>3712</v>
      </c>
      <c r="D574" s="16">
        <v>0</v>
      </c>
      <c r="E574" s="312" t="s">
        <v>51</v>
      </c>
      <c r="F574" s="12" t="s">
        <v>3711</v>
      </c>
      <c r="G574" s="15"/>
    </row>
    <row r="575" spans="1:9" ht="43.5">
      <c r="A575" s="19" t="s">
        <v>3680</v>
      </c>
      <c r="B575" s="17"/>
      <c r="C575" s="311" t="s">
        <v>3710</v>
      </c>
      <c r="D575" s="16">
        <v>0</v>
      </c>
      <c r="E575" s="312" t="s">
        <v>51</v>
      </c>
      <c r="F575" s="12"/>
      <c r="G575" s="15"/>
    </row>
    <row r="576" spans="1:9" ht="29">
      <c r="A576" s="19" t="s">
        <v>3709</v>
      </c>
      <c r="B576" s="17" t="s">
        <v>97</v>
      </c>
      <c r="C576" s="22" t="s">
        <v>3708</v>
      </c>
      <c r="D576" s="16">
        <v>0</v>
      </c>
      <c r="E576" s="312" t="s">
        <v>51</v>
      </c>
      <c r="F576" s="22" t="s">
        <v>3707</v>
      </c>
      <c r="G576" s="15"/>
    </row>
    <row r="577" spans="1:9" ht="43.5" hidden="1">
      <c r="A577" s="21" t="s">
        <v>95</v>
      </c>
      <c r="B577" s="17" t="s">
        <v>94</v>
      </c>
      <c r="C577" s="12"/>
      <c r="D577" s="12"/>
      <c r="E577" s="312"/>
      <c r="F577" s="12"/>
      <c r="G577" s="12"/>
    </row>
    <row r="578" spans="1:9" ht="40.15" customHeight="1">
      <c r="A578" s="406" t="s">
        <v>3706</v>
      </c>
      <c r="B578" s="1003" t="s">
        <v>92</v>
      </c>
      <c r="C578" s="1004"/>
      <c r="D578" s="1004"/>
      <c r="E578" s="1004"/>
      <c r="F578" s="1004"/>
      <c r="G578" s="1005"/>
      <c r="H578" s="11">
        <f>SUM(D579:D582)</f>
        <v>0</v>
      </c>
      <c r="I578" s="11">
        <f>COUNT(D579:D582)*2</f>
        <v>8</v>
      </c>
    </row>
    <row r="579" spans="1:9" ht="43.5">
      <c r="A579" s="19" t="s">
        <v>3705</v>
      </c>
      <c r="B579" s="17" t="s">
        <v>90</v>
      </c>
      <c r="C579" s="17" t="s">
        <v>3407</v>
      </c>
      <c r="D579" s="16">
        <v>0</v>
      </c>
      <c r="E579" s="13" t="s">
        <v>51</v>
      </c>
      <c r="F579" s="22" t="s">
        <v>3704</v>
      </c>
      <c r="G579" s="15"/>
    </row>
    <row r="580" spans="1:9" ht="29">
      <c r="A580" s="19" t="s">
        <v>3680</v>
      </c>
      <c r="B580" s="17"/>
      <c r="C580" s="17" t="s">
        <v>3703</v>
      </c>
      <c r="D580" s="16">
        <v>0</v>
      </c>
      <c r="E580" s="13" t="s">
        <v>51</v>
      </c>
      <c r="F580" s="22" t="s">
        <v>3702</v>
      </c>
      <c r="G580" s="15"/>
    </row>
    <row r="581" spans="1:9" ht="29">
      <c r="A581" s="19" t="s">
        <v>3680</v>
      </c>
      <c r="B581" s="17"/>
      <c r="C581" s="311" t="s">
        <v>3701</v>
      </c>
      <c r="D581" s="16">
        <v>0</v>
      </c>
      <c r="E581" s="13" t="s">
        <v>51</v>
      </c>
      <c r="F581" s="22" t="s">
        <v>3700</v>
      </c>
      <c r="G581" s="15"/>
    </row>
    <row r="582" spans="1:9" ht="29">
      <c r="A582" s="19" t="s">
        <v>3680</v>
      </c>
      <c r="B582" s="17"/>
      <c r="C582" s="312" t="s">
        <v>3699</v>
      </c>
      <c r="D582" s="16">
        <v>0</v>
      </c>
      <c r="E582" s="13" t="s">
        <v>51</v>
      </c>
      <c r="F582" s="22" t="s">
        <v>3698</v>
      </c>
      <c r="G582" s="15"/>
    </row>
    <row r="583" spans="1:9" ht="43.5" hidden="1">
      <c r="A583" s="21" t="s">
        <v>78</v>
      </c>
      <c r="B583" s="17" t="s">
        <v>77</v>
      </c>
      <c r="C583" s="12"/>
      <c r="D583" s="12"/>
      <c r="E583" s="13"/>
      <c r="F583" s="12"/>
      <c r="G583" s="12"/>
    </row>
    <row r="584" spans="1:9" ht="40.15" customHeight="1">
      <c r="A584" s="406" t="s">
        <v>3697</v>
      </c>
      <c r="B584" s="1003" t="s">
        <v>75</v>
      </c>
      <c r="C584" s="1004"/>
      <c r="D584" s="1004"/>
      <c r="E584" s="1004"/>
      <c r="F584" s="1004"/>
      <c r="G584" s="1005"/>
      <c r="H584" s="11">
        <f>SUM(D585:D589)</f>
        <v>0</v>
      </c>
      <c r="I584" s="11">
        <f>COUNT(D585:D589)*2</f>
        <v>10</v>
      </c>
    </row>
    <row r="585" spans="1:9" ht="29">
      <c r="A585" s="19" t="s">
        <v>3696</v>
      </c>
      <c r="B585" s="17" t="s">
        <v>73</v>
      </c>
      <c r="C585" s="267" t="s">
        <v>3695</v>
      </c>
      <c r="D585" s="16">
        <v>0</v>
      </c>
      <c r="E585" s="13" t="s">
        <v>51</v>
      </c>
      <c r="F585" s="22" t="s">
        <v>3694</v>
      </c>
      <c r="G585" s="16"/>
    </row>
    <row r="586" spans="1:9" ht="58">
      <c r="A586" s="19" t="s">
        <v>3680</v>
      </c>
      <c r="B586" s="17"/>
      <c r="C586" s="22" t="s">
        <v>3693</v>
      </c>
      <c r="D586" s="16">
        <v>0</v>
      </c>
      <c r="E586" s="13" t="s">
        <v>51</v>
      </c>
      <c r="F586" s="22" t="s">
        <v>3692</v>
      </c>
      <c r="G586" s="60"/>
    </row>
    <row r="587" spans="1:9" ht="29">
      <c r="A587" s="19" t="s">
        <v>3680</v>
      </c>
      <c r="B587" s="17"/>
      <c r="C587" s="22" t="s">
        <v>3691</v>
      </c>
      <c r="D587" s="16">
        <v>0</v>
      </c>
      <c r="E587" s="13" t="s">
        <v>51</v>
      </c>
      <c r="F587" s="22" t="s">
        <v>3690</v>
      </c>
      <c r="G587" s="60"/>
    </row>
    <row r="588" spans="1:9" ht="43.5">
      <c r="A588" s="19" t="s">
        <v>3680</v>
      </c>
      <c r="B588" s="244"/>
      <c r="C588" s="22" t="s">
        <v>3689</v>
      </c>
      <c r="D588" s="16">
        <v>0</v>
      </c>
      <c r="E588" s="13" t="s">
        <v>51</v>
      </c>
      <c r="F588" s="22" t="s">
        <v>3688</v>
      </c>
      <c r="G588" s="60"/>
    </row>
    <row r="589" spans="1:9" ht="29">
      <c r="A589" s="19" t="s">
        <v>3680</v>
      </c>
      <c r="B589" s="17"/>
      <c r="C589" s="22" t="s">
        <v>3687</v>
      </c>
      <c r="D589" s="16">
        <v>0</v>
      </c>
      <c r="E589" s="13" t="s">
        <v>51</v>
      </c>
      <c r="F589" s="22" t="s">
        <v>3686</v>
      </c>
      <c r="G589" s="60"/>
    </row>
    <row r="590" spans="1:9" ht="43.5" hidden="1">
      <c r="A590" s="21" t="s">
        <v>64</v>
      </c>
      <c r="B590" s="17" t="s">
        <v>63</v>
      </c>
      <c r="C590" s="12"/>
      <c r="D590" s="12"/>
      <c r="E590" s="13"/>
      <c r="F590" s="12"/>
      <c r="G590" s="12"/>
    </row>
    <row r="591" spans="1:9" ht="40.15" customHeight="1">
      <c r="A591" s="406" t="s">
        <v>3685</v>
      </c>
      <c r="B591" s="1003" t="s">
        <v>61</v>
      </c>
      <c r="C591" s="1004"/>
      <c r="D591" s="1004"/>
      <c r="E591" s="1004"/>
      <c r="F591" s="1004"/>
      <c r="G591" s="1005"/>
      <c r="H591" s="11">
        <f>SUM(D592:D595)</f>
        <v>0</v>
      </c>
      <c r="I591" s="11">
        <f>COUNT(D592:D595)*2</f>
        <v>8</v>
      </c>
    </row>
    <row r="592" spans="1:9" ht="43.5">
      <c r="A592" s="19" t="s">
        <v>3684</v>
      </c>
      <c r="B592" s="17" t="s">
        <v>59</v>
      </c>
      <c r="C592" s="22" t="s">
        <v>3683</v>
      </c>
      <c r="D592" s="16">
        <v>0</v>
      </c>
      <c r="E592" s="13" t="s">
        <v>51</v>
      </c>
      <c r="F592" s="12"/>
      <c r="G592" s="15"/>
    </row>
    <row r="593" spans="1:7" ht="43.5">
      <c r="A593" s="19" t="s">
        <v>3680</v>
      </c>
      <c r="B593" s="17"/>
      <c r="C593" s="22" t="s">
        <v>3682</v>
      </c>
      <c r="D593" s="16">
        <v>0</v>
      </c>
      <c r="E593" s="13" t="s">
        <v>51</v>
      </c>
      <c r="F593" s="12"/>
      <c r="G593" s="15"/>
    </row>
    <row r="594" spans="1:7" ht="29">
      <c r="A594" s="19" t="s">
        <v>3680</v>
      </c>
      <c r="B594" s="17"/>
      <c r="C594" s="30" t="s">
        <v>3681</v>
      </c>
      <c r="D594" s="16">
        <v>0</v>
      </c>
      <c r="E594" s="13" t="s">
        <v>51</v>
      </c>
      <c r="F594" s="12"/>
      <c r="G594" s="15"/>
    </row>
    <row r="595" spans="1:7" ht="43.5">
      <c r="A595" s="19" t="s">
        <v>3680</v>
      </c>
      <c r="B595" s="17"/>
      <c r="C595" s="311" t="s">
        <v>3679</v>
      </c>
      <c r="D595" s="16">
        <v>0</v>
      </c>
      <c r="E595" s="13" t="s">
        <v>51</v>
      </c>
      <c r="F595" s="22" t="s">
        <v>3678</v>
      </c>
      <c r="G595" s="15"/>
    </row>
    <row r="596" spans="1:7" ht="43.5" hidden="1">
      <c r="A596" s="21" t="s">
        <v>50</v>
      </c>
      <c r="B596" s="17" t="s">
        <v>49</v>
      </c>
      <c r="C596" s="12"/>
      <c r="D596" s="12"/>
      <c r="E596" s="13"/>
      <c r="F596" s="12"/>
      <c r="G596" s="12"/>
    </row>
    <row r="598" spans="1:7">
      <c r="A598" s="645"/>
      <c r="B598" s="734"/>
      <c r="C598" s="734"/>
      <c r="D598" s="734"/>
      <c r="E598" s="734"/>
      <c r="F598" s="9"/>
    </row>
    <row r="599" spans="1:7">
      <c r="A599" s="420"/>
      <c r="B599" s="11" t="s">
        <v>48</v>
      </c>
      <c r="C599" s="11" t="s">
        <v>19</v>
      </c>
      <c r="D599" s="11" t="s">
        <v>2242</v>
      </c>
      <c r="E599" s="11"/>
      <c r="F599" s="11"/>
    </row>
    <row r="600" spans="1:7">
      <c r="A600" s="420" t="s">
        <v>44</v>
      </c>
      <c r="B600" s="11">
        <f>H43</f>
        <v>0</v>
      </c>
      <c r="C600" s="11">
        <f>I43</f>
        <v>18</v>
      </c>
      <c r="D600" s="728">
        <f>IF(D608=0,0,B600/C600)</f>
        <v>0</v>
      </c>
      <c r="E600" s="11"/>
      <c r="F600" s="11"/>
    </row>
    <row r="601" spans="1:7">
      <c r="A601" s="420" t="s">
        <v>42</v>
      </c>
      <c r="B601" s="11">
        <f>H99</f>
        <v>0</v>
      </c>
      <c r="C601" s="11">
        <f>I99</f>
        <v>42</v>
      </c>
      <c r="D601" s="728">
        <f>IF(D608=0,0,B60:B601/C601)</f>
        <v>0</v>
      </c>
      <c r="E601" s="11"/>
      <c r="F601" s="11"/>
    </row>
    <row r="602" spans="1:7">
      <c r="A602" s="420" t="s">
        <v>40</v>
      </c>
      <c r="B602" s="11">
        <f>H137</f>
        <v>0</v>
      </c>
      <c r="C602" s="11">
        <f>I137</f>
        <v>98</v>
      </c>
      <c r="D602" s="728">
        <f>IF(D608=0,0,B602/C602)</f>
        <v>0</v>
      </c>
      <c r="E602" s="11"/>
      <c r="F602" s="11"/>
    </row>
    <row r="603" spans="1:7">
      <c r="A603" s="420" t="s">
        <v>38</v>
      </c>
      <c r="B603" s="11">
        <f>H197</f>
        <v>0</v>
      </c>
      <c r="C603" s="11">
        <f>I197</f>
        <v>96</v>
      </c>
      <c r="D603" s="728">
        <f>IF(D608=0,0,B603/C603)</f>
        <v>0</v>
      </c>
      <c r="E603" s="11"/>
      <c r="F603" s="11"/>
    </row>
    <row r="604" spans="1:7">
      <c r="A604" s="420" t="s">
        <v>36</v>
      </c>
      <c r="B604" s="11">
        <f>H275</f>
        <v>0</v>
      </c>
      <c r="C604" s="11">
        <f>I275</f>
        <v>124</v>
      </c>
      <c r="D604" s="728">
        <f>IF(D608=0,0,B604/C604)</f>
        <v>0</v>
      </c>
      <c r="E604" s="11"/>
      <c r="F604" s="11"/>
    </row>
    <row r="605" spans="1:7">
      <c r="A605" s="420" t="s">
        <v>33</v>
      </c>
      <c r="B605" s="11">
        <f>H450</f>
        <v>0</v>
      </c>
      <c r="C605" s="11">
        <f>I450</f>
        <v>98</v>
      </c>
      <c r="D605" s="728">
        <f>IF(D608=0,0,B605/C605)</f>
        <v>0</v>
      </c>
      <c r="E605" s="11"/>
      <c r="F605" s="11"/>
    </row>
    <row r="606" spans="1:7">
      <c r="A606" s="420" t="s">
        <v>32</v>
      </c>
      <c r="B606" s="11">
        <f>H512</f>
        <v>0</v>
      </c>
      <c r="C606" s="11">
        <f>I512</f>
        <v>86</v>
      </c>
      <c r="D606" s="728">
        <f>IF(D608=0,0,B606/C606)</f>
        <v>0</v>
      </c>
      <c r="E606" s="11"/>
      <c r="F606" s="11"/>
    </row>
    <row r="607" spans="1:7">
      <c r="A607" s="420" t="s">
        <v>30</v>
      </c>
      <c r="B607" s="11">
        <f>H568</f>
        <v>0</v>
      </c>
      <c r="C607" s="11">
        <f>I568</f>
        <v>40</v>
      </c>
      <c r="D607" s="728">
        <f>IF(D608=0,0,B607/C607)</f>
        <v>0</v>
      </c>
      <c r="E607" s="11"/>
      <c r="F607" s="734"/>
      <c r="G607" s="734"/>
    </row>
    <row r="608" spans="1:7">
      <c r="A608" s="420" t="s">
        <v>46</v>
      </c>
      <c r="B608" s="11">
        <f>IF(H2=0,0,SUM(B600:B607))</f>
        <v>0</v>
      </c>
      <c r="C608" s="11">
        <f>IF(H2=0,0,SUM(C600:C607))</f>
        <v>602</v>
      </c>
      <c r="D608" s="728">
        <f>IF(H2=0,0,B608/C608)</f>
        <v>0</v>
      </c>
      <c r="E608" s="11"/>
      <c r="F608" s="734"/>
      <c r="G608" s="734"/>
    </row>
    <row r="609" spans="1:7">
      <c r="A609" s="420"/>
      <c r="B609" s="11"/>
      <c r="C609" s="11"/>
      <c r="D609" s="11"/>
      <c r="E609" s="11"/>
      <c r="F609" s="734"/>
      <c r="G609" s="734"/>
    </row>
    <row r="610" spans="1:7">
      <c r="A610" s="420"/>
      <c r="B610" s="11"/>
      <c r="C610" s="11"/>
      <c r="D610" s="11"/>
      <c r="E610" s="11"/>
      <c r="F610" s="734"/>
      <c r="G610" s="734"/>
    </row>
    <row r="611" spans="1:7">
      <c r="A611" s="420">
        <v>0</v>
      </c>
      <c r="B611" s="11"/>
      <c r="C611" s="11"/>
      <c r="D611" s="11"/>
      <c r="E611" s="11"/>
      <c r="F611" s="734"/>
      <c r="G611" s="734"/>
    </row>
    <row r="612" spans="1:7">
      <c r="A612" s="420">
        <v>1</v>
      </c>
      <c r="B612" s="11"/>
      <c r="C612" s="11"/>
      <c r="D612" s="11"/>
      <c r="E612" s="11"/>
      <c r="F612" s="734"/>
      <c r="G612" s="734"/>
    </row>
    <row r="613" spans="1:7">
      <c r="A613" s="420">
        <v>2</v>
      </c>
      <c r="B613" s="11"/>
      <c r="C613" s="11"/>
      <c r="D613" s="11"/>
      <c r="E613" s="11"/>
      <c r="F613" s="734"/>
      <c r="G613" s="734"/>
    </row>
    <row r="614" spans="1:7">
      <c r="A614" s="420"/>
      <c r="B614" s="11"/>
      <c r="C614" s="11"/>
      <c r="D614" s="11"/>
      <c r="E614" s="11"/>
      <c r="F614" s="734"/>
      <c r="G614" s="734"/>
    </row>
    <row r="615" spans="1:7">
      <c r="A615" s="645"/>
      <c r="B615" s="734"/>
      <c r="C615" s="734"/>
      <c r="D615" s="734"/>
      <c r="E615" s="734"/>
      <c r="F615" s="734"/>
      <c r="G615" s="734"/>
    </row>
    <row r="616" spans="1:7">
      <c r="A616" s="645"/>
      <c r="B616" s="734"/>
      <c r="C616" s="734"/>
      <c r="D616" s="734"/>
      <c r="E616" s="734"/>
      <c r="F616" s="734"/>
      <c r="G616" s="734"/>
    </row>
    <row r="617" spans="1:7">
      <c r="A617" s="645"/>
      <c r="B617" s="734"/>
      <c r="C617" s="734"/>
      <c r="D617" s="734"/>
      <c r="E617" s="734"/>
      <c r="F617" s="734"/>
      <c r="G617" s="734"/>
    </row>
    <row r="618" spans="1:7">
      <c r="A618" s="645"/>
      <c r="B618" s="734"/>
      <c r="C618" s="734"/>
      <c r="D618" s="734"/>
      <c r="E618" s="734"/>
      <c r="F618" s="734"/>
      <c r="G618" s="734"/>
    </row>
    <row r="619" spans="1:7">
      <c r="A619" s="645"/>
      <c r="B619" s="734"/>
      <c r="C619" s="734"/>
      <c r="D619" s="734"/>
      <c r="E619" s="734"/>
      <c r="F619" s="734"/>
      <c r="G619" s="734"/>
    </row>
    <row r="620" spans="1:7">
      <c r="A620" s="645"/>
      <c r="B620" s="734"/>
      <c r="C620" s="734"/>
      <c r="D620" s="734"/>
      <c r="E620" s="734"/>
      <c r="F620" s="734"/>
      <c r="G620" s="734"/>
    </row>
    <row r="621" spans="1:7">
      <c r="A621" s="645"/>
      <c r="B621" s="734"/>
      <c r="C621" s="734"/>
      <c r="D621" s="734"/>
      <c r="E621" s="734"/>
      <c r="F621" s="734"/>
      <c r="G621" s="734"/>
    </row>
    <row r="622" spans="1:7">
      <c r="A622" s="645"/>
      <c r="B622" s="734"/>
      <c r="C622" s="734"/>
      <c r="D622" s="734"/>
      <c r="E622" s="734"/>
      <c r="F622" s="734"/>
      <c r="G622" s="734"/>
    </row>
    <row r="623" spans="1:7">
      <c r="A623" s="645"/>
      <c r="B623" s="734"/>
      <c r="C623" s="734"/>
      <c r="D623" s="734"/>
      <c r="E623" s="734"/>
      <c r="F623" s="734"/>
      <c r="G623" s="734"/>
    </row>
    <row r="624" spans="1:7">
      <c r="A624" s="645"/>
      <c r="B624" s="734"/>
      <c r="C624" s="734"/>
      <c r="D624" s="734"/>
      <c r="E624" s="734"/>
      <c r="F624" s="734"/>
      <c r="G624" s="734"/>
    </row>
    <row r="625" spans="1:7">
      <c r="A625" s="645"/>
      <c r="B625" s="734"/>
      <c r="C625" s="734"/>
      <c r="D625" s="734"/>
      <c r="E625" s="734"/>
      <c r="F625" s="734"/>
      <c r="G625" s="734"/>
    </row>
    <row r="626" spans="1:7">
      <c r="A626" s="645"/>
      <c r="B626" s="734"/>
      <c r="C626" s="734"/>
      <c r="D626" s="734"/>
      <c r="E626" s="734"/>
      <c r="F626" s="734"/>
      <c r="G626" s="734"/>
    </row>
    <row r="627" spans="1:7">
      <c r="A627" s="645"/>
      <c r="B627" s="734"/>
      <c r="C627" s="734"/>
      <c r="D627" s="734"/>
      <c r="E627" s="734"/>
      <c r="F627" s="734"/>
      <c r="G627" s="734"/>
    </row>
    <row r="628" spans="1:7">
      <c r="A628" s="645"/>
      <c r="B628" s="734"/>
      <c r="C628" s="734"/>
      <c r="D628" s="734"/>
      <c r="E628" s="734"/>
      <c r="F628" s="734"/>
      <c r="G628" s="734"/>
    </row>
    <row r="629" spans="1:7">
      <c r="A629" s="645"/>
      <c r="B629" s="734"/>
      <c r="C629" s="734"/>
      <c r="D629" s="734"/>
      <c r="E629" s="734"/>
      <c r="F629" s="734"/>
      <c r="G629" s="734"/>
    </row>
    <row r="630" spans="1:7">
      <c r="A630" s="645"/>
      <c r="B630" s="734"/>
      <c r="C630" s="734"/>
      <c r="D630" s="734"/>
      <c r="E630" s="734"/>
      <c r="F630" s="734"/>
      <c r="G630" s="734"/>
    </row>
    <row r="631" spans="1:7">
      <c r="A631" s="645"/>
      <c r="B631" s="734"/>
      <c r="C631" s="734"/>
      <c r="D631" s="734"/>
      <c r="E631" s="734"/>
      <c r="F631" s="734"/>
      <c r="G631" s="734"/>
    </row>
    <row r="632" spans="1:7">
      <c r="A632" s="645"/>
      <c r="B632" s="734"/>
      <c r="C632" s="734"/>
      <c r="D632" s="734"/>
      <c r="E632" s="734"/>
      <c r="F632" s="734"/>
      <c r="G632" s="734"/>
    </row>
  </sheetData>
  <autoFilter ref="A42:G596">
    <filterColumn colId="0">
      <colorFilter dxfId="15"/>
    </filterColumn>
  </autoFilter>
  <customSheetViews>
    <customSheetView guid="{5A5334BF-4161-4474-AB11-E32AC1D8DA20}" scale="80" filter="1" showAutoFilter="1" topLeftCell="A536">
      <selection activeCell="D551" sqref="D551"/>
      <pageMargins left="0.7" right="0.7" top="0.75" bottom="0.75" header="0.3" footer="0.3"/>
      <pageSetup paperSize="9" scale="61" orientation="portrait"/>
      <headerFooter>
        <oddHeader>&amp;LChecklist No. 10 &amp;CBlood Bank &amp;RVersion- NHSRC/3.0</oddHeader>
        <oddFooter>Page &amp;P</oddFooter>
      </headerFooter>
      <autoFilter ref="A14:G568">
        <filterColumn colId="0">
          <colorFilter dxfId="14"/>
        </filterColumn>
      </autoFilter>
    </customSheetView>
  </customSheetViews>
  <mergeCells count="118">
    <mergeCell ref="B512:G512"/>
    <mergeCell ref="B578:G578"/>
    <mergeCell ref="B584:G584"/>
    <mergeCell ref="B591:G591"/>
    <mergeCell ref="B513:G513"/>
    <mergeCell ref="B516:G516"/>
    <mergeCell ref="B521:G521"/>
    <mergeCell ref="B530:G530"/>
    <mergeCell ref="B545:G545"/>
    <mergeCell ref="B549:G549"/>
    <mergeCell ref="B555:G555"/>
    <mergeCell ref="B560:G560"/>
    <mergeCell ref="B569:G569"/>
    <mergeCell ref="B568:G568"/>
    <mergeCell ref="B495:G495"/>
    <mergeCell ref="B408:G408"/>
    <mergeCell ref="B413:G413"/>
    <mergeCell ref="B419:G419"/>
    <mergeCell ref="B427:G427"/>
    <mergeCell ref="B434:G434"/>
    <mergeCell ref="B439:G439"/>
    <mergeCell ref="B451:G451"/>
    <mergeCell ref="B459:G459"/>
    <mergeCell ref="B471:G471"/>
    <mergeCell ref="B477:G477"/>
    <mergeCell ref="B484:G484"/>
    <mergeCell ref="B450:G450"/>
    <mergeCell ref="B401:G401"/>
    <mergeCell ref="B302:G302"/>
    <mergeCell ref="B305:G305"/>
    <mergeCell ref="B311:G311"/>
    <mergeCell ref="B320:G320"/>
    <mergeCell ref="B391:G391"/>
    <mergeCell ref="B325:G325"/>
    <mergeCell ref="B329:G329"/>
    <mergeCell ref="B337:G337"/>
    <mergeCell ref="B341:G341"/>
    <mergeCell ref="B387:G387"/>
    <mergeCell ref="B396:G396"/>
    <mergeCell ref="B299:G299"/>
    <mergeCell ref="B249:G249"/>
    <mergeCell ref="B253:G253"/>
    <mergeCell ref="B257:G257"/>
    <mergeCell ref="B260:G260"/>
    <mergeCell ref="B263:G263"/>
    <mergeCell ref="B267:G267"/>
    <mergeCell ref="B272:G272"/>
    <mergeCell ref="B275:G275"/>
    <mergeCell ref="B276:G276"/>
    <mergeCell ref="B282:G282"/>
    <mergeCell ref="B285:G285"/>
    <mergeCell ref="B292:G292"/>
    <mergeCell ref="B112:G112"/>
    <mergeCell ref="B118:G118"/>
    <mergeCell ref="B43:G43"/>
    <mergeCell ref="B99:G99"/>
    <mergeCell ref="B244:G244"/>
    <mergeCell ref="B130:G130"/>
    <mergeCell ref="B138:G138"/>
    <mergeCell ref="B154:G154"/>
    <mergeCell ref="B162:G162"/>
    <mergeCell ref="B169:G169"/>
    <mergeCell ref="B123:G123"/>
    <mergeCell ref="B76:G76"/>
    <mergeCell ref="B88:G88"/>
    <mergeCell ref="B96:G96"/>
    <mergeCell ref="B100:G100"/>
    <mergeCell ref="B180:G180"/>
    <mergeCell ref="B137:G137"/>
    <mergeCell ref="B185:G185"/>
    <mergeCell ref="B198:G198"/>
    <mergeCell ref="B209:G209"/>
    <mergeCell ref="B231:G231"/>
    <mergeCell ref="B197:G197"/>
    <mergeCell ref="B224:G224"/>
    <mergeCell ref="B44:G44"/>
    <mergeCell ref="B66:G66"/>
    <mergeCell ref="B72:G72"/>
    <mergeCell ref="A1:I1"/>
    <mergeCell ref="A2:G2"/>
    <mergeCell ref="H2:I2"/>
    <mergeCell ref="A3:I3"/>
    <mergeCell ref="A4:B4"/>
    <mergeCell ref="C4:E4"/>
    <mergeCell ref="G4:I4"/>
    <mergeCell ref="A5:B5"/>
    <mergeCell ref="C5:E5"/>
    <mergeCell ref="D8:I8"/>
    <mergeCell ref="D9:I16"/>
    <mergeCell ref="A8:C8"/>
    <mergeCell ref="G5:I5"/>
    <mergeCell ref="A6:B6"/>
    <mergeCell ref="C6:E6"/>
    <mergeCell ref="G6:I6"/>
    <mergeCell ref="A7:I7"/>
    <mergeCell ref="A41:G41"/>
    <mergeCell ref="A17:I17"/>
    <mergeCell ref="B18:I18"/>
    <mergeCell ref="B34:I34"/>
    <mergeCell ref="B35:I35"/>
    <mergeCell ref="B19:I19"/>
    <mergeCell ref="B20:I20"/>
    <mergeCell ref="B21:I21"/>
    <mergeCell ref="B22:I22"/>
    <mergeCell ref="B23:I23"/>
    <mergeCell ref="B36:I36"/>
    <mergeCell ref="B37:I37"/>
    <mergeCell ref="A38:I40"/>
    <mergeCell ref="B29:I29"/>
    <mergeCell ref="B30:I30"/>
    <mergeCell ref="B31:I31"/>
    <mergeCell ref="B32:I32"/>
    <mergeCell ref="B33:I33"/>
    <mergeCell ref="B24:I24"/>
    <mergeCell ref="B25:I25"/>
    <mergeCell ref="B26:I26"/>
    <mergeCell ref="B27:I27"/>
    <mergeCell ref="B28:I28"/>
  </mergeCells>
  <dataValidations count="2">
    <dataValidation type="list" allowBlank="1" showInputMessage="1" showErrorMessage="1" sqref="D609:D1048576 D45:D98 D569:D599 D513:D567 D451:D511 D276:D449 D198:D274 D100:D196 D42">
      <formula1>$A$611:$A$613</formula1>
    </dataValidation>
    <dataValidation type="list" allowBlank="1" showInputMessage="1" showErrorMessage="1" sqref="D43">
      <formula1>$A$624:$A$626</formula1>
    </dataValidation>
  </dataValidations>
  <pageMargins left="0.70866141732283472" right="0.70866141732283472" top="0.74803149606299213" bottom="0.74803149606299213" header="0.31496062992125984" footer="0.31496062992125984"/>
  <pageSetup paperSize="9" scale="55" orientation="portrait" r:id="rId1"/>
  <headerFooter>
    <oddHeader>&amp;LChecklist No. 12&amp;CBlood Bank &amp;RVersion- NHSRC/3.0</oddHeader>
    <oddFooter>Page &amp;P</oddFooter>
  </headerFooter>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sheetPr codeName="Sheet14" filterMode="1"/>
  <dimension ref="A1:I631"/>
  <sheetViews>
    <sheetView view="pageBreakPreview" zoomScale="60" zoomScaleNormal="70" zoomScalePageLayoutView="70" workbookViewId="0">
      <selection activeCell="D611" sqref="D611"/>
    </sheetView>
  </sheetViews>
  <sheetFormatPr defaultColWidth="9.1796875" defaultRowHeight="14.5"/>
  <cols>
    <col min="1" max="1" width="17.7265625" style="433" customWidth="1"/>
    <col min="2" max="2" width="31.7265625" style="8" customWidth="1"/>
    <col min="3" max="3" width="29" style="8" customWidth="1"/>
    <col min="4" max="4" width="9.7265625" style="8" customWidth="1"/>
    <col min="5" max="5" width="11.7265625" style="9" customWidth="1"/>
    <col min="6" max="6" width="28.1796875" style="8" customWidth="1"/>
    <col min="7" max="7" width="19.7265625" style="8" customWidth="1"/>
    <col min="8" max="8" width="6.7265625" style="11" customWidth="1"/>
    <col min="9" max="9" width="6.26953125" style="11" customWidth="1"/>
    <col min="10" max="16384" width="9.1796875" style="8"/>
  </cols>
  <sheetData>
    <row r="1" spans="1:9" ht="33.5">
      <c r="A1" s="829" t="s">
        <v>6115</v>
      </c>
      <c r="B1" s="830"/>
      <c r="C1" s="830"/>
      <c r="D1" s="830"/>
      <c r="E1" s="830"/>
      <c r="F1" s="830"/>
      <c r="G1" s="830"/>
      <c r="H1" s="830"/>
      <c r="I1" s="971"/>
    </row>
    <row r="2" spans="1:9" ht="33.5">
      <c r="A2" s="829" t="s">
        <v>4339</v>
      </c>
      <c r="B2" s="830"/>
      <c r="C2" s="830"/>
      <c r="D2" s="830"/>
      <c r="E2" s="830"/>
      <c r="F2" s="830"/>
      <c r="G2" s="830"/>
      <c r="H2" s="888">
        <v>13</v>
      </c>
      <c r="I2" s="889"/>
    </row>
    <row r="3" spans="1:9" ht="28.5">
      <c r="A3" s="835" t="s">
        <v>6117</v>
      </c>
      <c r="B3" s="835"/>
      <c r="C3" s="835"/>
      <c r="D3" s="835"/>
      <c r="E3" s="835"/>
      <c r="F3" s="835"/>
      <c r="G3" s="835"/>
      <c r="H3" s="835"/>
      <c r="I3" s="835"/>
    </row>
    <row r="4" spans="1:9" ht="28.5">
      <c r="A4" s="806" t="s">
        <v>6112</v>
      </c>
      <c r="B4" s="806"/>
      <c r="C4" s="807"/>
      <c r="D4" s="807"/>
      <c r="E4" s="807"/>
      <c r="F4" s="655" t="s">
        <v>6121</v>
      </c>
      <c r="G4" s="807"/>
      <c r="H4" s="807"/>
      <c r="I4" s="807"/>
    </row>
    <row r="5" spans="1:9" ht="28.5">
      <c r="A5" s="809" t="s">
        <v>6113</v>
      </c>
      <c r="B5" s="810"/>
      <c r="C5" s="811"/>
      <c r="D5" s="811"/>
      <c r="E5" s="811"/>
      <c r="F5" s="656" t="s">
        <v>6126</v>
      </c>
      <c r="G5" s="807"/>
      <c r="H5" s="807"/>
      <c r="I5" s="807"/>
    </row>
    <row r="6" spans="1:9" ht="42">
      <c r="A6" s="840" t="s">
        <v>6123</v>
      </c>
      <c r="B6" s="840"/>
      <c r="C6" s="841"/>
      <c r="D6" s="841"/>
      <c r="E6" s="841"/>
      <c r="F6" s="656" t="s">
        <v>6122</v>
      </c>
      <c r="G6" s="807"/>
      <c r="H6" s="807"/>
      <c r="I6" s="807"/>
    </row>
    <row r="7" spans="1:9" ht="33.5">
      <c r="A7" s="940" t="s">
        <v>4099</v>
      </c>
      <c r="B7" s="941"/>
      <c r="C7" s="941"/>
      <c r="D7" s="941"/>
      <c r="E7" s="941"/>
      <c r="F7" s="941"/>
      <c r="G7" s="941"/>
      <c r="H7" s="941"/>
      <c r="I7" s="941"/>
    </row>
    <row r="8" spans="1:9" ht="33.65" customHeight="1">
      <c r="A8" s="921" t="s">
        <v>45</v>
      </c>
      <c r="B8" s="921"/>
      <c r="C8" s="921"/>
      <c r="D8" s="989" t="s">
        <v>6147</v>
      </c>
      <c r="E8" s="989"/>
      <c r="F8" s="989"/>
      <c r="G8" s="989"/>
      <c r="H8" s="989"/>
      <c r="I8" s="989"/>
    </row>
    <row r="9" spans="1:9" ht="33.65" customHeight="1">
      <c r="A9" s="681" t="s">
        <v>44</v>
      </c>
      <c r="B9" s="683" t="s">
        <v>43</v>
      </c>
      <c r="C9" s="687">
        <f>Lab!D613</f>
        <v>0</v>
      </c>
      <c r="D9" s="928">
        <f>D621</f>
        <v>0</v>
      </c>
      <c r="E9" s="991"/>
      <c r="F9" s="991"/>
      <c r="G9" s="991"/>
      <c r="H9" s="991"/>
      <c r="I9" s="1014"/>
    </row>
    <row r="10" spans="1:9" ht="33.65" customHeight="1">
      <c r="A10" s="681" t="s">
        <v>42</v>
      </c>
      <c r="B10" s="683" t="s">
        <v>41</v>
      </c>
      <c r="C10" s="687">
        <f>Lab!D614</f>
        <v>0</v>
      </c>
      <c r="D10" s="994"/>
      <c r="E10" s="995"/>
      <c r="F10" s="995"/>
      <c r="G10" s="995"/>
      <c r="H10" s="995"/>
      <c r="I10" s="1015"/>
    </row>
    <row r="11" spans="1:9" ht="33.65" customHeight="1">
      <c r="A11" s="681" t="s">
        <v>40</v>
      </c>
      <c r="B11" s="683" t="s">
        <v>39</v>
      </c>
      <c r="C11" s="687">
        <f>Lab!D615</f>
        <v>0</v>
      </c>
      <c r="D11" s="994"/>
      <c r="E11" s="995"/>
      <c r="F11" s="995"/>
      <c r="G11" s="995"/>
      <c r="H11" s="995"/>
      <c r="I11" s="1015"/>
    </row>
    <row r="12" spans="1:9" ht="33.65" customHeight="1">
      <c r="A12" s="681" t="s">
        <v>38</v>
      </c>
      <c r="B12" s="683" t="s">
        <v>37</v>
      </c>
      <c r="C12" s="687">
        <f>Lab!D616</f>
        <v>0</v>
      </c>
      <c r="D12" s="994"/>
      <c r="E12" s="995"/>
      <c r="F12" s="995"/>
      <c r="G12" s="995"/>
      <c r="H12" s="995"/>
      <c r="I12" s="1015"/>
    </row>
    <row r="13" spans="1:9" ht="33.65" customHeight="1">
      <c r="A13" s="681" t="s">
        <v>36</v>
      </c>
      <c r="B13" s="683" t="s">
        <v>35</v>
      </c>
      <c r="C13" s="687">
        <f>Lab!D617</f>
        <v>0</v>
      </c>
      <c r="D13" s="994"/>
      <c r="E13" s="995"/>
      <c r="F13" s="995"/>
      <c r="G13" s="995"/>
      <c r="H13" s="995"/>
      <c r="I13" s="1015"/>
    </row>
    <row r="14" spans="1:9" ht="33.65" customHeight="1">
      <c r="A14" s="681" t="s">
        <v>33</v>
      </c>
      <c r="B14" s="683" t="s">
        <v>26</v>
      </c>
      <c r="C14" s="687">
        <f>Lab!D618</f>
        <v>0</v>
      </c>
      <c r="D14" s="994"/>
      <c r="E14" s="995"/>
      <c r="F14" s="995"/>
      <c r="G14" s="995"/>
      <c r="H14" s="995"/>
      <c r="I14" s="1015"/>
    </row>
    <row r="15" spans="1:9" ht="33.65" customHeight="1">
      <c r="A15" s="681" t="s">
        <v>32</v>
      </c>
      <c r="B15" s="683" t="s">
        <v>31</v>
      </c>
      <c r="C15" s="687">
        <f>Lab!D619</f>
        <v>0</v>
      </c>
      <c r="D15" s="994"/>
      <c r="E15" s="995"/>
      <c r="F15" s="995"/>
      <c r="G15" s="995"/>
      <c r="H15" s="995"/>
      <c r="I15" s="1015"/>
    </row>
    <row r="16" spans="1:9" ht="33.65" customHeight="1">
      <c r="A16" s="681" t="s">
        <v>30</v>
      </c>
      <c r="B16" s="683" t="s">
        <v>29</v>
      </c>
      <c r="C16" s="687">
        <f>Lab!D620</f>
        <v>0</v>
      </c>
      <c r="D16" s="998"/>
      <c r="E16" s="999"/>
      <c r="F16" s="999"/>
      <c r="G16" s="999"/>
      <c r="H16" s="999"/>
      <c r="I16" s="1016"/>
    </row>
    <row r="17" spans="1:9" ht="33.65" customHeight="1">
      <c r="A17" s="873"/>
      <c r="B17" s="874"/>
      <c r="C17" s="874"/>
      <c r="D17" s="874"/>
      <c r="E17" s="874"/>
      <c r="F17" s="874"/>
      <c r="G17" s="874"/>
      <c r="H17" s="874"/>
      <c r="I17" s="968"/>
    </row>
    <row r="18" spans="1:9" ht="33.65" customHeight="1">
      <c r="A18" s="661"/>
      <c r="B18" s="812" t="s">
        <v>6118</v>
      </c>
      <c r="C18" s="812"/>
      <c r="D18" s="812"/>
      <c r="E18" s="812"/>
      <c r="F18" s="812"/>
      <c r="G18" s="812"/>
      <c r="H18" s="812"/>
      <c r="I18" s="812"/>
    </row>
    <row r="19" spans="1:9" ht="33.65" customHeight="1">
      <c r="A19" s="662">
        <v>1</v>
      </c>
      <c r="B19" s="814"/>
      <c r="C19" s="814"/>
      <c r="D19" s="814"/>
      <c r="E19" s="814"/>
      <c r="F19" s="814"/>
      <c r="G19" s="814"/>
      <c r="H19" s="814"/>
      <c r="I19" s="814"/>
    </row>
    <row r="20" spans="1:9" ht="33.65" customHeight="1">
      <c r="A20" s="662">
        <v>2</v>
      </c>
      <c r="B20" s="814"/>
      <c r="C20" s="814"/>
      <c r="D20" s="814"/>
      <c r="E20" s="814"/>
      <c r="F20" s="814"/>
      <c r="G20" s="814"/>
      <c r="H20" s="814"/>
      <c r="I20" s="814"/>
    </row>
    <row r="21" spans="1:9" ht="33.65" customHeight="1">
      <c r="A21" s="662">
        <v>3</v>
      </c>
      <c r="B21" s="814"/>
      <c r="C21" s="814"/>
      <c r="D21" s="814"/>
      <c r="E21" s="814"/>
      <c r="F21" s="814"/>
      <c r="G21" s="814"/>
      <c r="H21" s="814"/>
      <c r="I21" s="814"/>
    </row>
    <row r="22" spans="1:9" ht="33.65" customHeight="1">
      <c r="A22" s="662">
        <v>4</v>
      </c>
      <c r="B22" s="814"/>
      <c r="C22" s="814"/>
      <c r="D22" s="814"/>
      <c r="E22" s="814"/>
      <c r="F22" s="814"/>
      <c r="G22" s="814"/>
      <c r="H22" s="814"/>
      <c r="I22" s="814"/>
    </row>
    <row r="23" spans="1:9" ht="33.65" customHeight="1">
      <c r="A23" s="662">
        <v>5</v>
      </c>
      <c r="B23" s="814"/>
      <c r="C23" s="814"/>
      <c r="D23" s="814"/>
      <c r="E23" s="814"/>
      <c r="F23" s="814"/>
      <c r="G23" s="814"/>
      <c r="H23" s="814"/>
      <c r="I23" s="814"/>
    </row>
    <row r="24" spans="1:9" ht="33.65" customHeight="1">
      <c r="A24" s="661"/>
      <c r="B24" s="816" t="s">
        <v>6120</v>
      </c>
      <c r="C24" s="817"/>
      <c r="D24" s="817"/>
      <c r="E24" s="817"/>
      <c r="F24" s="817"/>
      <c r="G24" s="817"/>
      <c r="H24" s="817"/>
      <c r="I24" s="967"/>
    </row>
    <row r="25" spans="1:9" ht="33.65" customHeight="1">
      <c r="A25" s="662">
        <v>1</v>
      </c>
      <c r="B25" s="814"/>
      <c r="C25" s="814"/>
      <c r="D25" s="814"/>
      <c r="E25" s="814"/>
      <c r="F25" s="814"/>
      <c r="G25" s="814"/>
      <c r="H25" s="814"/>
      <c r="I25" s="814"/>
    </row>
    <row r="26" spans="1:9" ht="33.65" customHeight="1">
      <c r="A26" s="662">
        <v>2</v>
      </c>
      <c r="B26" s="814"/>
      <c r="C26" s="814"/>
      <c r="D26" s="814"/>
      <c r="E26" s="814"/>
      <c r="F26" s="814"/>
      <c r="G26" s="814"/>
      <c r="H26" s="814"/>
      <c r="I26" s="814"/>
    </row>
    <row r="27" spans="1:9" ht="33.65" customHeight="1">
      <c r="A27" s="662">
        <v>3</v>
      </c>
      <c r="B27" s="814"/>
      <c r="C27" s="814"/>
      <c r="D27" s="814"/>
      <c r="E27" s="814"/>
      <c r="F27" s="814"/>
      <c r="G27" s="814"/>
      <c r="H27" s="814"/>
      <c r="I27" s="814"/>
    </row>
    <row r="28" spans="1:9" ht="33.65" customHeight="1">
      <c r="A28" s="662">
        <v>4</v>
      </c>
      <c r="B28" s="789"/>
      <c r="C28" s="790"/>
      <c r="D28" s="790"/>
      <c r="E28" s="790"/>
      <c r="F28" s="790"/>
      <c r="G28" s="790"/>
      <c r="H28" s="790"/>
      <c r="I28" s="947"/>
    </row>
    <row r="29" spans="1:9" ht="33.65" customHeight="1">
      <c r="A29" s="662">
        <v>5</v>
      </c>
      <c r="B29" s="789"/>
      <c r="C29" s="790"/>
      <c r="D29" s="790"/>
      <c r="E29" s="790"/>
      <c r="F29" s="790"/>
      <c r="G29" s="790"/>
      <c r="H29" s="790"/>
      <c r="I29" s="947"/>
    </row>
    <row r="30" spans="1:9" ht="33.65" customHeight="1">
      <c r="A30" s="661"/>
      <c r="B30" s="812" t="s">
        <v>6119</v>
      </c>
      <c r="C30" s="812"/>
      <c r="D30" s="812"/>
      <c r="E30" s="812"/>
      <c r="F30" s="812"/>
      <c r="G30" s="812"/>
      <c r="H30" s="812"/>
      <c r="I30" s="812"/>
    </row>
    <row r="31" spans="1:9" ht="33.65" customHeight="1">
      <c r="A31" s="662">
        <v>1</v>
      </c>
      <c r="B31" s="814"/>
      <c r="C31" s="814"/>
      <c r="D31" s="814"/>
      <c r="E31" s="814"/>
      <c r="F31" s="814"/>
      <c r="G31" s="814"/>
      <c r="H31" s="814"/>
      <c r="I31" s="814"/>
    </row>
    <row r="32" spans="1:9" ht="33.65" customHeight="1">
      <c r="A32" s="662">
        <v>2</v>
      </c>
      <c r="B32" s="814"/>
      <c r="C32" s="814"/>
      <c r="D32" s="814"/>
      <c r="E32" s="814"/>
      <c r="F32" s="814"/>
      <c r="G32" s="814"/>
      <c r="H32" s="814"/>
      <c r="I32" s="814"/>
    </row>
    <row r="33" spans="1:9" ht="33.65" customHeight="1">
      <c r="A33" s="662">
        <v>3</v>
      </c>
      <c r="B33" s="814"/>
      <c r="C33" s="814"/>
      <c r="D33" s="814"/>
      <c r="E33" s="814"/>
      <c r="F33" s="814"/>
      <c r="G33" s="814"/>
      <c r="H33" s="814"/>
      <c r="I33" s="814"/>
    </row>
    <row r="34" spans="1:9" ht="33.65" customHeight="1">
      <c r="A34" s="662">
        <v>4</v>
      </c>
      <c r="B34" s="814"/>
      <c r="C34" s="814"/>
      <c r="D34" s="814"/>
      <c r="E34" s="814"/>
      <c r="F34" s="814"/>
      <c r="G34" s="814"/>
      <c r="H34" s="814"/>
      <c r="I34" s="814"/>
    </row>
    <row r="35" spans="1:9" ht="33.65" customHeight="1">
      <c r="A35" s="662">
        <v>5</v>
      </c>
      <c r="B35" s="789"/>
      <c r="C35" s="790"/>
      <c r="D35" s="790"/>
      <c r="E35" s="790"/>
      <c r="F35" s="790"/>
      <c r="G35" s="790"/>
      <c r="H35" s="790"/>
      <c r="I35" s="947"/>
    </row>
    <row r="36" spans="1:9" ht="33.65" customHeight="1">
      <c r="A36" s="661"/>
      <c r="B36" s="863" t="s">
        <v>6124</v>
      </c>
      <c r="C36" s="864"/>
      <c r="D36" s="864"/>
      <c r="E36" s="864"/>
      <c r="F36" s="864"/>
      <c r="G36" s="864"/>
      <c r="H36" s="864"/>
      <c r="I36" s="948"/>
    </row>
    <row r="37" spans="1:9" ht="33.65" customHeight="1">
      <c r="A37" s="661"/>
      <c r="B37" s="842" t="s">
        <v>6125</v>
      </c>
      <c r="C37" s="842"/>
      <c r="D37" s="842"/>
      <c r="E37" s="842"/>
      <c r="F37" s="842"/>
      <c r="G37" s="842"/>
      <c r="H37" s="842"/>
      <c r="I37" s="842"/>
    </row>
    <row r="38" spans="1:9" ht="33.65" customHeight="1">
      <c r="A38" s="767"/>
      <c r="B38" s="767"/>
      <c r="C38" s="767"/>
      <c r="D38" s="767"/>
      <c r="E38" s="767"/>
      <c r="F38" s="767"/>
      <c r="G38" s="767"/>
      <c r="H38" s="767"/>
      <c r="I38" s="767"/>
    </row>
    <row r="39" spans="1:9" ht="33.65" customHeight="1">
      <c r="A39" s="767"/>
      <c r="B39" s="767"/>
      <c r="C39" s="767"/>
      <c r="D39" s="767"/>
      <c r="E39" s="767"/>
      <c r="F39" s="767"/>
      <c r="G39" s="767"/>
      <c r="H39" s="767"/>
      <c r="I39" s="767"/>
    </row>
    <row r="40" spans="1:9" ht="33.65" customHeight="1">
      <c r="A40" s="767"/>
      <c r="B40" s="767"/>
      <c r="C40" s="767"/>
      <c r="D40" s="767"/>
      <c r="E40" s="767"/>
      <c r="F40" s="767"/>
      <c r="G40" s="767"/>
      <c r="H40" s="767"/>
      <c r="I40" s="767"/>
    </row>
    <row r="41" spans="1:9" ht="26">
      <c r="A41" s="909" t="s">
        <v>4339</v>
      </c>
      <c r="B41" s="1039"/>
      <c r="C41" s="1039"/>
      <c r="D41" s="1039"/>
      <c r="E41" s="1039"/>
      <c r="F41" s="1039"/>
      <c r="G41" s="1040"/>
    </row>
    <row r="42" spans="1:9" ht="40.15" customHeight="1">
      <c r="A42" s="464" t="s">
        <v>4338</v>
      </c>
      <c r="B42" s="472" t="s">
        <v>2692</v>
      </c>
      <c r="C42" s="463" t="s">
        <v>3395</v>
      </c>
      <c r="D42" s="464" t="s">
        <v>3605</v>
      </c>
      <c r="E42" s="465" t="s">
        <v>4337</v>
      </c>
      <c r="F42" s="466" t="s">
        <v>1458</v>
      </c>
      <c r="G42" s="466" t="s">
        <v>1457</v>
      </c>
    </row>
    <row r="43" spans="1:9" ht="21">
      <c r="A43" s="303"/>
      <c r="B43" s="912" t="s">
        <v>1455</v>
      </c>
      <c r="C43" s="913"/>
      <c r="D43" s="913"/>
      <c r="E43" s="913"/>
      <c r="F43" s="913"/>
      <c r="G43" s="913"/>
      <c r="H43" s="11">
        <f>H70+H82+H103</f>
        <v>0</v>
      </c>
      <c r="I43" s="11">
        <f>I70+I82+I103</f>
        <v>30</v>
      </c>
    </row>
    <row r="44" spans="1:9" ht="40.15" hidden="1" customHeight="1">
      <c r="A44" s="427" t="s">
        <v>1454</v>
      </c>
      <c r="B44" s="1003" t="s">
        <v>1453</v>
      </c>
      <c r="C44" s="1004"/>
      <c r="D44" s="1004"/>
      <c r="E44" s="1004"/>
      <c r="F44" s="1004"/>
      <c r="G44" s="1005"/>
    </row>
    <row r="45" spans="1:9" ht="31" hidden="1">
      <c r="A45" s="328" t="s">
        <v>1452</v>
      </c>
      <c r="B45" s="29" t="s">
        <v>1451</v>
      </c>
      <c r="C45" s="25"/>
      <c r="D45" s="25"/>
      <c r="E45" s="26"/>
      <c r="F45" s="25"/>
      <c r="G45" s="25"/>
    </row>
    <row r="46" spans="1:9" ht="31" hidden="1">
      <c r="A46" s="328" t="s">
        <v>1448</v>
      </c>
      <c r="B46" s="29" t="s">
        <v>1447</v>
      </c>
      <c r="C46" s="25"/>
      <c r="D46" s="25"/>
      <c r="E46" s="26"/>
      <c r="F46" s="25"/>
      <c r="G46" s="25"/>
    </row>
    <row r="47" spans="1:9" ht="31" hidden="1">
      <c r="A47" s="328" t="s">
        <v>1444</v>
      </c>
      <c r="B47" s="29" t="s">
        <v>1443</v>
      </c>
      <c r="C47" s="25"/>
      <c r="D47" s="25"/>
      <c r="E47" s="26"/>
      <c r="F47" s="25"/>
      <c r="G47" s="25"/>
    </row>
    <row r="48" spans="1:9" ht="31" hidden="1">
      <c r="A48" s="328" t="s">
        <v>1440</v>
      </c>
      <c r="B48" s="29" t="s">
        <v>1439</v>
      </c>
      <c r="C48" s="25"/>
      <c r="D48" s="25"/>
      <c r="E48" s="26"/>
      <c r="F48" s="25"/>
      <c r="G48" s="25"/>
    </row>
    <row r="49" spans="1:7" ht="31" hidden="1">
      <c r="A49" s="328" t="s">
        <v>1436</v>
      </c>
      <c r="B49" s="29" t="s">
        <v>1435</v>
      </c>
      <c r="C49" s="25"/>
      <c r="D49" s="25"/>
      <c r="E49" s="26"/>
      <c r="F49" s="25"/>
      <c r="G49" s="25"/>
    </row>
    <row r="50" spans="1:7" ht="15.5" hidden="1">
      <c r="A50" s="328" t="s">
        <v>1432</v>
      </c>
      <c r="B50" s="29" t="s">
        <v>1431</v>
      </c>
      <c r="C50" s="25"/>
      <c r="D50" s="25"/>
      <c r="E50" s="26"/>
      <c r="F50" s="25"/>
      <c r="G50" s="25"/>
    </row>
    <row r="51" spans="1:7" ht="31" hidden="1">
      <c r="A51" s="328" t="s">
        <v>1426</v>
      </c>
      <c r="B51" s="29" t="s">
        <v>1425</v>
      </c>
      <c r="C51" s="25"/>
      <c r="D51" s="25"/>
      <c r="E51" s="26"/>
      <c r="F51" s="25"/>
      <c r="G51" s="25"/>
    </row>
    <row r="52" spans="1:7" ht="31" hidden="1">
      <c r="A52" s="328" t="s">
        <v>1420</v>
      </c>
      <c r="B52" s="29" t="s">
        <v>1419</v>
      </c>
      <c r="C52" s="25"/>
      <c r="D52" s="25"/>
      <c r="E52" s="26"/>
      <c r="F52" s="25"/>
      <c r="G52" s="25"/>
    </row>
    <row r="53" spans="1:7" ht="31" hidden="1">
      <c r="A53" s="328" t="s">
        <v>1417</v>
      </c>
      <c r="B53" s="29" t="s">
        <v>1416</v>
      </c>
      <c r="C53" s="25"/>
      <c r="D53" s="25"/>
      <c r="E53" s="26"/>
      <c r="F53" s="25"/>
      <c r="G53" s="25"/>
    </row>
    <row r="54" spans="1:7" ht="31" hidden="1">
      <c r="A54" s="328" t="s">
        <v>1414</v>
      </c>
      <c r="B54" s="29" t="s">
        <v>1413</v>
      </c>
      <c r="C54" s="25"/>
      <c r="D54" s="25"/>
      <c r="E54" s="26"/>
      <c r="F54" s="25"/>
      <c r="G54" s="25"/>
    </row>
    <row r="55" spans="1:7" ht="31" hidden="1">
      <c r="A55" s="328" t="s">
        <v>1408</v>
      </c>
      <c r="B55" s="29" t="s">
        <v>1407</v>
      </c>
      <c r="C55" s="25"/>
      <c r="D55" s="25"/>
      <c r="E55" s="26"/>
      <c r="F55" s="25"/>
      <c r="G55" s="25"/>
    </row>
    <row r="56" spans="1:7" ht="31" hidden="1">
      <c r="A56" s="328" t="s">
        <v>1404</v>
      </c>
      <c r="B56" s="29" t="s">
        <v>1403</v>
      </c>
      <c r="C56" s="25"/>
      <c r="D56" s="25"/>
      <c r="E56" s="26"/>
      <c r="F56" s="25"/>
      <c r="G56" s="25"/>
    </row>
    <row r="57" spans="1:7" ht="31" hidden="1">
      <c r="A57" s="328" t="s">
        <v>1400</v>
      </c>
      <c r="B57" s="29" t="s">
        <v>1399</v>
      </c>
      <c r="C57" s="25"/>
      <c r="D57" s="25"/>
      <c r="E57" s="26"/>
      <c r="F57" s="25"/>
      <c r="G57" s="25"/>
    </row>
    <row r="58" spans="1:7" ht="31" hidden="1">
      <c r="A58" s="21" t="s">
        <v>1395</v>
      </c>
      <c r="B58" s="29" t="s">
        <v>1394</v>
      </c>
      <c r="C58" s="48"/>
      <c r="D58" s="91"/>
      <c r="E58" s="140"/>
      <c r="F58" s="25"/>
      <c r="G58" s="25"/>
    </row>
    <row r="59" spans="1:7" ht="15.5" hidden="1">
      <c r="A59" s="337"/>
      <c r="B59" s="29"/>
      <c r="C59" s="48"/>
      <c r="D59" s="91"/>
      <c r="E59" s="140"/>
      <c r="F59" s="25"/>
      <c r="G59" s="25"/>
    </row>
    <row r="60" spans="1:7" ht="30" hidden="1" customHeight="1">
      <c r="A60" s="328" t="s">
        <v>1392</v>
      </c>
      <c r="B60" s="29" t="s">
        <v>1391</v>
      </c>
      <c r="C60" s="25"/>
      <c r="D60" s="25"/>
      <c r="E60" s="26"/>
      <c r="F60" s="25"/>
      <c r="G60" s="25"/>
    </row>
    <row r="61" spans="1:7" ht="31" hidden="1">
      <c r="A61" s="328" t="s">
        <v>1383</v>
      </c>
      <c r="B61" s="29" t="s">
        <v>1382</v>
      </c>
      <c r="C61" s="25"/>
      <c r="D61" s="25"/>
      <c r="E61" s="26"/>
      <c r="F61" s="25"/>
      <c r="G61" s="25"/>
    </row>
    <row r="62" spans="1:7" ht="31" hidden="1">
      <c r="A62" s="328" t="s">
        <v>1381</v>
      </c>
      <c r="B62" s="29" t="s">
        <v>1380</v>
      </c>
      <c r="C62" s="25"/>
      <c r="D62" s="25"/>
      <c r="E62" s="26"/>
      <c r="F62" s="25"/>
      <c r="G62" s="25"/>
    </row>
    <row r="63" spans="1:7" ht="31" hidden="1">
      <c r="A63" s="328" t="s">
        <v>1379</v>
      </c>
      <c r="B63" s="29" t="s">
        <v>1378</v>
      </c>
      <c r="C63" s="25"/>
      <c r="D63" s="25"/>
      <c r="E63" s="26"/>
      <c r="F63" s="25"/>
      <c r="G63" s="25"/>
    </row>
    <row r="64" spans="1:7" ht="40.15" hidden="1" customHeight="1">
      <c r="A64" s="427" t="s">
        <v>1377</v>
      </c>
      <c r="B64" s="1003" t="s">
        <v>1376</v>
      </c>
      <c r="C64" s="1004"/>
      <c r="D64" s="1004"/>
      <c r="E64" s="1004"/>
      <c r="F64" s="1004"/>
      <c r="G64" s="1005"/>
    </row>
    <row r="65" spans="1:9" ht="31" hidden="1">
      <c r="A65" s="337" t="s">
        <v>4336</v>
      </c>
      <c r="B65" s="38" t="s">
        <v>1374</v>
      </c>
      <c r="C65" s="25"/>
      <c r="D65" s="25"/>
      <c r="E65" s="26"/>
      <c r="F65" s="25"/>
      <c r="G65" s="25"/>
    </row>
    <row r="66" spans="1:9" ht="31" hidden="1">
      <c r="A66" s="337" t="s">
        <v>4335</v>
      </c>
      <c r="B66" s="38" t="s">
        <v>1372</v>
      </c>
      <c r="C66" s="75"/>
      <c r="D66" s="91"/>
      <c r="E66" s="140"/>
      <c r="F66" s="120"/>
      <c r="G66" s="25"/>
    </row>
    <row r="67" spans="1:9" ht="31" hidden="1">
      <c r="A67" s="337" t="s">
        <v>4334</v>
      </c>
      <c r="B67" s="38" t="s">
        <v>1369</v>
      </c>
      <c r="C67" s="25"/>
      <c r="D67" s="25"/>
      <c r="E67" s="26"/>
      <c r="F67" s="25"/>
      <c r="G67" s="25"/>
    </row>
    <row r="68" spans="1:9" ht="31" hidden="1">
      <c r="A68" s="337" t="s">
        <v>4333</v>
      </c>
      <c r="B68" s="38" t="s">
        <v>1366</v>
      </c>
      <c r="C68" s="25"/>
      <c r="D68" s="25"/>
      <c r="E68" s="26"/>
      <c r="F68" s="25"/>
      <c r="G68" s="25"/>
    </row>
    <row r="69" spans="1:9" ht="31" hidden="1">
      <c r="A69" s="337" t="s">
        <v>4332</v>
      </c>
      <c r="B69" s="38" t="s">
        <v>1362</v>
      </c>
      <c r="C69" s="25"/>
      <c r="D69" s="25"/>
      <c r="E69" s="26"/>
      <c r="F69" s="25"/>
      <c r="G69" s="25"/>
    </row>
    <row r="70" spans="1:9" ht="40.15" customHeight="1">
      <c r="A70" s="428" t="s">
        <v>1360</v>
      </c>
      <c r="B70" s="1003" t="s">
        <v>1359</v>
      </c>
      <c r="C70" s="1004"/>
      <c r="D70" s="1004"/>
      <c r="E70" s="1004"/>
      <c r="F70" s="1004"/>
      <c r="G70" s="1005"/>
      <c r="H70" s="11">
        <f>SUM(D72:D80)</f>
        <v>0</v>
      </c>
      <c r="I70" s="11">
        <f>COUNT(D72:D80)*2</f>
        <v>18</v>
      </c>
    </row>
    <row r="71" spans="1:9" ht="31" hidden="1">
      <c r="A71" s="337" t="s">
        <v>1358</v>
      </c>
      <c r="B71" s="38" t="s">
        <v>1357</v>
      </c>
      <c r="C71" s="25"/>
      <c r="D71" s="25"/>
      <c r="E71" s="26"/>
      <c r="F71" s="25"/>
      <c r="G71" s="25"/>
    </row>
    <row r="72" spans="1:9" ht="47.25" customHeight="1">
      <c r="A72" s="19" t="s">
        <v>1356</v>
      </c>
      <c r="B72" s="38" t="s">
        <v>1355</v>
      </c>
      <c r="C72" s="48" t="s">
        <v>4331</v>
      </c>
      <c r="D72" s="24">
        <v>0</v>
      </c>
      <c r="E72" s="26" t="s">
        <v>110</v>
      </c>
      <c r="F72" s="22"/>
      <c r="G72" s="24"/>
    </row>
    <row r="73" spans="1:9" ht="58">
      <c r="A73" s="19"/>
      <c r="B73" s="38"/>
      <c r="C73" s="48" t="s">
        <v>4330</v>
      </c>
      <c r="D73" s="24">
        <v>0</v>
      </c>
      <c r="E73" s="26" t="s">
        <v>110</v>
      </c>
      <c r="F73" s="22"/>
      <c r="G73" s="24"/>
    </row>
    <row r="74" spans="1:9" ht="29">
      <c r="A74" s="19"/>
      <c r="B74" s="38"/>
      <c r="C74" s="22" t="s">
        <v>4329</v>
      </c>
      <c r="D74" s="24">
        <v>0</v>
      </c>
      <c r="E74" s="13" t="s">
        <v>116</v>
      </c>
      <c r="F74" s="22"/>
      <c r="G74" s="24"/>
    </row>
    <row r="75" spans="1:9" ht="29">
      <c r="A75" s="182"/>
      <c r="B75" s="38"/>
      <c r="C75" s="22" t="s">
        <v>4328</v>
      </c>
      <c r="D75" s="24">
        <v>0</v>
      </c>
      <c r="E75" s="13" t="s">
        <v>116</v>
      </c>
      <c r="F75" s="22"/>
      <c r="G75" s="24"/>
    </row>
    <row r="76" spans="1:9" ht="29">
      <c r="A76" s="182"/>
      <c r="B76" s="38"/>
      <c r="C76" s="22" t="s">
        <v>4327</v>
      </c>
      <c r="D76" s="24">
        <v>0</v>
      </c>
      <c r="E76" s="13" t="s">
        <v>116</v>
      </c>
      <c r="F76" s="22"/>
      <c r="G76" s="24"/>
    </row>
    <row r="77" spans="1:9" ht="15.5">
      <c r="A77" s="182"/>
      <c r="B77" s="38"/>
      <c r="C77" s="22" t="s">
        <v>4326</v>
      </c>
      <c r="D77" s="24">
        <v>0</v>
      </c>
      <c r="E77" s="13" t="s">
        <v>116</v>
      </c>
      <c r="F77" s="22"/>
      <c r="G77" s="24"/>
    </row>
    <row r="78" spans="1:9" ht="29">
      <c r="A78" s="182"/>
      <c r="B78" s="38"/>
      <c r="C78" s="22" t="s">
        <v>4325</v>
      </c>
      <c r="D78" s="24">
        <v>0</v>
      </c>
      <c r="E78" s="13" t="s">
        <v>116</v>
      </c>
      <c r="F78" s="22"/>
      <c r="G78" s="24"/>
    </row>
    <row r="79" spans="1:9" ht="29">
      <c r="A79" s="182"/>
      <c r="B79" s="38"/>
      <c r="C79" s="22" t="s">
        <v>4324</v>
      </c>
      <c r="D79" s="24">
        <v>0</v>
      </c>
      <c r="E79" s="13" t="s">
        <v>116</v>
      </c>
      <c r="F79" s="22"/>
      <c r="G79" s="24"/>
    </row>
    <row r="80" spans="1:9" ht="15.5">
      <c r="A80" s="182"/>
      <c r="B80" s="38"/>
      <c r="C80" s="22" t="s">
        <v>4323</v>
      </c>
      <c r="D80" s="24">
        <v>0</v>
      </c>
      <c r="E80" s="13" t="s">
        <v>116</v>
      </c>
      <c r="F80" s="22"/>
      <c r="G80" s="24"/>
    </row>
    <row r="81" spans="1:9" ht="31" hidden="1">
      <c r="A81" s="337" t="s">
        <v>4322</v>
      </c>
      <c r="B81" s="38" t="s">
        <v>1352</v>
      </c>
      <c r="C81" s="25"/>
      <c r="D81" s="25"/>
      <c r="E81" s="26"/>
      <c r="F81" s="25"/>
      <c r="G81" s="25"/>
    </row>
    <row r="82" spans="1:9" ht="40.15" customHeight="1">
      <c r="A82" s="429" t="s">
        <v>1349</v>
      </c>
      <c r="B82" s="1003" t="s">
        <v>1348</v>
      </c>
      <c r="C82" s="1004"/>
      <c r="D82" s="1004"/>
      <c r="E82" s="1004"/>
      <c r="F82" s="1004"/>
      <c r="G82" s="1005"/>
      <c r="H82" s="11">
        <f>SUM(D83:D91)</f>
        <v>0</v>
      </c>
      <c r="I82" s="11">
        <f>COUNT(D83:D91)*2</f>
        <v>10</v>
      </c>
    </row>
    <row r="83" spans="1:9" ht="62">
      <c r="A83" s="182" t="s">
        <v>1347</v>
      </c>
      <c r="B83" s="29" t="s">
        <v>1346</v>
      </c>
      <c r="C83" s="22" t="s">
        <v>4321</v>
      </c>
      <c r="D83" s="60">
        <v>0</v>
      </c>
      <c r="E83" s="30" t="s">
        <v>116</v>
      </c>
      <c r="F83" s="12"/>
      <c r="G83" s="24"/>
    </row>
    <row r="84" spans="1:9" ht="29">
      <c r="A84" s="182"/>
      <c r="B84" s="29"/>
      <c r="C84" s="22" t="s">
        <v>4320</v>
      </c>
      <c r="D84" s="60">
        <v>0</v>
      </c>
      <c r="E84" s="30" t="s">
        <v>116</v>
      </c>
      <c r="F84" s="22" t="s">
        <v>4319</v>
      </c>
      <c r="G84" s="24"/>
    </row>
    <row r="85" spans="1:9" ht="62">
      <c r="A85" s="182" t="s">
        <v>1343</v>
      </c>
      <c r="B85" s="29" t="s">
        <v>1342</v>
      </c>
      <c r="C85" s="22" t="s">
        <v>4318</v>
      </c>
      <c r="D85" s="60">
        <v>0</v>
      </c>
      <c r="E85" s="30" t="s">
        <v>116</v>
      </c>
      <c r="F85" s="25"/>
      <c r="G85" s="24"/>
    </row>
    <row r="86" spans="1:9" ht="62">
      <c r="A86" s="182" t="s">
        <v>4317</v>
      </c>
      <c r="B86" s="29" t="s">
        <v>1339</v>
      </c>
      <c r="C86" s="22" t="s">
        <v>4316</v>
      </c>
      <c r="D86" s="60">
        <v>0</v>
      </c>
      <c r="E86" s="30" t="s">
        <v>116</v>
      </c>
      <c r="F86" s="25"/>
      <c r="G86" s="24"/>
    </row>
    <row r="87" spans="1:9" ht="46.5" hidden="1">
      <c r="A87" s="337" t="s">
        <v>1337</v>
      </c>
      <c r="B87" s="29" t="s">
        <v>1336</v>
      </c>
      <c r="C87" s="22"/>
      <c r="D87" s="25"/>
      <c r="E87" s="26"/>
      <c r="F87" s="25"/>
      <c r="G87" s="25"/>
    </row>
    <row r="88" spans="1:9" ht="62" hidden="1">
      <c r="A88" s="337" t="s">
        <v>1330</v>
      </c>
      <c r="B88" s="29" t="s">
        <v>1329</v>
      </c>
      <c r="C88" s="25"/>
      <c r="D88" s="25"/>
      <c r="E88" s="26"/>
      <c r="F88" s="25"/>
      <c r="G88" s="25"/>
    </row>
    <row r="89" spans="1:9" ht="46.5" hidden="1">
      <c r="A89" s="337" t="s">
        <v>4315</v>
      </c>
      <c r="B89" s="29" t="s">
        <v>1323</v>
      </c>
      <c r="C89" s="25"/>
      <c r="D89" s="25"/>
      <c r="E89" s="26"/>
      <c r="F89" s="25"/>
      <c r="G89" s="338"/>
    </row>
    <row r="90" spans="1:9" ht="62" hidden="1">
      <c r="A90" s="337" t="s">
        <v>1321</v>
      </c>
      <c r="B90" s="29" t="s">
        <v>1320</v>
      </c>
      <c r="C90" s="25"/>
      <c r="D90" s="25"/>
      <c r="E90" s="26"/>
      <c r="F90" s="25"/>
      <c r="G90" s="338"/>
    </row>
    <row r="91" spans="1:9" ht="93">
      <c r="A91" s="182" t="s">
        <v>1318</v>
      </c>
      <c r="B91" s="29" t="s">
        <v>1317</v>
      </c>
      <c r="C91" s="22" t="s">
        <v>4314</v>
      </c>
      <c r="D91" s="60">
        <v>0</v>
      </c>
      <c r="E91" s="26" t="s">
        <v>110</v>
      </c>
      <c r="F91" s="25"/>
      <c r="G91" s="152"/>
    </row>
    <row r="92" spans="1:9" ht="62" hidden="1">
      <c r="A92" s="337" t="s">
        <v>4313</v>
      </c>
      <c r="B92" s="29" t="s">
        <v>1314</v>
      </c>
      <c r="C92" s="25"/>
      <c r="D92" s="25"/>
      <c r="E92" s="26"/>
      <c r="F92" s="25"/>
      <c r="G92" s="338"/>
    </row>
    <row r="93" spans="1:9" ht="62" hidden="1">
      <c r="A93" s="337"/>
      <c r="B93" s="29" t="s">
        <v>4312</v>
      </c>
      <c r="C93" s="25"/>
      <c r="D93" s="25"/>
      <c r="E93" s="26"/>
      <c r="F93" s="25"/>
      <c r="G93" s="338"/>
    </row>
    <row r="94" spans="1:9" ht="29" hidden="1">
      <c r="A94" s="339"/>
      <c r="B94" s="23" t="s">
        <v>1309</v>
      </c>
      <c r="C94" s="25"/>
      <c r="D94" s="25"/>
      <c r="E94" s="26"/>
      <c r="F94" s="25"/>
      <c r="G94" s="338"/>
    </row>
    <row r="95" spans="1:9" ht="40.15" hidden="1" customHeight="1">
      <c r="A95" s="427" t="s">
        <v>1307</v>
      </c>
      <c r="B95" s="1003" t="s">
        <v>1306</v>
      </c>
      <c r="C95" s="1004"/>
      <c r="D95" s="1004"/>
      <c r="E95" s="1004"/>
      <c r="F95" s="1004"/>
      <c r="G95" s="1005"/>
    </row>
    <row r="96" spans="1:9" ht="31" hidden="1">
      <c r="A96" s="337" t="s">
        <v>1305</v>
      </c>
      <c r="B96" s="31" t="s">
        <v>1304</v>
      </c>
      <c r="C96" s="25"/>
      <c r="D96" s="25"/>
      <c r="E96" s="26"/>
      <c r="F96" s="25"/>
      <c r="G96" s="25"/>
    </row>
    <row r="97" spans="1:9" ht="31" hidden="1">
      <c r="A97" s="337" t="s">
        <v>1303</v>
      </c>
      <c r="B97" s="31" t="s">
        <v>1302</v>
      </c>
      <c r="C97" s="25"/>
      <c r="D97" s="25"/>
      <c r="E97" s="26"/>
      <c r="F97" s="25"/>
      <c r="G97" s="25"/>
    </row>
    <row r="98" spans="1:9" ht="31" hidden="1">
      <c r="A98" s="337" t="s">
        <v>1301</v>
      </c>
      <c r="B98" s="31" t="s">
        <v>1300</v>
      </c>
      <c r="C98" s="25"/>
      <c r="D98" s="25"/>
      <c r="E98" s="26"/>
      <c r="F98" s="25"/>
      <c r="G98" s="25"/>
    </row>
    <row r="99" spans="1:9" ht="31" hidden="1">
      <c r="A99" s="337" t="s">
        <v>1299</v>
      </c>
      <c r="B99" s="31" t="s">
        <v>1298</v>
      </c>
      <c r="C99" s="25"/>
      <c r="D99" s="25"/>
      <c r="E99" s="26"/>
      <c r="F99" s="25"/>
      <c r="G99" s="25"/>
    </row>
    <row r="100" spans="1:9" ht="31" hidden="1">
      <c r="A100" s="337" t="s">
        <v>1297</v>
      </c>
      <c r="B100" s="31" t="s">
        <v>1296</v>
      </c>
      <c r="C100" s="25"/>
      <c r="D100" s="25"/>
      <c r="E100" s="26"/>
      <c r="F100" s="25"/>
      <c r="G100" s="25"/>
    </row>
    <row r="101" spans="1:9" ht="31" hidden="1">
      <c r="A101" s="337" t="s">
        <v>1295</v>
      </c>
      <c r="B101" s="31" t="s">
        <v>1294</v>
      </c>
      <c r="C101" s="25"/>
      <c r="D101" s="25"/>
      <c r="E101" s="26"/>
      <c r="F101" s="25"/>
      <c r="G101" s="25"/>
    </row>
    <row r="102" spans="1:9" ht="31" hidden="1">
      <c r="A102" s="337" t="s">
        <v>1293</v>
      </c>
      <c r="B102" s="31" t="s">
        <v>1292</v>
      </c>
      <c r="C102" s="25"/>
      <c r="D102" s="25"/>
      <c r="E102" s="26"/>
      <c r="F102" s="25"/>
      <c r="G102" s="25"/>
    </row>
    <row r="103" spans="1:9" ht="40.15" customHeight="1">
      <c r="A103" s="429" t="s">
        <v>1291</v>
      </c>
      <c r="B103" s="1024" t="s">
        <v>1290</v>
      </c>
      <c r="C103" s="1025"/>
      <c r="D103" s="1025"/>
      <c r="E103" s="1025"/>
      <c r="F103" s="1025"/>
      <c r="G103" s="1026"/>
      <c r="H103" s="11">
        <f>SUM(D104)</f>
        <v>0</v>
      </c>
      <c r="I103" s="11">
        <f>COUNT(D104)*2</f>
        <v>2</v>
      </c>
    </row>
    <row r="104" spans="1:9" ht="62">
      <c r="A104" s="182" t="s">
        <v>4311</v>
      </c>
      <c r="B104" s="31" t="s">
        <v>1288</v>
      </c>
      <c r="C104" s="22" t="s">
        <v>4310</v>
      </c>
      <c r="D104" s="24">
        <v>0</v>
      </c>
      <c r="E104" s="26" t="s">
        <v>110</v>
      </c>
      <c r="F104" s="25"/>
      <c r="G104" s="24"/>
    </row>
    <row r="105" spans="1:9" ht="77.5" hidden="1">
      <c r="A105" s="328" t="s">
        <v>4309</v>
      </c>
      <c r="B105" s="31" t="s">
        <v>1284</v>
      </c>
      <c r="C105" s="25"/>
      <c r="D105" s="25"/>
      <c r="E105" s="26"/>
      <c r="F105" s="25"/>
      <c r="G105" s="25"/>
    </row>
    <row r="106" spans="1:9" ht="21">
      <c r="A106" s="303"/>
      <c r="B106" s="912" t="s">
        <v>1283</v>
      </c>
      <c r="C106" s="913"/>
      <c r="D106" s="913"/>
      <c r="E106" s="913"/>
      <c r="F106" s="913"/>
      <c r="G106" s="913"/>
      <c r="H106" s="11">
        <f>H107+H118+H124+H129+H135</f>
        <v>0</v>
      </c>
      <c r="I106" s="11">
        <f>I107+I118+I124+I129+I135</f>
        <v>42</v>
      </c>
    </row>
    <row r="107" spans="1:9" ht="40.15" customHeight="1">
      <c r="A107" s="429" t="s">
        <v>1282</v>
      </c>
      <c r="B107" s="918" t="s">
        <v>1281</v>
      </c>
      <c r="C107" s="919"/>
      <c r="D107" s="919"/>
      <c r="E107" s="919"/>
      <c r="F107" s="919"/>
      <c r="G107" s="920"/>
      <c r="H107" s="11">
        <f>SUM(D108:D117)</f>
        <v>0</v>
      </c>
      <c r="I107" s="11">
        <f>COUNT(D108:D117)*2</f>
        <v>14</v>
      </c>
    </row>
    <row r="108" spans="1:9" ht="31">
      <c r="A108" s="19" t="s">
        <v>1280</v>
      </c>
      <c r="B108" s="101" t="s">
        <v>1279</v>
      </c>
      <c r="C108" s="211" t="s">
        <v>4308</v>
      </c>
      <c r="D108" s="24">
        <v>0</v>
      </c>
      <c r="E108" s="26" t="s">
        <v>168</v>
      </c>
      <c r="F108" s="17" t="s">
        <v>1277</v>
      </c>
      <c r="G108" s="24"/>
    </row>
    <row r="109" spans="1:9" ht="31">
      <c r="A109" s="290"/>
      <c r="B109" s="101"/>
      <c r="C109" s="66" t="s">
        <v>3374</v>
      </c>
      <c r="D109" s="24">
        <v>0</v>
      </c>
      <c r="E109" s="26" t="s">
        <v>168</v>
      </c>
      <c r="F109" s="25"/>
      <c r="G109" s="24"/>
    </row>
    <row r="110" spans="1:9" ht="46.5">
      <c r="A110" s="19" t="s">
        <v>1275</v>
      </c>
      <c r="B110" s="101" t="s">
        <v>1274</v>
      </c>
      <c r="C110" s="17" t="s">
        <v>4307</v>
      </c>
      <c r="D110" s="24">
        <v>0</v>
      </c>
      <c r="E110" s="26" t="s">
        <v>168</v>
      </c>
      <c r="F110" s="25"/>
      <c r="G110" s="24"/>
    </row>
    <row r="111" spans="1:9" ht="43.5">
      <c r="A111" s="19"/>
      <c r="B111" s="101"/>
      <c r="C111" s="17" t="s">
        <v>4306</v>
      </c>
      <c r="D111" s="24">
        <v>0</v>
      </c>
      <c r="E111" s="26" t="s">
        <v>168</v>
      </c>
      <c r="F111" s="25"/>
      <c r="G111" s="24"/>
    </row>
    <row r="112" spans="1:9" ht="46.5" hidden="1">
      <c r="A112" s="21" t="s">
        <v>1268</v>
      </c>
      <c r="B112" s="101" t="s">
        <v>1267</v>
      </c>
      <c r="C112" s="25"/>
      <c r="D112" s="25"/>
      <c r="E112" s="26"/>
      <c r="F112" s="25"/>
      <c r="G112" s="25"/>
    </row>
    <row r="113" spans="1:9" ht="46.5">
      <c r="A113" s="19" t="s">
        <v>1265</v>
      </c>
      <c r="B113" s="101" t="s">
        <v>1264</v>
      </c>
      <c r="C113" s="211" t="s">
        <v>4305</v>
      </c>
      <c r="D113" s="24">
        <v>0</v>
      </c>
      <c r="E113" s="26" t="s">
        <v>168</v>
      </c>
      <c r="F113" s="25"/>
      <c r="G113" s="24"/>
    </row>
    <row r="114" spans="1:9" ht="46.5" hidden="1">
      <c r="A114" s="21" t="s">
        <v>1258</v>
      </c>
      <c r="B114" s="101" t="s">
        <v>1261</v>
      </c>
      <c r="C114" s="211"/>
      <c r="D114" s="25"/>
      <c r="E114" s="26"/>
      <c r="F114" s="25"/>
      <c r="G114" s="25"/>
    </row>
    <row r="115" spans="1:9" ht="31">
      <c r="A115" s="19" t="s">
        <v>1262</v>
      </c>
      <c r="B115" s="101" t="s">
        <v>1257</v>
      </c>
      <c r="C115" s="102" t="s">
        <v>1256</v>
      </c>
      <c r="D115" s="24">
        <v>0</v>
      </c>
      <c r="E115" s="26" t="s">
        <v>168</v>
      </c>
      <c r="F115" s="25"/>
      <c r="G115" s="24"/>
    </row>
    <row r="116" spans="1:9" ht="46.5" hidden="1">
      <c r="A116" s="21" t="s">
        <v>1255</v>
      </c>
      <c r="B116" s="101" t="s">
        <v>1254</v>
      </c>
      <c r="C116" s="25"/>
      <c r="D116" s="25"/>
      <c r="E116" s="26"/>
      <c r="F116" s="25"/>
      <c r="G116" s="25"/>
    </row>
    <row r="117" spans="1:9" ht="46.5">
      <c r="A117" s="19" t="s">
        <v>1252</v>
      </c>
      <c r="B117" s="101" t="s">
        <v>1251</v>
      </c>
      <c r="C117" s="336" t="s">
        <v>4304</v>
      </c>
      <c r="D117" s="24">
        <v>0</v>
      </c>
      <c r="E117" s="26" t="s">
        <v>168</v>
      </c>
      <c r="F117" s="25"/>
      <c r="G117" s="24"/>
    </row>
    <row r="118" spans="1:9" ht="40.15" customHeight="1">
      <c r="A118" s="429" t="s">
        <v>1248</v>
      </c>
      <c r="B118" s="825" t="s">
        <v>4303</v>
      </c>
      <c r="C118" s="826"/>
      <c r="D118" s="826"/>
      <c r="E118" s="826"/>
      <c r="F118" s="826"/>
      <c r="G118" s="827"/>
      <c r="H118" s="11">
        <f>SUM(D119:D121)</f>
        <v>0</v>
      </c>
      <c r="I118" s="11">
        <f>COUNT(D119:D121)*2</f>
        <v>4</v>
      </c>
    </row>
    <row r="119" spans="1:9" ht="31">
      <c r="A119" s="19" t="s">
        <v>1246</v>
      </c>
      <c r="B119" s="97" t="s">
        <v>1245</v>
      </c>
      <c r="C119" s="17" t="s">
        <v>4302</v>
      </c>
      <c r="D119" s="24">
        <v>0</v>
      </c>
      <c r="E119" s="26" t="s">
        <v>168</v>
      </c>
      <c r="F119" s="25"/>
      <c r="G119" s="24"/>
    </row>
    <row r="120" spans="1:9" ht="62" hidden="1">
      <c r="A120" s="21" t="s">
        <v>1239</v>
      </c>
      <c r="B120" s="97" t="s">
        <v>1238</v>
      </c>
      <c r="C120" s="25"/>
      <c r="D120" s="25"/>
      <c r="E120" s="26"/>
      <c r="F120" s="25"/>
      <c r="G120" s="25"/>
    </row>
    <row r="121" spans="1:9" ht="62">
      <c r="A121" s="19" t="s">
        <v>1237</v>
      </c>
      <c r="B121" s="100" t="s">
        <v>1236</v>
      </c>
      <c r="C121" s="17" t="s">
        <v>4301</v>
      </c>
      <c r="D121" s="24">
        <v>0</v>
      </c>
      <c r="E121" s="26" t="s">
        <v>168</v>
      </c>
      <c r="F121" s="25"/>
      <c r="G121" s="24"/>
    </row>
    <row r="122" spans="1:9" ht="46.5" hidden="1">
      <c r="A122" s="21" t="s">
        <v>1231</v>
      </c>
      <c r="B122" s="97" t="s">
        <v>1230</v>
      </c>
      <c r="C122" s="25"/>
      <c r="D122" s="25"/>
      <c r="E122" s="26"/>
      <c r="F122" s="25"/>
      <c r="G122" s="25"/>
    </row>
    <row r="123" spans="1:9" ht="46.5" hidden="1">
      <c r="A123" s="21" t="s">
        <v>1229</v>
      </c>
      <c r="B123" s="98" t="s">
        <v>1228</v>
      </c>
      <c r="C123" s="25"/>
      <c r="D123" s="25"/>
      <c r="E123" s="26"/>
      <c r="F123" s="25"/>
      <c r="G123" s="25"/>
    </row>
    <row r="124" spans="1:9" ht="40.15" customHeight="1">
      <c r="A124" s="429" t="s">
        <v>1227</v>
      </c>
      <c r="B124" s="918" t="s">
        <v>1226</v>
      </c>
      <c r="C124" s="919"/>
      <c r="D124" s="919"/>
      <c r="E124" s="919"/>
      <c r="F124" s="919"/>
      <c r="G124" s="920"/>
      <c r="H124" s="11">
        <f>SUM(D126:D128)</f>
        <v>0</v>
      </c>
      <c r="I124" s="11">
        <f>COUNT(D126:D128)*2</f>
        <v>6</v>
      </c>
    </row>
    <row r="125" spans="1:9" ht="31" hidden="1">
      <c r="A125" s="21" t="s">
        <v>1225</v>
      </c>
      <c r="B125" s="97" t="s">
        <v>1224</v>
      </c>
      <c r="C125" s="25"/>
      <c r="D125" s="25"/>
      <c r="E125" s="26"/>
      <c r="F125" s="25"/>
      <c r="G125" s="25"/>
    </row>
    <row r="126" spans="1:9" ht="46.5">
      <c r="A126" s="19" t="s">
        <v>1220</v>
      </c>
      <c r="B126" s="97" t="s">
        <v>1219</v>
      </c>
      <c r="C126" s="17" t="s">
        <v>4300</v>
      </c>
      <c r="D126" s="24">
        <v>0</v>
      </c>
      <c r="E126" s="26" t="s">
        <v>1210</v>
      </c>
      <c r="F126" s="17" t="s">
        <v>4299</v>
      </c>
      <c r="G126" s="24"/>
    </row>
    <row r="127" spans="1:9" ht="62">
      <c r="A127" s="19" t="s">
        <v>1217</v>
      </c>
      <c r="B127" s="97" t="s">
        <v>1216</v>
      </c>
      <c r="C127" s="23" t="s">
        <v>1215</v>
      </c>
      <c r="D127" s="24">
        <v>0</v>
      </c>
      <c r="E127" s="26" t="s">
        <v>921</v>
      </c>
      <c r="F127" s="25"/>
      <c r="G127" s="24"/>
    </row>
    <row r="128" spans="1:9" ht="77.5">
      <c r="A128" s="19" t="s">
        <v>1213</v>
      </c>
      <c r="B128" s="97" t="s">
        <v>1212</v>
      </c>
      <c r="C128" s="336" t="s">
        <v>4298</v>
      </c>
      <c r="D128" s="24">
        <v>0</v>
      </c>
      <c r="E128" s="26" t="s">
        <v>1210</v>
      </c>
      <c r="F128" s="25"/>
      <c r="G128" s="24"/>
    </row>
    <row r="129" spans="1:9" ht="40.15" customHeight="1">
      <c r="A129" s="429" t="s">
        <v>1208</v>
      </c>
      <c r="B129" s="918" t="s">
        <v>1207</v>
      </c>
      <c r="C129" s="919"/>
      <c r="D129" s="919"/>
      <c r="E129" s="919"/>
      <c r="F129" s="919"/>
      <c r="G129" s="920"/>
      <c r="H129" s="11">
        <f>SUM(D130:D134)</f>
        <v>0</v>
      </c>
      <c r="I129" s="11">
        <f>COUNT(D130:D134)*2</f>
        <v>6</v>
      </c>
    </row>
    <row r="130" spans="1:9" ht="58">
      <c r="A130" s="19" t="s">
        <v>1206</v>
      </c>
      <c r="B130" s="66" t="s">
        <v>1205</v>
      </c>
      <c r="C130" s="211" t="s">
        <v>4297</v>
      </c>
      <c r="D130" s="24">
        <v>0</v>
      </c>
      <c r="E130" s="26" t="s">
        <v>422</v>
      </c>
      <c r="F130" s="211" t="s">
        <v>4296</v>
      </c>
      <c r="G130" s="24"/>
    </row>
    <row r="131" spans="1:9" ht="31" hidden="1">
      <c r="A131" s="21" t="s">
        <v>1203</v>
      </c>
      <c r="B131" s="66" t="s">
        <v>1202</v>
      </c>
      <c r="D131" s="25"/>
      <c r="E131" s="26"/>
      <c r="G131" s="25"/>
    </row>
    <row r="132" spans="1:9" ht="31" hidden="1">
      <c r="A132" s="21" t="s">
        <v>1200</v>
      </c>
      <c r="B132" s="66" t="s">
        <v>1199</v>
      </c>
      <c r="C132" s="211"/>
      <c r="D132" s="25"/>
      <c r="E132" s="26"/>
      <c r="F132" s="17"/>
      <c r="G132" s="25"/>
    </row>
    <row r="133" spans="1:9" ht="46.5">
      <c r="A133" s="19" t="s">
        <v>1198</v>
      </c>
      <c r="B133" s="66" t="s">
        <v>1197</v>
      </c>
      <c r="C133" s="211" t="s">
        <v>4295</v>
      </c>
      <c r="D133" s="24">
        <v>0</v>
      </c>
      <c r="E133" s="26" t="s">
        <v>1170</v>
      </c>
      <c r="F133" s="25"/>
      <c r="G133" s="24"/>
    </row>
    <row r="134" spans="1:9" ht="58">
      <c r="A134" s="19" t="s">
        <v>1191</v>
      </c>
      <c r="B134" s="42" t="s">
        <v>1190</v>
      </c>
      <c r="C134" s="30" t="s">
        <v>2376</v>
      </c>
      <c r="D134" s="24">
        <v>0</v>
      </c>
      <c r="E134" s="26" t="s">
        <v>168</v>
      </c>
      <c r="F134" s="25"/>
      <c r="G134" s="24"/>
    </row>
    <row r="135" spans="1:9" ht="40.15" customHeight="1">
      <c r="A135" s="429" t="s">
        <v>1188</v>
      </c>
      <c r="B135" s="918" t="s">
        <v>1187</v>
      </c>
      <c r="C135" s="919"/>
      <c r="D135" s="919"/>
      <c r="E135" s="919"/>
      <c r="F135" s="919"/>
      <c r="G135" s="920"/>
      <c r="H135" s="11">
        <f>SUM(D136:D141)</f>
        <v>0</v>
      </c>
      <c r="I135" s="11">
        <f>COUNT(D136:D141)*2</f>
        <v>12</v>
      </c>
    </row>
    <row r="136" spans="1:9" ht="62">
      <c r="A136" s="19" t="s">
        <v>1186</v>
      </c>
      <c r="B136" s="97" t="s">
        <v>1185</v>
      </c>
      <c r="C136" s="336" t="s">
        <v>4294</v>
      </c>
      <c r="D136" s="24">
        <v>0</v>
      </c>
      <c r="E136" s="26" t="s">
        <v>808</v>
      </c>
      <c r="F136" s="25"/>
      <c r="G136" s="24"/>
    </row>
    <row r="137" spans="1:9" ht="58">
      <c r="A137" s="19" t="s">
        <v>1182</v>
      </c>
      <c r="B137" s="97" t="s">
        <v>1181</v>
      </c>
      <c r="C137" s="23" t="s">
        <v>4293</v>
      </c>
      <c r="D137" s="24">
        <v>0</v>
      </c>
      <c r="E137" s="26" t="s">
        <v>808</v>
      </c>
      <c r="F137" s="25"/>
      <c r="G137" s="24"/>
    </row>
    <row r="138" spans="1:9" ht="46.5">
      <c r="A138" s="19" t="s">
        <v>1179</v>
      </c>
      <c r="B138" s="97" t="s">
        <v>1178</v>
      </c>
      <c r="C138" s="23" t="s">
        <v>3568</v>
      </c>
      <c r="D138" s="24">
        <v>0</v>
      </c>
      <c r="E138" s="26" t="s">
        <v>808</v>
      </c>
      <c r="F138" s="25"/>
      <c r="G138" s="24"/>
    </row>
    <row r="139" spans="1:9" ht="43.5">
      <c r="A139" s="19"/>
      <c r="B139" s="97"/>
      <c r="C139" s="23" t="s">
        <v>4292</v>
      </c>
      <c r="D139" s="24">
        <v>0</v>
      </c>
      <c r="E139" s="26" t="s">
        <v>808</v>
      </c>
      <c r="F139" s="25"/>
      <c r="G139" s="24"/>
    </row>
    <row r="140" spans="1:9" ht="62">
      <c r="A140" s="19" t="s">
        <v>1176</v>
      </c>
      <c r="B140" s="97" t="s">
        <v>1175</v>
      </c>
      <c r="C140" s="336" t="s">
        <v>4291</v>
      </c>
      <c r="D140" s="24">
        <v>0</v>
      </c>
      <c r="E140" s="26" t="s">
        <v>1170</v>
      </c>
      <c r="F140" s="25"/>
      <c r="G140" s="24"/>
    </row>
    <row r="141" spans="1:9" ht="62">
      <c r="A141" s="19" t="s">
        <v>1173</v>
      </c>
      <c r="B141" s="97" t="s">
        <v>1172</v>
      </c>
      <c r="C141" s="211" t="s">
        <v>4290</v>
      </c>
      <c r="D141" s="24">
        <v>0</v>
      </c>
      <c r="E141" s="26" t="s">
        <v>1170</v>
      </c>
      <c r="F141" s="25"/>
      <c r="G141" s="24"/>
    </row>
    <row r="142" spans="1:9" ht="62" hidden="1">
      <c r="A142" s="21" t="s">
        <v>1169</v>
      </c>
      <c r="B142" s="69" t="s">
        <v>1168</v>
      </c>
      <c r="C142" s="25"/>
      <c r="D142" s="25"/>
      <c r="E142" s="26"/>
      <c r="F142" s="25"/>
      <c r="G142" s="25"/>
    </row>
    <row r="143" spans="1:9" ht="21">
      <c r="A143" s="303"/>
      <c r="B143" s="912" t="s">
        <v>1167</v>
      </c>
      <c r="C143" s="913"/>
      <c r="D143" s="913"/>
      <c r="E143" s="913"/>
      <c r="F143" s="913"/>
      <c r="G143" s="913"/>
      <c r="H143" s="11">
        <f>H144+H160+H168+H175+H191+H198</f>
        <v>0</v>
      </c>
      <c r="I143" s="11">
        <f>I144+I160+I168+I175+I191+I198</f>
        <v>118</v>
      </c>
    </row>
    <row r="144" spans="1:9" ht="40.15" customHeight="1">
      <c r="A144" s="428" t="s">
        <v>1166</v>
      </c>
      <c r="B144" s="1024" t="s">
        <v>1165</v>
      </c>
      <c r="C144" s="1025"/>
      <c r="D144" s="1025"/>
      <c r="E144" s="1025"/>
      <c r="F144" s="1025"/>
      <c r="G144" s="1026"/>
      <c r="H144" s="11">
        <f>SUM(D145:D159)</f>
        <v>0</v>
      </c>
      <c r="I144" s="11">
        <f>COUNT(D145:D159)*2</f>
        <v>30</v>
      </c>
    </row>
    <row r="145" spans="1:9" ht="58">
      <c r="A145" s="19" t="s">
        <v>1164</v>
      </c>
      <c r="B145" s="94" t="s">
        <v>1163</v>
      </c>
      <c r="C145" s="22" t="s">
        <v>4289</v>
      </c>
      <c r="D145" s="16">
        <v>0</v>
      </c>
      <c r="E145" s="13" t="s">
        <v>168</v>
      </c>
      <c r="F145" s="17" t="s">
        <v>4288</v>
      </c>
      <c r="G145" s="24"/>
    </row>
    <row r="146" spans="1:9" ht="29">
      <c r="A146" s="19"/>
      <c r="B146" s="94"/>
      <c r="C146" s="17" t="s">
        <v>2630</v>
      </c>
      <c r="D146" s="16">
        <v>0</v>
      </c>
      <c r="E146" s="13" t="s">
        <v>168</v>
      </c>
      <c r="F146" s="17"/>
      <c r="G146" s="24"/>
    </row>
    <row r="147" spans="1:9" ht="43.5">
      <c r="A147" s="19" t="s">
        <v>1158</v>
      </c>
      <c r="B147" s="81" t="s">
        <v>1157</v>
      </c>
      <c r="C147" s="22" t="s">
        <v>4287</v>
      </c>
      <c r="D147" s="16">
        <v>0</v>
      </c>
      <c r="E147" s="13" t="s">
        <v>168</v>
      </c>
      <c r="F147" s="25"/>
      <c r="G147" s="24"/>
    </row>
    <row r="148" spans="1:9" ht="29">
      <c r="A148" s="182"/>
      <c r="B148" s="81"/>
      <c r="C148" s="22" t="s">
        <v>4286</v>
      </c>
      <c r="D148" s="16">
        <v>0</v>
      </c>
      <c r="E148" s="13" t="s">
        <v>168</v>
      </c>
      <c r="F148" s="25"/>
      <c r="G148" s="24"/>
    </row>
    <row r="149" spans="1:9" ht="15.5">
      <c r="A149" s="182"/>
      <c r="B149" s="81"/>
      <c r="C149" s="22" t="s">
        <v>1150</v>
      </c>
      <c r="D149" s="16">
        <v>0</v>
      </c>
      <c r="E149" s="13" t="s">
        <v>168</v>
      </c>
      <c r="F149" s="25"/>
      <c r="G149" s="24"/>
    </row>
    <row r="150" spans="1:9" ht="15.5">
      <c r="A150" s="182"/>
      <c r="B150" s="81"/>
      <c r="C150" s="22" t="s">
        <v>4285</v>
      </c>
      <c r="D150" s="16">
        <v>0</v>
      </c>
      <c r="E150" s="13" t="s">
        <v>168</v>
      </c>
      <c r="F150" s="25"/>
      <c r="G150" s="24"/>
    </row>
    <row r="151" spans="1:9" ht="46.5">
      <c r="A151" s="182" t="s">
        <v>4284</v>
      </c>
      <c r="B151" s="94" t="s">
        <v>1145</v>
      </c>
      <c r="C151" s="36" t="s">
        <v>4283</v>
      </c>
      <c r="D151" s="16">
        <v>0</v>
      </c>
      <c r="E151" s="13" t="s">
        <v>168</v>
      </c>
      <c r="F151" s="25"/>
      <c r="G151" s="24"/>
    </row>
    <row r="152" spans="1:9" ht="15.5">
      <c r="A152" s="182"/>
      <c r="B152" s="94"/>
      <c r="C152" s="22" t="s">
        <v>4282</v>
      </c>
      <c r="D152" s="16">
        <v>0</v>
      </c>
      <c r="E152" s="13" t="s">
        <v>168</v>
      </c>
      <c r="F152" s="25"/>
      <c r="G152" s="24"/>
    </row>
    <row r="153" spans="1:9" ht="15.5">
      <c r="A153" s="182"/>
      <c r="B153" s="94"/>
      <c r="C153" s="22" t="s">
        <v>4281</v>
      </c>
      <c r="D153" s="16">
        <v>0</v>
      </c>
      <c r="E153" s="13" t="s">
        <v>168</v>
      </c>
      <c r="F153" s="25"/>
      <c r="G153" s="24"/>
    </row>
    <row r="154" spans="1:9" ht="29">
      <c r="A154" s="182"/>
      <c r="B154" s="94"/>
      <c r="C154" s="22" t="s">
        <v>4280</v>
      </c>
      <c r="D154" s="16">
        <v>0</v>
      </c>
      <c r="E154" s="13" t="s">
        <v>168</v>
      </c>
      <c r="F154" s="25"/>
      <c r="G154" s="24"/>
    </row>
    <row r="155" spans="1:9" ht="15.5">
      <c r="A155" s="182"/>
      <c r="B155" s="94"/>
      <c r="C155" s="22" t="s">
        <v>1885</v>
      </c>
      <c r="D155" s="16">
        <v>0</v>
      </c>
      <c r="E155" s="13" t="s">
        <v>168</v>
      </c>
      <c r="F155" s="25"/>
      <c r="G155" s="24"/>
    </row>
    <row r="156" spans="1:9" ht="46.5">
      <c r="A156" s="329" t="s">
        <v>4279</v>
      </c>
      <c r="B156" s="94" t="s">
        <v>1133</v>
      </c>
      <c r="C156" s="22" t="s">
        <v>2611</v>
      </c>
      <c r="D156" s="16">
        <v>0</v>
      </c>
      <c r="E156" s="13" t="s">
        <v>168</v>
      </c>
      <c r="F156" s="25"/>
      <c r="G156" s="24"/>
    </row>
    <row r="157" spans="1:9" ht="46.5">
      <c r="A157" s="182" t="s">
        <v>4278</v>
      </c>
      <c r="B157" s="94" t="s">
        <v>1130</v>
      </c>
      <c r="C157" s="22" t="s">
        <v>1129</v>
      </c>
      <c r="D157" s="16">
        <v>0</v>
      </c>
      <c r="E157" s="13" t="s">
        <v>168</v>
      </c>
      <c r="F157" s="25"/>
      <c r="G157" s="24"/>
    </row>
    <row r="158" spans="1:9" ht="31">
      <c r="A158" s="182" t="s">
        <v>4277</v>
      </c>
      <c r="B158" s="94" t="s">
        <v>1127</v>
      </c>
      <c r="C158" s="22" t="s">
        <v>4276</v>
      </c>
      <c r="D158" s="16">
        <v>0</v>
      </c>
      <c r="E158" s="13" t="s">
        <v>168</v>
      </c>
      <c r="F158" s="25"/>
      <c r="G158" s="24"/>
    </row>
    <row r="159" spans="1:9" ht="77.5">
      <c r="A159" s="182" t="s">
        <v>4275</v>
      </c>
      <c r="B159" s="90" t="s">
        <v>1123</v>
      </c>
      <c r="C159" s="261" t="s">
        <v>4274</v>
      </c>
      <c r="D159" s="16">
        <v>0</v>
      </c>
      <c r="E159" s="13" t="s">
        <v>168</v>
      </c>
      <c r="F159" s="22" t="s">
        <v>4273</v>
      </c>
      <c r="G159" s="24"/>
    </row>
    <row r="160" spans="1:9" ht="40.15" customHeight="1">
      <c r="A160" s="430" t="s">
        <v>4272</v>
      </c>
      <c r="B160" s="1003" t="s">
        <v>1117</v>
      </c>
      <c r="C160" s="1004"/>
      <c r="D160" s="1004"/>
      <c r="E160" s="1004"/>
      <c r="F160" s="1004"/>
      <c r="G160" s="1005"/>
      <c r="H160" s="11">
        <f>SUM(D161:D167)</f>
        <v>0</v>
      </c>
      <c r="I160" s="11">
        <f>COUNT(D161:D167)*2</f>
        <v>12</v>
      </c>
    </row>
    <row r="161" spans="1:9" ht="72.5">
      <c r="A161" s="329" t="s">
        <v>1116</v>
      </c>
      <c r="B161" s="83" t="s">
        <v>1115</v>
      </c>
      <c r="C161" s="23" t="s">
        <v>1114</v>
      </c>
      <c r="D161" s="37">
        <v>0</v>
      </c>
      <c r="E161" s="26" t="s">
        <v>168</v>
      </c>
      <c r="F161" s="23" t="s">
        <v>1113</v>
      </c>
      <c r="G161" s="24"/>
    </row>
    <row r="162" spans="1:9" ht="62" hidden="1">
      <c r="A162" s="328" t="s">
        <v>1112</v>
      </c>
      <c r="B162" s="81" t="s">
        <v>1111</v>
      </c>
      <c r="C162" s="25"/>
      <c r="D162" s="25"/>
      <c r="E162" s="26"/>
      <c r="F162" s="25"/>
      <c r="G162" s="25"/>
    </row>
    <row r="163" spans="1:9" ht="43.5">
      <c r="A163" s="182" t="s">
        <v>1110</v>
      </c>
      <c r="B163" s="81" t="s">
        <v>1109</v>
      </c>
      <c r="C163" s="335" t="s">
        <v>4271</v>
      </c>
      <c r="D163" s="37">
        <v>0</v>
      </c>
      <c r="E163" s="26" t="s">
        <v>168</v>
      </c>
      <c r="F163" s="25"/>
      <c r="G163" s="24"/>
    </row>
    <row r="164" spans="1:9" ht="59.25" customHeight="1" thickBot="1">
      <c r="A164" s="334"/>
      <c r="B164" s="169"/>
      <c r="C164" s="157" t="s">
        <v>4015</v>
      </c>
      <c r="D164" s="37">
        <v>0</v>
      </c>
      <c r="E164" s="26" t="s">
        <v>190</v>
      </c>
      <c r="F164" s="25"/>
      <c r="G164" s="24"/>
    </row>
    <row r="165" spans="1:9" ht="31">
      <c r="A165" s="333" t="s">
        <v>4270</v>
      </c>
      <c r="B165" s="87" t="s">
        <v>1106</v>
      </c>
      <c r="C165" s="17" t="s">
        <v>4014</v>
      </c>
      <c r="D165" s="37">
        <v>0</v>
      </c>
      <c r="E165" s="26" t="s">
        <v>168</v>
      </c>
      <c r="F165" s="25"/>
      <c r="G165" s="24"/>
    </row>
    <row r="166" spans="1:9" ht="43.5">
      <c r="A166" s="332"/>
      <c r="B166" s="69"/>
      <c r="C166" s="48" t="s">
        <v>4269</v>
      </c>
      <c r="D166" s="37">
        <v>0</v>
      </c>
      <c r="E166" s="26" t="s">
        <v>168</v>
      </c>
      <c r="F166" s="25"/>
      <c r="G166" s="24"/>
    </row>
    <row r="167" spans="1:9" ht="29">
      <c r="A167" s="332"/>
      <c r="B167" s="69"/>
      <c r="C167" s="36" t="s">
        <v>1104</v>
      </c>
      <c r="D167" s="37">
        <v>0</v>
      </c>
      <c r="E167" s="26" t="s">
        <v>168</v>
      </c>
      <c r="F167" s="25"/>
      <c r="G167" s="24"/>
    </row>
    <row r="168" spans="1:9" ht="40.15" customHeight="1">
      <c r="A168" s="430" t="s">
        <v>1103</v>
      </c>
      <c r="B168" s="1003" t="s">
        <v>1102</v>
      </c>
      <c r="C168" s="1004"/>
      <c r="D168" s="1004"/>
      <c r="E168" s="1004"/>
      <c r="F168" s="1004"/>
      <c r="G168" s="1005"/>
      <c r="H168" s="11">
        <f>SUM(D169:D174)</f>
        <v>0</v>
      </c>
      <c r="I168" s="11">
        <f>COUNT(D169:D174)*2</f>
        <v>12</v>
      </c>
    </row>
    <row r="169" spans="1:9" ht="43.5">
      <c r="A169" s="182" t="s">
        <v>1101</v>
      </c>
      <c r="B169" s="83" t="s">
        <v>1100</v>
      </c>
      <c r="C169" s="320" t="s">
        <v>4268</v>
      </c>
      <c r="D169" s="24">
        <v>0</v>
      </c>
      <c r="E169" s="26" t="s">
        <v>235</v>
      </c>
      <c r="F169" s="25"/>
      <c r="G169" s="24"/>
    </row>
    <row r="170" spans="1:9" ht="58">
      <c r="A170" s="182"/>
      <c r="B170" s="85"/>
      <c r="C170" s="86" t="s">
        <v>4267</v>
      </c>
      <c r="D170" s="24">
        <v>0</v>
      </c>
      <c r="E170" s="26" t="s">
        <v>168</v>
      </c>
      <c r="F170" s="25"/>
      <c r="G170" s="24"/>
    </row>
    <row r="171" spans="1:9" ht="43.5">
      <c r="A171" s="182"/>
      <c r="B171" s="85"/>
      <c r="C171" s="86" t="s">
        <v>1098</v>
      </c>
      <c r="D171" s="24">
        <v>0</v>
      </c>
      <c r="E171" s="26" t="s">
        <v>168</v>
      </c>
      <c r="F171" s="25"/>
      <c r="G171" s="24"/>
    </row>
    <row r="172" spans="1:9" ht="43.5">
      <c r="A172" s="182" t="s">
        <v>1097</v>
      </c>
      <c r="B172" s="85" t="s">
        <v>1096</v>
      </c>
      <c r="C172" s="320" t="s">
        <v>4266</v>
      </c>
      <c r="D172" s="24">
        <v>0</v>
      </c>
      <c r="E172" s="26" t="s">
        <v>190</v>
      </c>
      <c r="F172" s="25"/>
      <c r="G172" s="24"/>
    </row>
    <row r="173" spans="1:9" ht="72.5">
      <c r="A173" s="182"/>
      <c r="B173" s="85"/>
      <c r="C173" s="68" t="s">
        <v>1094</v>
      </c>
      <c r="D173" s="24">
        <v>0</v>
      </c>
      <c r="E173" s="26" t="s">
        <v>190</v>
      </c>
      <c r="F173" s="25"/>
      <c r="G173" s="24"/>
    </row>
    <row r="174" spans="1:9" ht="62.5" thickBot="1">
      <c r="A174" s="331" t="s">
        <v>4265</v>
      </c>
      <c r="B174" s="83" t="s">
        <v>1092</v>
      </c>
      <c r="C174" s="23" t="s">
        <v>1091</v>
      </c>
      <c r="D174" s="24">
        <v>0</v>
      </c>
      <c r="E174" s="26" t="s">
        <v>422</v>
      </c>
      <c r="F174" s="25"/>
      <c r="G174" s="24"/>
    </row>
    <row r="175" spans="1:9" ht="40.15" customHeight="1">
      <c r="A175" s="429" t="s">
        <v>1090</v>
      </c>
      <c r="B175" s="1024" t="s">
        <v>1089</v>
      </c>
      <c r="C175" s="1025"/>
      <c r="D175" s="1025"/>
      <c r="E175" s="1025"/>
      <c r="F175" s="1025"/>
      <c r="G175" s="1026"/>
      <c r="H175" s="11">
        <f>SUM(D176:D190)</f>
        <v>0</v>
      </c>
      <c r="I175" s="11">
        <f>COUNT(D176:D190)*2</f>
        <v>26</v>
      </c>
    </row>
    <row r="176" spans="1:9" ht="46.5">
      <c r="A176" s="182" t="s">
        <v>1088</v>
      </c>
      <c r="B176" s="79" t="s">
        <v>1087</v>
      </c>
      <c r="C176" s="22" t="s">
        <v>4264</v>
      </c>
      <c r="D176" s="24">
        <v>0</v>
      </c>
      <c r="E176" s="13" t="s">
        <v>190</v>
      </c>
      <c r="F176" s="22" t="s">
        <v>4263</v>
      </c>
      <c r="G176" s="24"/>
    </row>
    <row r="177" spans="1:9" ht="29">
      <c r="A177" s="182"/>
      <c r="B177" s="79"/>
      <c r="C177" s="22" t="s">
        <v>4262</v>
      </c>
      <c r="D177" s="24">
        <v>0</v>
      </c>
      <c r="E177" s="26" t="s">
        <v>190</v>
      </c>
      <c r="F177" s="22" t="s">
        <v>4261</v>
      </c>
      <c r="G177" s="24"/>
    </row>
    <row r="178" spans="1:9" ht="46.5" hidden="1">
      <c r="A178" s="328" t="s">
        <v>1084</v>
      </c>
      <c r="B178" s="79" t="s">
        <v>1083</v>
      </c>
      <c r="C178" s="25"/>
      <c r="D178" s="25"/>
      <c r="E178" s="26"/>
      <c r="F178" s="25"/>
      <c r="G178" s="25"/>
    </row>
    <row r="179" spans="1:9" ht="46.5" hidden="1">
      <c r="A179" s="328" t="s">
        <v>1081</v>
      </c>
      <c r="B179" s="79" t="s">
        <v>1080</v>
      </c>
      <c r="C179" s="25"/>
      <c r="D179" s="25"/>
      <c r="E179" s="26"/>
      <c r="F179" s="25"/>
      <c r="G179" s="25"/>
    </row>
    <row r="180" spans="1:9" ht="46.5">
      <c r="A180" s="182" t="s">
        <v>1076</v>
      </c>
      <c r="B180" s="79" t="s">
        <v>1075</v>
      </c>
      <c r="C180" s="22" t="s">
        <v>4260</v>
      </c>
      <c r="D180" s="24">
        <v>0</v>
      </c>
      <c r="E180" s="26" t="s">
        <v>422</v>
      </c>
      <c r="F180" s="330" t="s">
        <v>4259</v>
      </c>
      <c r="G180" s="24"/>
    </row>
    <row r="181" spans="1:9" ht="31">
      <c r="A181" s="329" t="s">
        <v>1062</v>
      </c>
      <c r="B181" s="79" t="s">
        <v>1061</v>
      </c>
      <c r="C181" s="25" t="s">
        <v>4258</v>
      </c>
      <c r="D181" s="24">
        <v>0</v>
      </c>
      <c r="E181" s="26" t="s">
        <v>422</v>
      </c>
      <c r="F181" s="25"/>
      <c r="G181" s="24"/>
    </row>
    <row r="182" spans="1:9" ht="15.5">
      <c r="A182" s="329"/>
      <c r="B182" s="79"/>
      <c r="C182" s="17" t="s">
        <v>1058</v>
      </c>
      <c r="D182" s="24">
        <v>0</v>
      </c>
      <c r="E182" s="26" t="s">
        <v>422</v>
      </c>
      <c r="F182" s="25"/>
      <c r="G182" s="24"/>
    </row>
    <row r="183" spans="1:9" ht="15.5">
      <c r="A183" s="329"/>
      <c r="B183" s="79"/>
      <c r="C183" s="17" t="s">
        <v>3996</v>
      </c>
      <c r="D183" s="24">
        <v>0</v>
      </c>
      <c r="E183" s="26" t="s">
        <v>422</v>
      </c>
      <c r="F183" s="25"/>
      <c r="G183" s="24"/>
    </row>
    <row r="184" spans="1:9" ht="43.5">
      <c r="A184" s="182" t="s">
        <v>1057</v>
      </c>
      <c r="B184" s="79" t="s">
        <v>1056</v>
      </c>
      <c r="C184" s="22" t="s">
        <v>4257</v>
      </c>
      <c r="D184" s="24">
        <v>0</v>
      </c>
      <c r="E184" s="26" t="s">
        <v>422</v>
      </c>
      <c r="F184" s="25"/>
      <c r="G184" s="24"/>
    </row>
    <row r="185" spans="1:9" ht="15.5">
      <c r="A185" s="182"/>
      <c r="B185" s="79"/>
      <c r="C185" s="45" t="s">
        <v>2815</v>
      </c>
      <c r="D185" s="24">
        <v>0</v>
      </c>
      <c r="E185" s="26" t="s">
        <v>422</v>
      </c>
      <c r="F185" s="25"/>
      <c r="G185" s="24"/>
    </row>
    <row r="186" spans="1:9" ht="29">
      <c r="A186" s="182"/>
      <c r="B186" s="79"/>
      <c r="C186" s="36" t="s">
        <v>1054</v>
      </c>
      <c r="D186" s="24">
        <v>0</v>
      </c>
      <c r="E186" s="26" t="s">
        <v>422</v>
      </c>
      <c r="F186" s="36"/>
      <c r="G186" s="24"/>
    </row>
    <row r="187" spans="1:9" ht="29">
      <c r="A187" s="182"/>
      <c r="B187" s="79"/>
      <c r="C187" s="36" t="s">
        <v>4256</v>
      </c>
      <c r="D187" s="24">
        <v>0</v>
      </c>
      <c r="E187" s="26" t="s">
        <v>422</v>
      </c>
      <c r="F187" s="36"/>
      <c r="G187" s="24"/>
    </row>
    <row r="188" spans="1:9" ht="15.5">
      <c r="A188" s="182"/>
      <c r="B188" s="79"/>
      <c r="C188" s="36" t="s">
        <v>4255</v>
      </c>
      <c r="D188" s="24">
        <v>0</v>
      </c>
      <c r="E188" s="26" t="s">
        <v>422</v>
      </c>
      <c r="F188" s="36"/>
      <c r="G188" s="24"/>
    </row>
    <row r="189" spans="1:9" ht="31">
      <c r="A189" s="182" t="s">
        <v>1049</v>
      </c>
      <c r="B189" s="79" t="s">
        <v>1048</v>
      </c>
      <c r="C189" s="22" t="s">
        <v>4254</v>
      </c>
      <c r="D189" s="24">
        <v>0</v>
      </c>
      <c r="E189" s="26" t="s">
        <v>422</v>
      </c>
      <c r="F189" s="25"/>
      <c r="G189" s="24"/>
    </row>
    <row r="190" spans="1:9" ht="29">
      <c r="A190" s="182"/>
      <c r="B190" s="42"/>
      <c r="C190" s="22" t="s">
        <v>4253</v>
      </c>
      <c r="D190" s="24">
        <v>0</v>
      </c>
      <c r="E190" s="26" t="s">
        <v>422</v>
      </c>
      <c r="F190" s="25"/>
      <c r="G190" s="24"/>
    </row>
    <row r="191" spans="1:9" ht="40.15" customHeight="1">
      <c r="A191" s="429" t="s">
        <v>4252</v>
      </c>
      <c r="B191" s="1003" t="s">
        <v>1042</v>
      </c>
      <c r="C191" s="1004"/>
      <c r="D191" s="1004"/>
      <c r="E191" s="1004"/>
      <c r="F191" s="1004"/>
      <c r="G191" s="1005"/>
      <c r="H191" s="11">
        <f>SUM(D193:D197)</f>
        <v>0</v>
      </c>
      <c r="I191" s="11">
        <f>COUNT(D193:D197)*2</f>
        <v>10</v>
      </c>
    </row>
    <row r="192" spans="1:9" ht="46.5" hidden="1">
      <c r="A192" s="328" t="s">
        <v>1041</v>
      </c>
      <c r="B192" s="79" t="s">
        <v>1040</v>
      </c>
      <c r="C192" s="25"/>
      <c r="D192" s="25"/>
      <c r="E192" s="26"/>
      <c r="F192" s="25"/>
      <c r="G192" s="25"/>
    </row>
    <row r="193" spans="1:9" ht="58">
      <c r="A193" s="182" t="s">
        <v>1036</v>
      </c>
      <c r="B193" s="79" t="s">
        <v>1035</v>
      </c>
      <c r="C193" s="22" t="s">
        <v>4251</v>
      </c>
      <c r="D193" s="16">
        <v>0</v>
      </c>
      <c r="E193" s="26" t="s">
        <v>1028</v>
      </c>
      <c r="F193" s="22" t="s">
        <v>4250</v>
      </c>
      <c r="G193" s="24"/>
    </row>
    <row r="194" spans="1:9" ht="29">
      <c r="A194" s="182"/>
      <c r="B194" s="79"/>
      <c r="C194" s="22" t="s">
        <v>4249</v>
      </c>
      <c r="D194" s="16">
        <v>0</v>
      </c>
      <c r="E194" s="26" t="s">
        <v>1028</v>
      </c>
      <c r="F194" s="22" t="s">
        <v>4248</v>
      </c>
      <c r="G194" s="24"/>
    </row>
    <row r="195" spans="1:9" ht="29">
      <c r="A195" s="182"/>
      <c r="B195" s="79"/>
      <c r="C195" s="22" t="s">
        <v>4247</v>
      </c>
      <c r="D195" s="16">
        <v>0</v>
      </c>
      <c r="E195" s="26" t="s">
        <v>1028</v>
      </c>
      <c r="F195" s="22" t="s">
        <v>4246</v>
      </c>
      <c r="G195" s="24"/>
    </row>
    <row r="196" spans="1:9" ht="58">
      <c r="A196" s="182"/>
      <c r="B196" s="79"/>
      <c r="C196" s="22" t="s">
        <v>3988</v>
      </c>
      <c r="D196" s="16">
        <v>0</v>
      </c>
      <c r="E196" s="26" t="s">
        <v>1028</v>
      </c>
      <c r="F196" s="22" t="s">
        <v>3987</v>
      </c>
      <c r="G196" s="24"/>
    </row>
    <row r="197" spans="1:9" ht="46.5">
      <c r="A197" s="329" t="s">
        <v>1031</v>
      </c>
      <c r="B197" s="81" t="s">
        <v>1030</v>
      </c>
      <c r="C197" s="17" t="s">
        <v>1828</v>
      </c>
      <c r="D197" s="16">
        <v>0</v>
      </c>
      <c r="E197" s="26" t="s">
        <v>1028</v>
      </c>
      <c r="F197" s="25"/>
      <c r="G197" s="24"/>
    </row>
    <row r="198" spans="1:9" ht="40.15" customHeight="1">
      <c r="A198" s="429" t="s">
        <v>4245</v>
      </c>
      <c r="B198" s="1003" t="s">
        <v>1026</v>
      </c>
      <c r="C198" s="1004"/>
      <c r="D198" s="1004"/>
      <c r="E198" s="1004"/>
      <c r="F198" s="1004"/>
      <c r="G198" s="1005"/>
      <c r="H198" s="11">
        <f>SUM(D199:D214)</f>
        <v>0</v>
      </c>
      <c r="I198" s="11">
        <f>COUNT(D199:D214)*2</f>
        <v>28</v>
      </c>
    </row>
    <row r="199" spans="1:9" ht="46.5">
      <c r="A199" s="329" t="s">
        <v>4244</v>
      </c>
      <c r="B199" s="79" t="s">
        <v>1024</v>
      </c>
      <c r="C199" s="29" t="s">
        <v>1023</v>
      </c>
      <c r="D199" s="24">
        <v>0</v>
      </c>
      <c r="E199" s="26" t="s">
        <v>168</v>
      </c>
      <c r="F199" s="17" t="s">
        <v>4243</v>
      </c>
      <c r="G199" s="24"/>
    </row>
    <row r="200" spans="1:9" ht="62" hidden="1">
      <c r="A200" s="328" t="s">
        <v>4242</v>
      </c>
      <c r="B200" s="79" t="s">
        <v>1020</v>
      </c>
      <c r="C200" s="25"/>
      <c r="D200" s="25"/>
      <c r="E200" s="26"/>
      <c r="F200" s="25"/>
      <c r="G200" s="25"/>
    </row>
    <row r="201" spans="1:9" ht="62">
      <c r="A201" s="182" t="s">
        <v>4241</v>
      </c>
      <c r="B201" s="79" t="s">
        <v>1006</v>
      </c>
      <c r="C201" s="38" t="s">
        <v>4240</v>
      </c>
      <c r="D201" s="24">
        <v>0</v>
      </c>
      <c r="E201" s="13" t="s">
        <v>168</v>
      </c>
      <c r="F201" s="22" t="s">
        <v>4239</v>
      </c>
      <c r="G201" s="24"/>
    </row>
    <row r="202" spans="1:9" ht="43.5">
      <c r="A202" s="182"/>
      <c r="B202" s="79"/>
      <c r="C202" s="38" t="s">
        <v>4238</v>
      </c>
      <c r="D202" s="24">
        <v>0</v>
      </c>
      <c r="E202" s="13" t="s">
        <v>168</v>
      </c>
      <c r="F202" s="22" t="s">
        <v>4237</v>
      </c>
      <c r="G202" s="24"/>
    </row>
    <row r="203" spans="1:9" ht="31">
      <c r="A203" s="182"/>
      <c r="B203" s="79"/>
      <c r="C203" s="38" t="s">
        <v>4236</v>
      </c>
      <c r="D203" s="24">
        <v>0</v>
      </c>
      <c r="E203" s="13" t="s">
        <v>168</v>
      </c>
      <c r="F203" s="22" t="s">
        <v>4235</v>
      </c>
      <c r="G203" s="24"/>
    </row>
    <row r="204" spans="1:9" ht="46.5">
      <c r="A204" s="182"/>
      <c r="B204" s="79"/>
      <c r="C204" s="38" t="s">
        <v>4234</v>
      </c>
      <c r="D204" s="24">
        <v>0</v>
      </c>
      <c r="E204" s="13" t="s">
        <v>168</v>
      </c>
      <c r="F204" s="22" t="s">
        <v>4233</v>
      </c>
      <c r="G204" s="24"/>
    </row>
    <row r="205" spans="1:9" ht="31">
      <c r="A205" s="182"/>
      <c r="B205" s="79"/>
      <c r="C205" s="38" t="s">
        <v>4232</v>
      </c>
      <c r="D205" s="24">
        <v>0</v>
      </c>
      <c r="E205" s="13" t="s">
        <v>168</v>
      </c>
      <c r="F205" s="22" t="s">
        <v>4231</v>
      </c>
      <c r="G205" s="24"/>
    </row>
    <row r="206" spans="1:9" ht="31">
      <c r="A206" s="182"/>
      <c r="B206" s="79"/>
      <c r="C206" s="38" t="s">
        <v>4230</v>
      </c>
      <c r="D206" s="24">
        <v>0</v>
      </c>
      <c r="E206" s="13" t="s">
        <v>168</v>
      </c>
      <c r="F206" s="12" t="s">
        <v>4229</v>
      </c>
      <c r="G206" s="24"/>
    </row>
    <row r="207" spans="1:9" ht="31">
      <c r="A207" s="182"/>
      <c r="B207" s="79"/>
      <c r="C207" s="38" t="s">
        <v>4228</v>
      </c>
      <c r="D207" s="24">
        <v>0</v>
      </c>
      <c r="E207" s="13" t="s">
        <v>168</v>
      </c>
      <c r="F207" s="22" t="s">
        <v>4227</v>
      </c>
      <c r="G207" s="24"/>
    </row>
    <row r="208" spans="1:9" ht="31">
      <c r="A208" s="182"/>
      <c r="B208" s="79"/>
      <c r="C208" s="38" t="s">
        <v>4226</v>
      </c>
      <c r="D208" s="24">
        <v>0</v>
      </c>
      <c r="E208" s="13" t="s">
        <v>168</v>
      </c>
      <c r="F208" s="22" t="s">
        <v>4225</v>
      </c>
      <c r="G208" s="24"/>
    </row>
    <row r="209" spans="1:9" ht="77.5" hidden="1">
      <c r="A209" s="328" t="s">
        <v>4224</v>
      </c>
      <c r="B209" s="80" t="s">
        <v>1002</v>
      </c>
      <c r="C209" s="25"/>
      <c r="D209" s="25"/>
      <c r="E209" s="26"/>
      <c r="F209" s="25"/>
      <c r="G209" s="25"/>
    </row>
    <row r="210" spans="1:9" ht="31">
      <c r="A210" s="329" t="s">
        <v>4223</v>
      </c>
      <c r="B210" s="79" t="s">
        <v>1000</v>
      </c>
      <c r="C210" s="17" t="s">
        <v>4222</v>
      </c>
      <c r="D210" s="24">
        <v>0</v>
      </c>
      <c r="E210" s="26" t="s">
        <v>168</v>
      </c>
      <c r="F210" s="25" t="s">
        <v>4221</v>
      </c>
      <c r="G210" s="24"/>
    </row>
    <row r="211" spans="1:9" ht="46.5">
      <c r="A211" s="329" t="s">
        <v>997</v>
      </c>
      <c r="B211" s="80" t="s">
        <v>996</v>
      </c>
      <c r="C211" s="31" t="s">
        <v>995</v>
      </c>
      <c r="D211" s="316">
        <v>0</v>
      </c>
      <c r="E211" s="315" t="s">
        <v>168</v>
      </c>
      <c r="F211" s="64" t="s">
        <v>994</v>
      </c>
      <c r="G211" s="24"/>
    </row>
    <row r="212" spans="1:9" ht="31">
      <c r="A212" s="329"/>
      <c r="B212" s="80"/>
      <c r="C212" s="31" t="s">
        <v>993</v>
      </c>
      <c r="D212" s="24">
        <v>0</v>
      </c>
      <c r="E212" s="26" t="s">
        <v>168</v>
      </c>
      <c r="F212" s="23" t="s">
        <v>2541</v>
      </c>
      <c r="G212" s="24"/>
    </row>
    <row r="213" spans="1:9" ht="58">
      <c r="A213" s="182" t="s">
        <v>4220</v>
      </c>
      <c r="B213" s="79" t="s">
        <v>990</v>
      </c>
      <c r="C213" s="22" t="s">
        <v>4219</v>
      </c>
      <c r="D213" s="24">
        <v>0</v>
      </c>
      <c r="E213" s="26" t="s">
        <v>168</v>
      </c>
      <c r="F213" s="106" t="s">
        <v>4218</v>
      </c>
      <c r="G213" s="59"/>
    </row>
    <row r="214" spans="1:9" ht="58">
      <c r="A214" s="118"/>
      <c r="B214" s="25"/>
      <c r="C214" s="22" t="s">
        <v>4217</v>
      </c>
      <c r="D214" s="24">
        <v>0</v>
      </c>
      <c r="E214" s="26" t="s">
        <v>168</v>
      </c>
      <c r="F214" s="22" t="s">
        <v>4216</v>
      </c>
      <c r="G214" s="24"/>
    </row>
    <row r="215" spans="1:9" ht="21">
      <c r="A215" s="303"/>
      <c r="B215" s="912" t="s">
        <v>984</v>
      </c>
      <c r="C215" s="913"/>
      <c r="D215" s="913"/>
      <c r="E215" s="913"/>
      <c r="F215" s="913"/>
      <c r="G215" s="913"/>
      <c r="H215" s="11">
        <f>H216+H228+H242+H252+H263+H281+H285+H290</f>
        <v>0</v>
      </c>
      <c r="I215" s="11">
        <f>I216+I228+I242+I252+I263+I281+I285+I290</f>
        <v>94</v>
      </c>
    </row>
    <row r="216" spans="1:9" ht="40.15" customHeight="1">
      <c r="A216" s="429" t="s">
        <v>983</v>
      </c>
      <c r="B216" s="1003" t="s">
        <v>982</v>
      </c>
      <c r="C216" s="1004"/>
      <c r="D216" s="1004"/>
      <c r="E216" s="1004"/>
      <c r="F216" s="1004"/>
      <c r="G216" s="1005"/>
      <c r="H216" s="11">
        <f>SUM(D217:D227)</f>
        <v>0</v>
      </c>
      <c r="I216" s="11">
        <f>COUNT(D217:D227)*2</f>
        <v>22</v>
      </c>
    </row>
    <row r="217" spans="1:9" ht="46.5">
      <c r="A217" s="182" t="s">
        <v>4215</v>
      </c>
      <c r="B217" s="69" t="s">
        <v>980</v>
      </c>
      <c r="C217" s="23" t="s">
        <v>979</v>
      </c>
      <c r="D217" s="16">
        <v>0</v>
      </c>
      <c r="E217" s="26" t="s">
        <v>110</v>
      </c>
      <c r="F217" s="68" t="s">
        <v>4214</v>
      </c>
      <c r="G217" s="24"/>
    </row>
    <row r="218" spans="1:9" ht="43.5">
      <c r="A218" s="182"/>
      <c r="B218" s="69"/>
      <c r="C218" s="30" t="s">
        <v>978</v>
      </c>
      <c r="D218" s="16">
        <v>0</v>
      </c>
      <c r="E218" s="26" t="s">
        <v>110</v>
      </c>
      <c r="F218" s="68"/>
      <c r="G218" s="24"/>
    </row>
    <row r="219" spans="1:9" ht="72.5">
      <c r="A219" s="182"/>
      <c r="B219" s="69"/>
      <c r="C219" s="17" t="s">
        <v>2535</v>
      </c>
      <c r="D219" s="16">
        <v>0</v>
      </c>
      <c r="E219" s="13" t="s">
        <v>190</v>
      </c>
      <c r="F219" s="68"/>
      <c r="G219" s="24"/>
    </row>
    <row r="220" spans="1:9" ht="43.5">
      <c r="A220" s="182"/>
      <c r="B220" s="69"/>
      <c r="C220" s="23" t="s">
        <v>2534</v>
      </c>
      <c r="D220" s="16">
        <v>0</v>
      </c>
      <c r="E220" s="26" t="s">
        <v>110</v>
      </c>
      <c r="F220" s="68"/>
      <c r="G220" s="24"/>
    </row>
    <row r="221" spans="1:9" ht="43.5">
      <c r="A221" s="182"/>
      <c r="B221" s="69"/>
      <c r="C221" s="17" t="s">
        <v>2533</v>
      </c>
      <c r="D221" s="16">
        <v>0</v>
      </c>
      <c r="E221" s="26" t="s">
        <v>110</v>
      </c>
      <c r="F221" s="68"/>
      <c r="G221" s="24"/>
    </row>
    <row r="222" spans="1:9" ht="62">
      <c r="A222" s="182" t="s">
        <v>977</v>
      </c>
      <c r="B222" s="42" t="s">
        <v>976</v>
      </c>
      <c r="C222" s="23" t="s">
        <v>975</v>
      </c>
      <c r="D222" s="16">
        <v>0</v>
      </c>
      <c r="E222" s="26" t="s">
        <v>974</v>
      </c>
      <c r="F222" s="25"/>
      <c r="G222" s="24"/>
    </row>
    <row r="223" spans="1:9" ht="58">
      <c r="A223" s="182"/>
      <c r="B223" s="42"/>
      <c r="C223" s="22" t="s">
        <v>2532</v>
      </c>
      <c r="D223" s="16">
        <v>0</v>
      </c>
      <c r="E223" s="26" t="s">
        <v>974</v>
      </c>
      <c r="F223" s="25"/>
      <c r="G223" s="24"/>
    </row>
    <row r="224" spans="1:9" ht="43.5">
      <c r="A224" s="182"/>
      <c r="B224" s="42"/>
      <c r="C224" s="68" t="s">
        <v>4213</v>
      </c>
      <c r="D224" s="16">
        <v>0</v>
      </c>
      <c r="E224" s="26" t="s">
        <v>110</v>
      </c>
      <c r="F224" s="25"/>
      <c r="G224" s="24"/>
    </row>
    <row r="225" spans="1:9" ht="43.5">
      <c r="A225" s="182"/>
      <c r="B225" s="42"/>
      <c r="C225" s="68" t="s">
        <v>4212</v>
      </c>
      <c r="D225" s="16">
        <v>0</v>
      </c>
      <c r="E225" s="26" t="s">
        <v>110</v>
      </c>
      <c r="F225" s="25"/>
      <c r="G225" s="24"/>
    </row>
    <row r="226" spans="1:9" ht="87">
      <c r="A226" s="182"/>
      <c r="B226" s="42"/>
      <c r="C226" s="320" t="s">
        <v>3957</v>
      </c>
      <c r="D226" s="16">
        <v>0</v>
      </c>
      <c r="E226" s="26" t="s">
        <v>110</v>
      </c>
      <c r="F226" s="25"/>
      <c r="G226" s="24"/>
    </row>
    <row r="227" spans="1:9" ht="58">
      <c r="A227" s="182" t="s">
        <v>972</v>
      </c>
      <c r="B227" s="42" t="s">
        <v>971</v>
      </c>
      <c r="C227" s="22" t="s">
        <v>3037</v>
      </c>
      <c r="D227" s="16">
        <v>0</v>
      </c>
      <c r="E227" s="26" t="s">
        <v>235</v>
      </c>
      <c r="F227" s="25"/>
      <c r="G227" s="24"/>
    </row>
    <row r="228" spans="1:9" ht="40.15" customHeight="1">
      <c r="A228" s="429" t="s">
        <v>970</v>
      </c>
      <c r="B228" s="1003" t="s">
        <v>969</v>
      </c>
      <c r="C228" s="1004"/>
      <c r="D228" s="1004"/>
      <c r="E228" s="1004"/>
      <c r="F228" s="1004"/>
      <c r="G228" s="1005"/>
      <c r="H228" s="11">
        <f>SUM(D229:D240)</f>
        <v>0</v>
      </c>
      <c r="I228" s="11">
        <f>COUNT(D229:D240)*2</f>
        <v>22</v>
      </c>
    </row>
    <row r="229" spans="1:9" ht="46.5">
      <c r="A229" s="182" t="s">
        <v>968</v>
      </c>
      <c r="B229" s="42" t="s">
        <v>967</v>
      </c>
      <c r="C229" s="22" t="s">
        <v>3953</v>
      </c>
      <c r="D229" s="37">
        <v>0</v>
      </c>
      <c r="E229" s="26" t="s">
        <v>110</v>
      </c>
      <c r="F229" s="22" t="s">
        <v>965</v>
      </c>
      <c r="G229" s="24"/>
    </row>
    <row r="230" spans="1:9" ht="46.5" hidden="1">
      <c r="A230" s="328" t="s">
        <v>964</v>
      </c>
      <c r="B230" s="69" t="s">
        <v>963</v>
      </c>
      <c r="C230" s="25"/>
      <c r="D230" s="25"/>
      <c r="E230" s="26"/>
      <c r="F230" s="25"/>
      <c r="G230" s="25"/>
    </row>
    <row r="231" spans="1:9" ht="58">
      <c r="A231" s="329" t="s">
        <v>962</v>
      </c>
      <c r="B231" s="42" t="s">
        <v>961</v>
      </c>
      <c r="C231" s="17" t="s">
        <v>3952</v>
      </c>
      <c r="D231" s="37">
        <v>0</v>
      </c>
      <c r="E231" s="13" t="s">
        <v>190</v>
      </c>
      <c r="F231" s="25"/>
      <c r="G231" s="24"/>
    </row>
    <row r="232" spans="1:9" ht="72.5">
      <c r="A232" s="329"/>
      <c r="B232" s="42"/>
      <c r="C232" s="17" t="s">
        <v>3951</v>
      </c>
      <c r="D232" s="37">
        <v>0</v>
      </c>
      <c r="E232" s="13" t="s">
        <v>190</v>
      </c>
      <c r="F232" s="17" t="s">
        <v>3950</v>
      </c>
      <c r="G232" s="24"/>
    </row>
    <row r="233" spans="1:9" ht="31">
      <c r="A233" s="182" t="s">
        <v>958</v>
      </c>
      <c r="B233" s="42" t="s">
        <v>957</v>
      </c>
      <c r="C233" s="13" t="s">
        <v>4211</v>
      </c>
      <c r="D233" s="37">
        <v>0</v>
      </c>
      <c r="E233" s="26" t="s">
        <v>190</v>
      </c>
      <c r="F233" s="25"/>
      <c r="G233" s="24"/>
    </row>
    <row r="234" spans="1:9" ht="29">
      <c r="A234" s="182"/>
      <c r="B234" s="42"/>
      <c r="C234" s="164" t="s">
        <v>4210</v>
      </c>
      <c r="D234" s="37">
        <v>0</v>
      </c>
      <c r="E234" s="13" t="s">
        <v>51</v>
      </c>
      <c r="F234" s="25"/>
      <c r="G234" s="24"/>
    </row>
    <row r="235" spans="1:9" ht="46.5">
      <c r="A235" s="182" t="s">
        <v>953</v>
      </c>
      <c r="B235" s="69" t="s">
        <v>952</v>
      </c>
      <c r="C235" s="17" t="s">
        <v>3945</v>
      </c>
      <c r="D235" s="37">
        <v>0</v>
      </c>
      <c r="E235" s="9" t="s">
        <v>110</v>
      </c>
      <c r="F235" s="17"/>
      <c r="G235" s="24"/>
    </row>
    <row r="236" spans="1:9" ht="43.5">
      <c r="A236" s="182"/>
      <c r="B236" s="69"/>
      <c r="C236" s="17" t="s">
        <v>3944</v>
      </c>
      <c r="D236" s="37">
        <v>0</v>
      </c>
      <c r="E236" s="26" t="s">
        <v>130</v>
      </c>
      <c r="F236" s="17"/>
      <c r="G236" s="24"/>
    </row>
    <row r="237" spans="1:9" ht="43.5">
      <c r="A237" s="182" t="s">
        <v>949</v>
      </c>
      <c r="B237" s="17" t="s">
        <v>948</v>
      </c>
      <c r="C237" s="23" t="s">
        <v>4209</v>
      </c>
      <c r="D237" s="37">
        <v>0</v>
      </c>
      <c r="E237" s="26" t="s">
        <v>110</v>
      </c>
      <c r="F237" s="25"/>
      <c r="G237" s="24"/>
    </row>
    <row r="238" spans="1:9" ht="15.5">
      <c r="A238" s="182"/>
      <c r="B238" s="17"/>
      <c r="C238" s="17" t="s">
        <v>4208</v>
      </c>
      <c r="D238" s="37">
        <v>0</v>
      </c>
      <c r="E238" s="26" t="s">
        <v>797</v>
      </c>
      <c r="G238" s="24"/>
    </row>
    <row r="239" spans="1:9" ht="46.5">
      <c r="A239" s="182" t="s">
        <v>945</v>
      </c>
      <c r="B239" s="42" t="s">
        <v>944</v>
      </c>
      <c r="C239" s="30" t="s">
        <v>1792</v>
      </c>
      <c r="D239" s="37">
        <v>0</v>
      </c>
      <c r="E239" s="26" t="s">
        <v>190</v>
      </c>
      <c r="F239" s="23" t="s">
        <v>942</v>
      </c>
      <c r="G239" s="24"/>
    </row>
    <row r="240" spans="1:9" ht="15.5">
      <c r="A240" s="182"/>
      <c r="B240" s="42"/>
      <c r="C240" s="17" t="s">
        <v>3939</v>
      </c>
      <c r="D240" s="37">
        <v>0</v>
      </c>
      <c r="E240" s="26" t="s">
        <v>110</v>
      </c>
      <c r="F240" s="25"/>
      <c r="G240" s="24"/>
    </row>
    <row r="241" spans="1:9" ht="46.5" hidden="1">
      <c r="A241" s="328" t="s">
        <v>939</v>
      </c>
      <c r="B241" s="42" t="s">
        <v>938</v>
      </c>
      <c r="C241" s="25"/>
      <c r="D241" s="25"/>
      <c r="E241" s="26"/>
      <c r="F241" s="25"/>
      <c r="G241" s="25"/>
    </row>
    <row r="242" spans="1:9" ht="40.15" customHeight="1">
      <c r="A242" s="429" t="s">
        <v>937</v>
      </c>
      <c r="B242" s="1003" t="s">
        <v>936</v>
      </c>
      <c r="C242" s="1004"/>
      <c r="D242" s="1004"/>
      <c r="E242" s="1004"/>
      <c r="F242" s="1004"/>
      <c r="G242" s="1005"/>
      <c r="H242" s="11">
        <f>SUM(D243:D251)</f>
        <v>0</v>
      </c>
      <c r="I242" s="11">
        <f>COUNT(D243:D251)*2</f>
        <v>16</v>
      </c>
    </row>
    <row r="243" spans="1:9" ht="46.5">
      <c r="A243" s="19" t="s">
        <v>935</v>
      </c>
      <c r="B243" s="38" t="s">
        <v>934</v>
      </c>
      <c r="C243" s="327" t="s">
        <v>4207</v>
      </c>
      <c r="D243" s="24">
        <v>0</v>
      </c>
      <c r="E243" s="26" t="s">
        <v>168</v>
      </c>
      <c r="F243" s="25"/>
      <c r="G243" s="24"/>
    </row>
    <row r="244" spans="1:9" ht="29">
      <c r="A244" s="19"/>
      <c r="B244" s="38"/>
      <c r="C244" s="327" t="s">
        <v>4206</v>
      </c>
      <c r="D244" s="24">
        <v>0</v>
      </c>
      <c r="E244" s="26" t="s">
        <v>168</v>
      </c>
      <c r="F244" s="25"/>
      <c r="G244" s="24"/>
    </row>
    <row r="245" spans="1:9" ht="46.5">
      <c r="A245" s="19" t="s">
        <v>929</v>
      </c>
      <c r="B245" s="38" t="s">
        <v>928</v>
      </c>
      <c r="C245" s="68" t="s">
        <v>4205</v>
      </c>
      <c r="D245" s="24">
        <v>0</v>
      </c>
      <c r="E245" s="26" t="s">
        <v>168</v>
      </c>
      <c r="F245" s="25"/>
      <c r="G245" s="24"/>
    </row>
    <row r="246" spans="1:9" ht="58">
      <c r="A246" s="19" t="s">
        <v>924</v>
      </c>
      <c r="B246" s="38" t="s">
        <v>923</v>
      </c>
      <c r="C246" s="23" t="s">
        <v>4204</v>
      </c>
      <c r="D246" s="24">
        <v>0</v>
      </c>
      <c r="E246" s="13" t="s">
        <v>110</v>
      </c>
      <c r="F246" s="23" t="s">
        <v>919</v>
      </c>
      <c r="G246" s="24"/>
    </row>
    <row r="247" spans="1:9" ht="58">
      <c r="A247" s="182"/>
      <c r="B247" s="38"/>
      <c r="C247" s="23" t="s">
        <v>4203</v>
      </c>
      <c r="D247" s="24">
        <v>0</v>
      </c>
      <c r="E247" s="13" t="s">
        <v>110</v>
      </c>
      <c r="F247" s="23" t="s">
        <v>919</v>
      </c>
      <c r="G247" s="24"/>
    </row>
    <row r="248" spans="1:9" ht="43.5">
      <c r="A248" s="182"/>
      <c r="B248" s="38"/>
      <c r="C248" s="68" t="s">
        <v>4202</v>
      </c>
      <c r="D248" s="24">
        <v>0</v>
      </c>
      <c r="E248" s="26" t="s">
        <v>168</v>
      </c>
      <c r="F248" s="25"/>
      <c r="G248" s="24"/>
    </row>
    <row r="249" spans="1:9" ht="15.5">
      <c r="A249" s="182"/>
      <c r="B249" s="38"/>
      <c r="C249" s="23" t="s">
        <v>4201</v>
      </c>
      <c r="D249" s="24">
        <v>0</v>
      </c>
      <c r="E249" s="26" t="s">
        <v>168</v>
      </c>
      <c r="F249" s="25"/>
      <c r="G249" s="24"/>
    </row>
    <row r="250" spans="1:9" ht="31" hidden="1">
      <c r="A250" s="21" t="s">
        <v>918</v>
      </c>
      <c r="B250" s="38" t="s">
        <v>917</v>
      </c>
      <c r="C250" s="38"/>
      <c r="D250" s="25"/>
      <c r="E250" s="26"/>
      <c r="F250" s="25"/>
      <c r="G250" s="25"/>
    </row>
    <row r="251" spans="1:9" ht="43.5">
      <c r="A251" s="19" t="s">
        <v>915</v>
      </c>
      <c r="B251" s="75" t="s">
        <v>914</v>
      </c>
      <c r="C251" s="23" t="s">
        <v>1778</v>
      </c>
      <c r="D251" s="24">
        <v>0</v>
      </c>
      <c r="E251" s="26" t="s">
        <v>126</v>
      </c>
      <c r="F251" s="25"/>
      <c r="G251" s="24"/>
    </row>
    <row r="252" spans="1:9" ht="40.15" customHeight="1">
      <c r="A252" s="429" t="s">
        <v>912</v>
      </c>
      <c r="B252" s="1024" t="s">
        <v>911</v>
      </c>
      <c r="C252" s="1025"/>
      <c r="D252" s="1025"/>
      <c r="E252" s="1025"/>
      <c r="F252" s="1025"/>
      <c r="G252" s="1026"/>
      <c r="H252" s="11">
        <f>SUM(D253:D262)</f>
        <v>0</v>
      </c>
      <c r="I252" s="11">
        <f>COUNT(D253:D262)*2</f>
        <v>18</v>
      </c>
    </row>
    <row r="253" spans="1:9" ht="31">
      <c r="A253" s="19" t="s">
        <v>910</v>
      </c>
      <c r="B253" s="33" t="s">
        <v>909</v>
      </c>
      <c r="C253" s="36" t="s">
        <v>908</v>
      </c>
      <c r="D253" s="24">
        <v>0</v>
      </c>
      <c r="E253" s="26" t="s">
        <v>168</v>
      </c>
      <c r="F253" s="25"/>
      <c r="G253" s="24"/>
    </row>
    <row r="254" spans="1:9" ht="29">
      <c r="A254" s="19"/>
      <c r="B254" s="33"/>
      <c r="C254" s="36" t="s">
        <v>907</v>
      </c>
      <c r="D254" s="24">
        <v>0</v>
      </c>
      <c r="E254" s="26" t="s">
        <v>168</v>
      </c>
      <c r="F254" s="25"/>
      <c r="G254" s="24"/>
    </row>
    <row r="255" spans="1:9" ht="43.5">
      <c r="A255" s="19" t="s">
        <v>906</v>
      </c>
      <c r="B255" s="31" t="s">
        <v>905</v>
      </c>
      <c r="C255" s="36" t="s">
        <v>904</v>
      </c>
      <c r="D255" s="24">
        <v>0</v>
      </c>
      <c r="E255" s="26" t="s">
        <v>168</v>
      </c>
      <c r="F255" s="36" t="s">
        <v>903</v>
      </c>
      <c r="G255" s="24"/>
    </row>
    <row r="256" spans="1:9" ht="29">
      <c r="A256" s="19"/>
      <c r="B256" s="31"/>
      <c r="C256" s="23" t="s">
        <v>902</v>
      </c>
      <c r="D256" s="24">
        <v>0</v>
      </c>
      <c r="E256" s="26" t="s">
        <v>168</v>
      </c>
      <c r="F256" s="23"/>
      <c r="G256" s="24"/>
    </row>
    <row r="257" spans="1:9" ht="29">
      <c r="A257" s="19"/>
      <c r="B257" s="31"/>
      <c r="C257" s="45" t="s">
        <v>901</v>
      </c>
      <c r="D257" s="24">
        <v>0</v>
      </c>
      <c r="E257" s="26" t="s">
        <v>168</v>
      </c>
      <c r="F257" s="23"/>
      <c r="G257" s="24"/>
    </row>
    <row r="258" spans="1:9" ht="31">
      <c r="A258" s="19" t="s">
        <v>900</v>
      </c>
      <c r="B258" s="29" t="s">
        <v>899</v>
      </c>
      <c r="C258" s="161" t="s">
        <v>898</v>
      </c>
      <c r="D258" s="24">
        <v>0</v>
      </c>
      <c r="E258" s="26" t="s">
        <v>168</v>
      </c>
      <c r="F258" s="25"/>
      <c r="G258" s="24"/>
    </row>
    <row r="259" spans="1:9" ht="29">
      <c r="A259" s="19"/>
      <c r="B259" s="29"/>
      <c r="C259" s="36" t="s">
        <v>897</v>
      </c>
      <c r="D259" s="24">
        <v>0</v>
      </c>
      <c r="E259" s="26" t="s">
        <v>168</v>
      </c>
      <c r="F259" s="25"/>
      <c r="G259" s="24"/>
    </row>
    <row r="260" spans="1:9" ht="31" hidden="1">
      <c r="A260" s="21" t="s">
        <v>894</v>
      </c>
      <c r="B260" s="29" t="s">
        <v>893</v>
      </c>
      <c r="C260" s="25"/>
      <c r="D260" s="25"/>
      <c r="E260" s="26"/>
      <c r="F260" s="25"/>
      <c r="G260" s="25"/>
    </row>
    <row r="261" spans="1:9" ht="31">
      <c r="A261" s="19" t="s">
        <v>892</v>
      </c>
      <c r="B261" s="29" t="s">
        <v>891</v>
      </c>
      <c r="C261" s="68" t="s">
        <v>3925</v>
      </c>
      <c r="D261" s="24">
        <v>0</v>
      </c>
      <c r="E261" s="26" t="s">
        <v>168</v>
      </c>
      <c r="F261" s="25"/>
      <c r="G261" s="24"/>
    </row>
    <row r="262" spans="1:9" ht="46.5">
      <c r="A262" s="19" t="s">
        <v>889</v>
      </c>
      <c r="B262" s="29" t="s">
        <v>888</v>
      </c>
      <c r="C262" s="30" t="s">
        <v>887</v>
      </c>
      <c r="D262" s="24">
        <v>0</v>
      </c>
      <c r="E262" s="26" t="s">
        <v>168</v>
      </c>
      <c r="F262" s="25"/>
      <c r="G262" s="24"/>
    </row>
    <row r="263" spans="1:9" ht="40.15" customHeight="1">
      <c r="A263" s="429" t="s">
        <v>886</v>
      </c>
      <c r="B263" s="1024" t="s">
        <v>885</v>
      </c>
      <c r="C263" s="1025"/>
      <c r="D263" s="1025"/>
      <c r="E263" s="1025"/>
      <c r="F263" s="1025"/>
      <c r="G263" s="1026"/>
      <c r="H263" s="11">
        <f>SUM(D264:D265)</f>
        <v>0</v>
      </c>
      <c r="I263" s="11">
        <f>COUNT(D264:D265)*2</f>
        <v>4</v>
      </c>
    </row>
    <row r="264" spans="1:9" ht="62">
      <c r="A264" s="19" t="s">
        <v>884</v>
      </c>
      <c r="B264" s="29" t="s">
        <v>883</v>
      </c>
      <c r="C264" s="23" t="s">
        <v>882</v>
      </c>
      <c r="D264" s="24">
        <v>0</v>
      </c>
      <c r="E264" s="26" t="s">
        <v>235</v>
      </c>
      <c r="F264" s="17" t="s">
        <v>4200</v>
      </c>
      <c r="G264" s="24"/>
    </row>
    <row r="265" spans="1:9" ht="46.5">
      <c r="A265" s="19" t="s">
        <v>881</v>
      </c>
      <c r="B265" s="29" t="s">
        <v>880</v>
      </c>
      <c r="C265" s="68" t="s">
        <v>4199</v>
      </c>
      <c r="D265" s="24">
        <v>0</v>
      </c>
      <c r="E265" s="26" t="s">
        <v>235</v>
      </c>
      <c r="F265" s="25"/>
      <c r="G265" s="24"/>
    </row>
    <row r="266" spans="1:9" ht="43.5" hidden="1">
      <c r="A266" s="21" t="s">
        <v>878</v>
      </c>
      <c r="B266" s="71" t="s">
        <v>877</v>
      </c>
      <c r="C266" s="25"/>
      <c r="D266" s="25"/>
      <c r="E266" s="26"/>
      <c r="F266" s="25"/>
      <c r="G266" s="25"/>
    </row>
    <row r="267" spans="1:9" ht="40.15" hidden="1" customHeight="1">
      <c r="A267" s="427" t="s">
        <v>876</v>
      </c>
      <c r="B267" s="1003" t="s">
        <v>875</v>
      </c>
      <c r="C267" s="1004"/>
      <c r="D267" s="1004"/>
      <c r="E267" s="1004"/>
      <c r="F267" s="1004"/>
      <c r="G267" s="1005"/>
    </row>
    <row r="268" spans="1:9" ht="46.5" hidden="1">
      <c r="A268" s="40" t="s">
        <v>874</v>
      </c>
      <c r="B268" s="42" t="s">
        <v>873</v>
      </c>
      <c r="C268" s="25"/>
      <c r="D268" s="25"/>
      <c r="E268" s="26"/>
      <c r="F268" s="25"/>
      <c r="G268" s="25"/>
    </row>
    <row r="269" spans="1:9" ht="46.5" hidden="1">
      <c r="A269" s="40" t="s">
        <v>871</v>
      </c>
      <c r="B269" s="42" t="s">
        <v>870</v>
      </c>
      <c r="C269" s="25"/>
      <c r="D269" s="25"/>
      <c r="E269" s="26"/>
      <c r="F269" s="25"/>
      <c r="G269" s="25"/>
    </row>
    <row r="270" spans="1:9" ht="58" hidden="1">
      <c r="A270" s="40" t="s">
        <v>869</v>
      </c>
      <c r="B270" s="23" t="s">
        <v>868</v>
      </c>
      <c r="C270" s="25"/>
      <c r="D270" s="25"/>
      <c r="E270" s="26"/>
      <c r="F270" s="25"/>
      <c r="G270" s="25"/>
    </row>
    <row r="271" spans="1:9" ht="40.15" hidden="1" customHeight="1">
      <c r="A271" s="427" t="s">
        <v>867</v>
      </c>
      <c r="B271" s="1003" t="s">
        <v>866</v>
      </c>
      <c r="C271" s="1004"/>
      <c r="D271" s="1004"/>
      <c r="E271" s="1004"/>
      <c r="F271" s="1004"/>
      <c r="G271" s="1005"/>
    </row>
    <row r="272" spans="1:9" ht="31" hidden="1">
      <c r="A272" s="21" t="s">
        <v>865</v>
      </c>
      <c r="B272" s="42" t="s">
        <v>864</v>
      </c>
      <c r="C272" s="25"/>
      <c r="D272" s="25"/>
      <c r="E272" s="26"/>
      <c r="F272" s="25"/>
      <c r="G272" s="25"/>
    </row>
    <row r="273" spans="1:9" ht="46.5" hidden="1">
      <c r="A273" s="21" t="s">
        <v>862</v>
      </c>
      <c r="B273" s="42" t="s">
        <v>861</v>
      </c>
      <c r="C273" s="25"/>
      <c r="D273" s="25"/>
      <c r="E273" s="26"/>
      <c r="F273" s="25"/>
      <c r="G273" s="25"/>
    </row>
    <row r="274" spans="1:9" ht="43.5" hidden="1">
      <c r="A274" s="21" t="s">
        <v>860</v>
      </c>
      <c r="B274" s="23" t="s">
        <v>859</v>
      </c>
      <c r="C274" s="25"/>
      <c r="D274" s="25"/>
      <c r="E274" s="26"/>
      <c r="F274" s="25"/>
      <c r="G274" s="25"/>
    </row>
    <row r="275" spans="1:9" ht="40.15" hidden="1" customHeight="1">
      <c r="A275" s="427" t="s">
        <v>858</v>
      </c>
      <c r="B275" s="1003" t="s">
        <v>857</v>
      </c>
      <c r="C275" s="1004"/>
      <c r="D275" s="1004"/>
      <c r="E275" s="1004"/>
      <c r="F275" s="1004"/>
      <c r="G275" s="1005"/>
    </row>
    <row r="276" spans="1:9" ht="46.5" hidden="1">
      <c r="A276" s="21" t="s">
        <v>856</v>
      </c>
      <c r="B276" s="42" t="s">
        <v>855</v>
      </c>
      <c r="C276" s="25"/>
      <c r="D276" s="25"/>
      <c r="E276" s="26"/>
      <c r="F276" s="25"/>
      <c r="G276" s="25"/>
    </row>
    <row r="277" spans="1:9" ht="46.5" hidden="1">
      <c r="A277" s="21" t="s">
        <v>854</v>
      </c>
      <c r="B277" s="29" t="s">
        <v>853</v>
      </c>
      <c r="C277" s="25"/>
      <c r="D277" s="25"/>
      <c r="E277" s="26"/>
      <c r="F277" s="25"/>
      <c r="G277" s="25"/>
    </row>
    <row r="278" spans="1:9" ht="40.15" hidden="1" customHeight="1">
      <c r="A278" s="431" t="s">
        <v>852</v>
      </c>
      <c r="B278" s="1003" t="s">
        <v>851</v>
      </c>
      <c r="C278" s="1004"/>
      <c r="D278" s="1004"/>
      <c r="E278" s="1004"/>
      <c r="F278" s="1004"/>
      <c r="G278" s="1005"/>
    </row>
    <row r="279" spans="1:9" ht="31" hidden="1">
      <c r="A279" s="284" t="s">
        <v>850</v>
      </c>
      <c r="B279" s="42" t="s">
        <v>849</v>
      </c>
      <c r="C279" s="25"/>
      <c r="D279" s="25"/>
      <c r="E279" s="26"/>
      <c r="F279" s="25"/>
      <c r="G279" s="25"/>
    </row>
    <row r="280" spans="1:9" ht="46.5" hidden="1">
      <c r="A280" s="284" t="s">
        <v>848</v>
      </c>
      <c r="B280" s="42" t="s">
        <v>847</v>
      </c>
      <c r="C280" s="25"/>
      <c r="D280" s="25"/>
      <c r="E280" s="26"/>
      <c r="F280" s="25"/>
      <c r="G280" s="25"/>
    </row>
    <row r="281" spans="1:9" ht="40.15" customHeight="1">
      <c r="A281" s="429" t="s">
        <v>846</v>
      </c>
      <c r="B281" s="1003" t="s">
        <v>845</v>
      </c>
      <c r="C281" s="1004"/>
      <c r="D281" s="1004"/>
      <c r="E281" s="1004"/>
      <c r="F281" s="1004"/>
      <c r="G281" s="1005"/>
      <c r="H281" s="11">
        <f>SUM(D284)</f>
        <v>0</v>
      </c>
      <c r="I281" s="11">
        <f>COUNT(D284)*2</f>
        <v>2</v>
      </c>
    </row>
    <row r="282" spans="1:9" ht="46.5" hidden="1">
      <c r="A282" s="21" t="s">
        <v>844</v>
      </c>
      <c r="B282" s="42" t="s">
        <v>843</v>
      </c>
      <c r="C282" s="25"/>
      <c r="D282" s="25"/>
      <c r="E282" s="26"/>
      <c r="F282" s="25"/>
      <c r="G282" s="25"/>
    </row>
    <row r="283" spans="1:9" ht="46.5" hidden="1">
      <c r="A283" s="21" t="s">
        <v>842</v>
      </c>
      <c r="B283" s="42" t="s">
        <v>841</v>
      </c>
      <c r="C283" s="25"/>
      <c r="D283" s="25"/>
      <c r="E283" s="26"/>
      <c r="F283" s="25"/>
      <c r="G283" s="25"/>
    </row>
    <row r="284" spans="1:9" ht="46.5">
      <c r="A284" s="19" t="s">
        <v>840</v>
      </c>
      <c r="B284" s="69" t="s">
        <v>839</v>
      </c>
      <c r="C284" s="17" t="s">
        <v>4198</v>
      </c>
      <c r="D284" s="24">
        <v>0</v>
      </c>
      <c r="E284" s="26" t="s">
        <v>130</v>
      </c>
      <c r="F284" s="25"/>
      <c r="G284" s="24"/>
    </row>
    <row r="285" spans="1:9" ht="40.15" customHeight="1">
      <c r="A285" s="429" t="s">
        <v>838</v>
      </c>
      <c r="B285" s="1003" t="s">
        <v>837</v>
      </c>
      <c r="C285" s="1004"/>
      <c r="D285" s="1004"/>
      <c r="E285" s="1004"/>
      <c r="F285" s="1004"/>
      <c r="G285" s="1005"/>
      <c r="H285" s="11">
        <f>SUM(D286:D289)</f>
        <v>0</v>
      </c>
      <c r="I285" s="11">
        <f>COUNT(D286:D289)*2</f>
        <v>8</v>
      </c>
    </row>
    <row r="286" spans="1:9" ht="46.5">
      <c r="A286" s="19" t="s">
        <v>836</v>
      </c>
      <c r="B286" s="38" t="s">
        <v>835</v>
      </c>
      <c r="C286" s="38" t="s">
        <v>4197</v>
      </c>
      <c r="D286" s="24">
        <v>0</v>
      </c>
      <c r="E286" s="26" t="s">
        <v>126</v>
      </c>
      <c r="F286" s="25"/>
      <c r="G286" s="24"/>
    </row>
    <row r="287" spans="1:9" ht="62">
      <c r="A287" s="19" t="s">
        <v>833</v>
      </c>
      <c r="B287" s="38" t="s">
        <v>832</v>
      </c>
      <c r="C287" s="23" t="s">
        <v>831</v>
      </c>
      <c r="D287" s="24">
        <v>0</v>
      </c>
      <c r="E287" s="26" t="s">
        <v>130</v>
      </c>
      <c r="F287" s="23" t="s">
        <v>830</v>
      </c>
      <c r="G287" s="24"/>
    </row>
    <row r="288" spans="1:9" ht="29">
      <c r="A288" s="19"/>
      <c r="B288" s="38"/>
      <c r="C288" s="64" t="s">
        <v>829</v>
      </c>
      <c r="D288" s="24">
        <v>0</v>
      </c>
      <c r="E288" s="26" t="s">
        <v>126</v>
      </c>
      <c r="F288" s="26"/>
      <c r="G288" s="24"/>
    </row>
    <row r="289" spans="1:9" ht="62">
      <c r="A289" s="19" t="s">
        <v>828</v>
      </c>
      <c r="B289" s="38" t="s">
        <v>827</v>
      </c>
      <c r="C289" s="36" t="s">
        <v>3913</v>
      </c>
      <c r="D289" s="24">
        <v>0</v>
      </c>
      <c r="E289" s="26" t="s">
        <v>168</v>
      </c>
      <c r="G289" s="24"/>
    </row>
    <row r="290" spans="1:9" ht="40.15" customHeight="1">
      <c r="A290" s="429" t="s">
        <v>825</v>
      </c>
      <c r="B290" s="1032" t="s">
        <v>824</v>
      </c>
      <c r="C290" s="1033"/>
      <c r="D290" s="1033"/>
      <c r="E290" s="1033"/>
      <c r="F290" s="1033"/>
      <c r="G290" s="1034"/>
      <c r="H290" s="11">
        <f>SUM(D291)</f>
        <v>0</v>
      </c>
      <c r="I290" s="11">
        <f>COUNT(D291)*2</f>
        <v>2</v>
      </c>
    </row>
    <row r="291" spans="1:9" ht="72.5">
      <c r="A291" s="19" t="s">
        <v>823</v>
      </c>
      <c r="B291" s="68" t="s">
        <v>822</v>
      </c>
      <c r="C291" s="36" t="s">
        <v>821</v>
      </c>
      <c r="D291" s="24">
        <v>0</v>
      </c>
      <c r="E291" s="26" t="s">
        <v>110</v>
      </c>
      <c r="F291" s="17" t="s">
        <v>1763</v>
      </c>
      <c r="G291" s="24"/>
    </row>
    <row r="292" spans="1:9" ht="29" hidden="1">
      <c r="A292" s="21" t="s">
        <v>819</v>
      </c>
      <c r="B292" s="68" t="s">
        <v>818</v>
      </c>
      <c r="C292" s="17"/>
      <c r="D292" s="25"/>
      <c r="E292" s="26"/>
      <c r="F292" s="25"/>
      <c r="G292" s="25"/>
    </row>
    <row r="293" spans="1:9" ht="21">
      <c r="A293" s="323"/>
      <c r="B293" s="912" t="s">
        <v>817</v>
      </c>
      <c r="C293" s="913"/>
      <c r="D293" s="913"/>
      <c r="E293" s="913"/>
      <c r="F293" s="913"/>
      <c r="G293" s="914"/>
      <c r="H293" s="11">
        <f>H294+H303+H309+H328+H346+H353+H433</f>
        <v>0</v>
      </c>
      <c r="I293" s="11">
        <f>I294+I303+I309+I328+I346+I353+I433</f>
        <v>58</v>
      </c>
    </row>
    <row r="294" spans="1:9" ht="40.15" customHeight="1">
      <c r="A294" s="429" t="s">
        <v>816</v>
      </c>
      <c r="B294" s="1024" t="s">
        <v>815</v>
      </c>
      <c r="C294" s="1025"/>
      <c r="D294" s="1025"/>
      <c r="E294" s="1025"/>
      <c r="F294" s="1025"/>
      <c r="G294" s="1026"/>
      <c r="H294" s="11">
        <f>SUM(D295:D296)</f>
        <v>0</v>
      </c>
      <c r="I294" s="11">
        <f>COUNT(D295:D296)*2</f>
        <v>4</v>
      </c>
    </row>
    <row r="295" spans="1:9" ht="46.5">
      <c r="A295" s="19" t="s">
        <v>814</v>
      </c>
      <c r="B295" s="29" t="s">
        <v>813</v>
      </c>
      <c r="C295" s="23" t="s">
        <v>4196</v>
      </c>
      <c r="D295" s="10">
        <v>0</v>
      </c>
      <c r="E295" s="26" t="s">
        <v>51</v>
      </c>
      <c r="G295" s="24"/>
    </row>
    <row r="296" spans="1:9" ht="43.5">
      <c r="A296" s="182"/>
      <c r="B296" s="29"/>
      <c r="C296" s="23" t="s">
        <v>4195</v>
      </c>
      <c r="D296" s="37">
        <v>0</v>
      </c>
      <c r="E296" s="26" t="s">
        <v>51</v>
      </c>
      <c r="F296" s="23" t="s">
        <v>1761</v>
      </c>
      <c r="G296" s="24"/>
    </row>
    <row r="297" spans="1:9" ht="31" hidden="1">
      <c r="A297" s="21" t="s">
        <v>806</v>
      </c>
      <c r="B297" s="29" t="s">
        <v>805</v>
      </c>
      <c r="C297" s="42"/>
      <c r="D297" s="25"/>
      <c r="E297" s="26"/>
      <c r="F297" s="25"/>
      <c r="G297" s="25"/>
    </row>
    <row r="298" spans="1:9" ht="31" hidden="1">
      <c r="A298" s="21" t="s">
        <v>796</v>
      </c>
      <c r="B298" s="29" t="s">
        <v>795</v>
      </c>
      <c r="C298" s="25"/>
      <c r="D298" s="25"/>
      <c r="E298" s="26"/>
      <c r="F298" s="25"/>
      <c r="G298" s="25"/>
    </row>
    <row r="299" spans="1:9" ht="46.5" hidden="1">
      <c r="A299" s="21" t="s">
        <v>792</v>
      </c>
      <c r="B299" s="29" t="s">
        <v>791</v>
      </c>
      <c r="C299" s="25"/>
      <c r="D299" s="25"/>
      <c r="E299" s="26"/>
      <c r="F299" s="25"/>
      <c r="G299" s="25"/>
    </row>
    <row r="300" spans="1:9" ht="40.15" hidden="1" customHeight="1">
      <c r="A300" s="427" t="s">
        <v>790</v>
      </c>
      <c r="B300" s="1003" t="s">
        <v>789</v>
      </c>
      <c r="C300" s="1004"/>
      <c r="D300" s="1004"/>
      <c r="E300" s="1004"/>
      <c r="F300" s="1004"/>
      <c r="G300" s="1005"/>
    </row>
    <row r="301" spans="1:9" ht="31" hidden="1">
      <c r="A301" s="21" t="s">
        <v>788</v>
      </c>
      <c r="B301" s="42" t="s">
        <v>787</v>
      </c>
      <c r="C301" s="25"/>
      <c r="D301" s="25"/>
      <c r="E301" s="26"/>
      <c r="F301" s="25"/>
      <c r="G301" s="25"/>
    </row>
    <row r="302" spans="1:9" ht="46.5" hidden="1">
      <c r="A302" s="21" t="s">
        <v>785</v>
      </c>
      <c r="B302" s="42" t="s">
        <v>784</v>
      </c>
      <c r="C302" s="25"/>
      <c r="D302" s="25"/>
      <c r="E302" s="26"/>
      <c r="F302" s="25"/>
      <c r="G302" s="25"/>
    </row>
    <row r="303" spans="1:9" ht="40.15" customHeight="1">
      <c r="A303" s="429" t="s">
        <v>782</v>
      </c>
      <c r="B303" s="1003" t="s">
        <v>781</v>
      </c>
      <c r="C303" s="1004"/>
      <c r="D303" s="1004"/>
      <c r="E303" s="1004"/>
      <c r="F303" s="1004"/>
      <c r="G303" s="1005"/>
      <c r="H303" s="11">
        <f>SUM(D305:D306)</f>
        <v>0</v>
      </c>
      <c r="I303" s="11">
        <f>COUNT(D305:D306)*2</f>
        <v>4</v>
      </c>
    </row>
    <row r="304" spans="1:9" ht="46.5" hidden="1">
      <c r="A304" s="21" t="s">
        <v>780</v>
      </c>
      <c r="B304" s="42" t="s">
        <v>779</v>
      </c>
      <c r="C304" s="42"/>
      <c r="D304" s="25"/>
      <c r="E304" s="26"/>
      <c r="F304" s="25"/>
      <c r="G304" s="25"/>
    </row>
    <row r="305" spans="1:9" ht="58">
      <c r="A305" s="19" t="s">
        <v>776</v>
      </c>
      <c r="B305" s="17" t="s">
        <v>775</v>
      </c>
      <c r="C305" s="17" t="s">
        <v>4194</v>
      </c>
      <c r="D305" s="24">
        <v>0</v>
      </c>
      <c r="E305" s="26" t="s">
        <v>130</v>
      </c>
      <c r="F305" s="25"/>
      <c r="G305" s="24"/>
    </row>
    <row r="306" spans="1:9" ht="29">
      <c r="A306" s="182"/>
      <c r="B306" s="42"/>
      <c r="C306" s="17" t="s">
        <v>4193</v>
      </c>
      <c r="D306" s="24">
        <v>0</v>
      </c>
      <c r="E306" s="26" t="s">
        <v>130</v>
      </c>
      <c r="F306" s="17" t="s">
        <v>4192</v>
      </c>
      <c r="G306" s="24"/>
    </row>
    <row r="307" spans="1:9" ht="31" hidden="1">
      <c r="A307" s="21" t="s">
        <v>767</v>
      </c>
      <c r="B307" s="42" t="s">
        <v>766</v>
      </c>
      <c r="C307" s="25"/>
      <c r="D307" s="25"/>
      <c r="E307" s="26"/>
      <c r="F307" s="25"/>
      <c r="G307" s="25"/>
    </row>
    <row r="308" spans="1:9" ht="46.5" hidden="1">
      <c r="A308" s="21" t="s">
        <v>765</v>
      </c>
      <c r="B308" s="42" t="s">
        <v>764</v>
      </c>
      <c r="C308" s="25"/>
      <c r="D308" s="25"/>
      <c r="E308" s="26"/>
      <c r="F308" s="25"/>
      <c r="G308" s="25"/>
    </row>
    <row r="309" spans="1:9" ht="40.15" customHeight="1">
      <c r="A309" s="429" t="s">
        <v>762</v>
      </c>
      <c r="B309" s="1024" t="s">
        <v>761</v>
      </c>
      <c r="C309" s="1025"/>
      <c r="D309" s="1025"/>
      <c r="E309" s="1025"/>
      <c r="F309" s="1025"/>
      <c r="G309" s="1026"/>
      <c r="H309" s="11">
        <f>SUM(D312:D313)</f>
        <v>0</v>
      </c>
      <c r="I309" s="11">
        <f>COUNT(D312:D313)*2</f>
        <v>4</v>
      </c>
    </row>
    <row r="310" spans="1:9" ht="46.5" hidden="1">
      <c r="A310" s="21" t="s">
        <v>760</v>
      </c>
      <c r="B310" s="29" t="s">
        <v>759</v>
      </c>
      <c r="G310" s="25"/>
    </row>
    <row r="311" spans="1:9" ht="58" hidden="1">
      <c r="A311" s="21" t="s">
        <v>758</v>
      </c>
      <c r="B311" s="23" t="s">
        <v>757</v>
      </c>
      <c r="C311" s="25"/>
      <c r="D311" s="25"/>
      <c r="E311" s="26"/>
      <c r="F311" s="25"/>
      <c r="G311" s="25"/>
    </row>
    <row r="312" spans="1:9" ht="46.5">
      <c r="A312" s="19" t="s">
        <v>756</v>
      </c>
      <c r="B312" s="29" t="s">
        <v>755</v>
      </c>
      <c r="C312" s="17" t="s">
        <v>3897</v>
      </c>
      <c r="D312" s="24">
        <v>0</v>
      </c>
      <c r="E312" s="26" t="s">
        <v>130</v>
      </c>
      <c r="F312" s="25"/>
      <c r="G312" s="24"/>
    </row>
    <row r="313" spans="1:9" ht="15.5">
      <c r="A313" s="19"/>
      <c r="B313" s="29"/>
      <c r="C313" s="23" t="s">
        <v>3896</v>
      </c>
      <c r="D313" s="24">
        <v>0</v>
      </c>
      <c r="E313" s="26" t="s">
        <v>51</v>
      </c>
      <c r="F313" s="25"/>
      <c r="G313" s="24"/>
    </row>
    <row r="314" spans="1:9" ht="15.5" hidden="1">
      <c r="A314" s="21" t="s">
        <v>754</v>
      </c>
      <c r="B314" s="29" t="s">
        <v>753</v>
      </c>
      <c r="C314" s="25"/>
      <c r="D314" s="25"/>
      <c r="E314" s="26"/>
      <c r="F314" s="25"/>
      <c r="G314" s="25"/>
    </row>
    <row r="315" spans="1:9" ht="31" hidden="1">
      <c r="A315" s="21" t="s">
        <v>752</v>
      </c>
      <c r="B315" s="29" t="s">
        <v>751</v>
      </c>
      <c r="C315" s="25"/>
      <c r="D315" s="25"/>
      <c r="E315" s="26"/>
      <c r="F315" s="25"/>
      <c r="G315" s="25"/>
    </row>
    <row r="316" spans="1:9" ht="40.15" hidden="1" customHeight="1">
      <c r="A316" s="427" t="s">
        <v>750</v>
      </c>
      <c r="B316" s="1024" t="s">
        <v>749</v>
      </c>
      <c r="C316" s="1025"/>
      <c r="D316" s="1025"/>
      <c r="E316" s="1025"/>
      <c r="F316" s="1025"/>
      <c r="G316" s="1026"/>
    </row>
    <row r="317" spans="1:9" ht="29" hidden="1">
      <c r="A317" s="21" t="s">
        <v>748</v>
      </c>
      <c r="B317" s="23" t="s">
        <v>747</v>
      </c>
      <c r="C317" s="25"/>
      <c r="D317" s="25"/>
      <c r="E317" s="26"/>
      <c r="F317" s="25"/>
      <c r="G317" s="25"/>
    </row>
    <row r="318" spans="1:9" ht="43.5" hidden="1">
      <c r="A318" s="21" t="s">
        <v>746</v>
      </c>
      <c r="B318" s="23" t="s">
        <v>745</v>
      </c>
      <c r="C318" s="25"/>
      <c r="D318" s="25"/>
      <c r="E318" s="26"/>
      <c r="F318" s="25"/>
      <c r="G318" s="25"/>
    </row>
    <row r="319" spans="1:9" ht="40.15" hidden="1" customHeight="1">
      <c r="A319" s="422" t="s">
        <v>743</v>
      </c>
      <c r="B319" s="1003" t="s">
        <v>742</v>
      </c>
      <c r="C319" s="1004"/>
      <c r="D319" s="1004"/>
      <c r="E319" s="1004"/>
      <c r="F319" s="1004"/>
      <c r="G319" s="1005"/>
    </row>
    <row r="320" spans="1:9" ht="29" hidden="1">
      <c r="A320" s="21" t="s">
        <v>741</v>
      </c>
      <c r="B320" s="63" t="s">
        <v>740</v>
      </c>
      <c r="C320" s="17"/>
      <c r="D320" s="25"/>
      <c r="E320" s="26"/>
      <c r="F320" s="25"/>
      <c r="G320" s="25"/>
    </row>
    <row r="321" spans="1:9" ht="29" hidden="1">
      <c r="A321" s="21" t="s">
        <v>737</v>
      </c>
      <c r="B321" s="63" t="s">
        <v>736</v>
      </c>
      <c r="C321" s="17"/>
      <c r="D321" s="25"/>
      <c r="E321" s="26"/>
      <c r="F321" s="17"/>
      <c r="G321" s="25"/>
    </row>
    <row r="322" spans="1:9" ht="40.15" hidden="1" customHeight="1">
      <c r="A322" s="427" t="s">
        <v>731</v>
      </c>
      <c r="B322" s="1024" t="s">
        <v>730</v>
      </c>
      <c r="C322" s="1025"/>
      <c r="D322" s="1025"/>
      <c r="E322" s="1025"/>
      <c r="F322" s="1025"/>
      <c r="G322" s="1026"/>
    </row>
    <row r="323" spans="1:9" ht="46.5" hidden="1">
      <c r="A323" s="21" t="s">
        <v>729</v>
      </c>
      <c r="B323" s="31" t="s">
        <v>728</v>
      </c>
      <c r="C323" s="25"/>
      <c r="D323" s="25"/>
      <c r="E323" s="26"/>
      <c r="F323" s="25"/>
      <c r="G323" s="25"/>
    </row>
    <row r="324" spans="1:9" ht="31" hidden="1">
      <c r="A324" s="21" t="s">
        <v>727</v>
      </c>
      <c r="B324" s="31" t="s">
        <v>726</v>
      </c>
      <c r="C324" s="42"/>
      <c r="D324" s="25"/>
      <c r="E324" s="26"/>
      <c r="F324" s="25"/>
      <c r="G324" s="25"/>
    </row>
    <row r="325" spans="1:9" ht="46.5" hidden="1">
      <c r="A325" s="21" t="s">
        <v>723</v>
      </c>
      <c r="B325" s="31" t="s">
        <v>722</v>
      </c>
      <c r="C325" s="25"/>
      <c r="D325" s="25"/>
      <c r="E325" s="26"/>
      <c r="F325" s="25"/>
      <c r="G325" s="25"/>
    </row>
    <row r="326" spans="1:9" ht="31" hidden="1">
      <c r="A326" s="21" t="s">
        <v>714</v>
      </c>
      <c r="B326" s="31" t="s">
        <v>713</v>
      </c>
      <c r="C326" s="25"/>
      <c r="D326" s="25"/>
      <c r="E326" s="26"/>
      <c r="F326" s="25"/>
      <c r="G326" s="25"/>
    </row>
    <row r="327" spans="1:9" ht="31" hidden="1">
      <c r="A327" s="21" t="s">
        <v>712</v>
      </c>
      <c r="B327" s="31" t="s">
        <v>711</v>
      </c>
      <c r="C327" s="25"/>
      <c r="D327" s="25"/>
      <c r="E327" s="26"/>
      <c r="F327" s="25"/>
      <c r="G327" s="25"/>
    </row>
    <row r="328" spans="1:9" ht="40.15" customHeight="1">
      <c r="A328" s="429" t="s">
        <v>708</v>
      </c>
      <c r="B328" s="1003" t="s">
        <v>707</v>
      </c>
      <c r="C328" s="1004"/>
      <c r="D328" s="1004"/>
      <c r="E328" s="1004"/>
      <c r="F328" s="1004"/>
      <c r="G328" s="1005"/>
      <c r="H328" s="11">
        <f>SUM(D333:D336)</f>
        <v>0</v>
      </c>
      <c r="I328" s="11">
        <f>COUNT(D333:D336)*2</f>
        <v>8</v>
      </c>
    </row>
    <row r="329" spans="1:9" ht="46.5" hidden="1">
      <c r="A329" s="21" t="s">
        <v>706</v>
      </c>
      <c r="B329" s="29" t="s">
        <v>705</v>
      </c>
      <c r="C329" s="25"/>
      <c r="D329" s="25"/>
      <c r="E329" s="26"/>
      <c r="F329" s="25"/>
      <c r="G329" s="25"/>
    </row>
    <row r="330" spans="1:9" ht="46.5" hidden="1">
      <c r="A330" s="21" t="s">
        <v>703</v>
      </c>
      <c r="B330" s="29" t="s">
        <v>702</v>
      </c>
      <c r="C330" s="25"/>
      <c r="D330" s="25"/>
      <c r="E330" s="26"/>
      <c r="F330" s="25"/>
      <c r="G330" s="25"/>
    </row>
    <row r="331" spans="1:9" ht="31" hidden="1">
      <c r="A331" s="21" t="s">
        <v>700</v>
      </c>
      <c r="B331" s="29" t="s">
        <v>699</v>
      </c>
      <c r="C331" s="25"/>
      <c r="D331" s="25"/>
      <c r="E331" s="26"/>
      <c r="F331" s="25"/>
      <c r="G331" s="25"/>
    </row>
    <row r="332" spans="1:9" ht="31" hidden="1">
      <c r="A332" s="21" t="s">
        <v>698</v>
      </c>
      <c r="B332" s="33" t="s">
        <v>697</v>
      </c>
      <c r="C332" s="25"/>
      <c r="D332" s="25"/>
      <c r="E332" s="26"/>
      <c r="F332" s="25"/>
      <c r="G332" s="25"/>
    </row>
    <row r="333" spans="1:9" ht="31">
      <c r="A333" s="19" t="s">
        <v>695</v>
      </c>
      <c r="B333" s="31" t="s">
        <v>694</v>
      </c>
      <c r="C333" s="22" t="s">
        <v>1688</v>
      </c>
      <c r="D333" s="24">
        <v>0</v>
      </c>
      <c r="E333" s="26" t="s">
        <v>1249</v>
      </c>
      <c r="F333" s="17" t="s">
        <v>4191</v>
      </c>
      <c r="G333" s="24"/>
    </row>
    <row r="334" spans="1:9" ht="31">
      <c r="A334" s="19" t="s">
        <v>692</v>
      </c>
      <c r="B334" s="31" t="s">
        <v>691</v>
      </c>
      <c r="C334" s="17" t="s">
        <v>4190</v>
      </c>
      <c r="D334" s="24">
        <v>0</v>
      </c>
      <c r="E334" s="26" t="s">
        <v>51</v>
      </c>
      <c r="G334" s="24"/>
    </row>
    <row r="335" spans="1:9" ht="43.5">
      <c r="A335" s="19"/>
      <c r="B335" s="31"/>
      <c r="C335" s="17" t="s">
        <v>4189</v>
      </c>
      <c r="D335" s="24">
        <v>0</v>
      </c>
      <c r="E335" s="26" t="s">
        <v>51</v>
      </c>
      <c r="F335" s="17" t="s">
        <v>4188</v>
      </c>
      <c r="G335" s="24"/>
    </row>
    <row r="336" spans="1:9" ht="46.5">
      <c r="A336" s="19" t="s">
        <v>687</v>
      </c>
      <c r="B336" s="31" t="s">
        <v>686</v>
      </c>
      <c r="C336" s="17" t="s">
        <v>4187</v>
      </c>
      <c r="D336" s="24">
        <v>0</v>
      </c>
      <c r="E336" s="26" t="s">
        <v>168</v>
      </c>
      <c r="F336" s="25"/>
      <c r="G336" s="24"/>
    </row>
    <row r="337" spans="1:9" ht="40.15" hidden="1" customHeight="1">
      <c r="A337" s="427" t="s">
        <v>684</v>
      </c>
      <c r="B337" s="1024" t="s">
        <v>683</v>
      </c>
      <c r="C337" s="1025"/>
      <c r="D337" s="1025"/>
      <c r="E337" s="1025"/>
      <c r="F337" s="1025"/>
      <c r="G337" s="1026"/>
    </row>
    <row r="338" spans="1:9" ht="31" hidden="1">
      <c r="A338" s="21" t="s">
        <v>682</v>
      </c>
      <c r="B338" s="29" t="s">
        <v>681</v>
      </c>
      <c r="C338" s="25"/>
      <c r="D338" s="25"/>
      <c r="E338" s="26"/>
      <c r="F338" s="25"/>
      <c r="G338" s="25"/>
    </row>
    <row r="339" spans="1:9" ht="46.5" hidden="1">
      <c r="A339" s="21" t="s">
        <v>680</v>
      </c>
      <c r="B339" s="29" t="s">
        <v>679</v>
      </c>
      <c r="C339" s="25"/>
      <c r="D339" s="25"/>
      <c r="E339" s="26"/>
      <c r="F339" s="25"/>
      <c r="G339" s="25"/>
    </row>
    <row r="340" spans="1:9" ht="46.5" hidden="1">
      <c r="A340" s="21" t="s">
        <v>678</v>
      </c>
      <c r="B340" s="29" t="s">
        <v>677</v>
      </c>
      <c r="C340" s="25"/>
      <c r="D340" s="25"/>
      <c r="E340" s="26"/>
      <c r="F340" s="25"/>
      <c r="G340" s="25"/>
    </row>
    <row r="341" spans="1:9" ht="62" hidden="1">
      <c r="A341" s="21" t="s">
        <v>676</v>
      </c>
      <c r="B341" s="29" t="s">
        <v>675</v>
      </c>
      <c r="C341" s="25"/>
      <c r="D341" s="25"/>
      <c r="E341" s="26"/>
      <c r="F341" s="25"/>
      <c r="G341" s="25"/>
    </row>
    <row r="342" spans="1:9" ht="40.15" hidden="1" customHeight="1">
      <c r="A342" s="427" t="s">
        <v>674</v>
      </c>
      <c r="B342" s="1003" t="s">
        <v>673</v>
      </c>
      <c r="C342" s="1004"/>
      <c r="D342" s="1004"/>
      <c r="E342" s="1004"/>
      <c r="F342" s="1004"/>
      <c r="G342" s="1005"/>
    </row>
    <row r="343" spans="1:9" ht="58" hidden="1">
      <c r="A343" s="21" t="s">
        <v>672</v>
      </c>
      <c r="B343" s="17" t="s">
        <v>671</v>
      </c>
      <c r="C343" s="25"/>
      <c r="D343" s="25"/>
      <c r="E343" s="26"/>
      <c r="F343" s="25"/>
      <c r="G343" s="25"/>
    </row>
    <row r="344" spans="1:9" ht="43.5" hidden="1">
      <c r="A344" s="21" t="s">
        <v>670</v>
      </c>
      <c r="B344" s="17" t="s">
        <v>669</v>
      </c>
      <c r="C344" s="25"/>
      <c r="D344" s="25"/>
      <c r="E344" s="26"/>
      <c r="F344" s="25"/>
      <c r="G344" s="25"/>
    </row>
    <row r="345" spans="1:9" ht="77.5" hidden="1">
      <c r="A345" s="21" t="s">
        <v>668</v>
      </c>
      <c r="B345" s="42" t="s">
        <v>1684</v>
      </c>
      <c r="C345" s="25"/>
      <c r="D345" s="25"/>
      <c r="E345" s="26"/>
      <c r="F345" s="25"/>
      <c r="G345" s="25"/>
    </row>
    <row r="346" spans="1:9" ht="40.15" customHeight="1">
      <c r="A346" s="429" t="s">
        <v>666</v>
      </c>
      <c r="B346" s="1024" t="s">
        <v>665</v>
      </c>
      <c r="C346" s="1025"/>
      <c r="D346" s="1025"/>
      <c r="E346" s="1025"/>
      <c r="F346" s="1025"/>
      <c r="G346" s="1026"/>
      <c r="H346" s="11">
        <f>SUM(D349:D352)</f>
        <v>0</v>
      </c>
      <c r="I346" s="11">
        <f>COUNT(D349:D352)*2</f>
        <v>6</v>
      </c>
    </row>
    <row r="347" spans="1:9" ht="31" hidden="1">
      <c r="A347" s="21" t="s">
        <v>664</v>
      </c>
      <c r="B347" s="29" t="s">
        <v>663</v>
      </c>
      <c r="C347" s="25"/>
      <c r="D347" s="25"/>
      <c r="E347" s="26"/>
      <c r="F347" s="25"/>
      <c r="G347" s="25"/>
    </row>
    <row r="348" spans="1:9" ht="31" hidden="1">
      <c r="A348" s="21" t="s">
        <v>662</v>
      </c>
      <c r="B348" s="29" t="s">
        <v>661</v>
      </c>
      <c r="C348" s="25"/>
      <c r="D348" s="25"/>
      <c r="F348" s="25"/>
      <c r="G348" s="25"/>
    </row>
    <row r="349" spans="1:9" ht="31">
      <c r="A349" s="19" t="s">
        <v>660</v>
      </c>
      <c r="B349" s="29" t="s">
        <v>659</v>
      </c>
      <c r="C349" s="23" t="s">
        <v>658</v>
      </c>
      <c r="D349" s="24">
        <v>0</v>
      </c>
      <c r="E349" s="26" t="s">
        <v>110</v>
      </c>
      <c r="F349" s="25"/>
      <c r="G349" s="24"/>
    </row>
    <row r="350" spans="1:9" ht="29">
      <c r="A350" s="19"/>
      <c r="B350" s="29"/>
      <c r="C350" s="23" t="s">
        <v>657</v>
      </c>
      <c r="D350" s="24">
        <v>0</v>
      </c>
      <c r="E350" s="26" t="s">
        <v>110</v>
      </c>
      <c r="F350" s="25"/>
      <c r="G350" s="24"/>
    </row>
    <row r="351" spans="1:9" ht="62" hidden="1">
      <c r="A351" s="21" t="s">
        <v>656</v>
      </c>
      <c r="B351" s="33" t="s">
        <v>655</v>
      </c>
      <c r="C351" s="25"/>
      <c r="D351" s="25"/>
      <c r="E351" s="26"/>
      <c r="F351" s="25"/>
      <c r="G351" s="25"/>
    </row>
    <row r="352" spans="1:9" ht="58">
      <c r="A352" s="19" t="s">
        <v>654</v>
      </c>
      <c r="B352" s="29" t="s">
        <v>653</v>
      </c>
      <c r="C352" s="17" t="s">
        <v>4186</v>
      </c>
      <c r="D352" s="24">
        <v>0</v>
      </c>
      <c r="E352" s="26" t="s">
        <v>110</v>
      </c>
      <c r="F352" s="17" t="s">
        <v>4185</v>
      </c>
      <c r="G352" s="24"/>
    </row>
    <row r="353" spans="1:9" ht="40.15" customHeight="1">
      <c r="A353" s="429" t="s">
        <v>652</v>
      </c>
      <c r="B353" s="1003" t="s">
        <v>651</v>
      </c>
      <c r="C353" s="1004"/>
      <c r="D353" s="1004"/>
      <c r="E353" s="1004"/>
      <c r="F353" s="1004"/>
      <c r="G353" s="1005"/>
      <c r="H353" s="11">
        <f>SUM(D354:D368)</f>
        <v>0</v>
      </c>
      <c r="I353" s="11">
        <f>COUNT(D354:D368)*2</f>
        <v>30</v>
      </c>
    </row>
    <row r="354" spans="1:9" ht="130.5">
      <c r="A354" s="19" t="s">
        <v>650</v>
      </c>
      <c r="B354" s="42" t="s">
        <v>649</v>
      </c>
      <c r="C354" s="17" t="s">
        <v>4184</v>
      </c>
      <c r="D354" s="24">
        <v>0</v>
      </c>
      <c r="E354" s="26" t="s">
        <v>1249</v>
      </c>
      <c r="F354" s="17" t="s">
        <v>4183</v>
      </c>
      <c r="G354" s="24"/>
    </row>
    <row r="355" spans="1:9" ht="58">
      <c r="A355" s="182"/>
      <c r="B355" s="42"/>
      <c r="C355" s="17" t="s">
        <v>4182</v>
      </c>
      <c r="D355" s="24">
        <v>0</v>
      </c>
      <c r="E355" s="26" t="s">
        <v>130</v>
      </c>
      <c r="F355" s="71"/>
      <c r="G355" s="220"/>
    </row>
    <row r="356" spans="1:9" ht="29">
      <c r="A356" s="182"/>
      <c r="B356" s="42"/>
      <c r="C356" s="17" t="s">
        <v>4181</v>
      </c>
      <c r="D356" s="24">
        <v>0</v>
      </c>
      <c r="E356" s="26" t="s">
        <v>130</v>
      </c>
      <c r="F356" s="25"/>
      <c r="G356" s="24"/>
    </row>
    <row r="357" spans="1:9" ht="43.5">
      <c r="A357" s="182"/>
      <c r="B357" s="42"/>
      <c r="C357" s="17" t="s">
        <v>4180</v>
      </c>
      <c r="D357" s="24">
        <v>0</v>
      </c>
      <c r="E357" s="26" t="s">
        <v>130</v>
      </c>
      <c r="F357" s="25"/>
      <c r="G357" s="24"/>
    </row>
    <row r="358" spans="1:9" ht="43.5">
      <c r="A358" s="182"/>
      <c r="B358" s="42"/>
      <c r="C358" s="17" t="s">
        <v>4179</v>
      </c>
      <c r="D358" s="24">
        <v>0</v>
      </c>
      <c r="E358" s="26" t="s">
        <v>130</v>
      </c>
      <c r="F358" s="25"/>
      <c r="G358" s="24"/>
    </row>
    <row r="359" spans="1:9" ht="58">
      <c r="A359" s="182"/>
      <c r="B359" s="42"/>
      <c r="C359" s="17" t="s">
        <v>4178</v>
      </c>
      <c r="D359" s="24">
        <v>0</v>
      </c>
      <c r="E359" s="26" t="s">
        <v>130</v>
      </c>
      <c r="F359" s="17" t="s">
        <v>4177</v>
      </c>
      <c r="G359" s="24"/>
    </row>
    <row r="360" spans="1:9" ht="43.5">
      <c r="A360" s="19" t="s">
        <v>647</v>
      </c>
      <c r="B360" s="42" t="s">
        <v>646</v>
      </c>
      <c r="C360" s="17" t="s">
        <v>4176</v>
      </c>
      <c r="D360" s="24">
        <v>0</v>
      </c>
      <c r="E360" s="26" t="s">
        <v>190</v>
      </c>
      <c r="F360" s="25"/>
      <c r="G360" s="24"/>
    </row>
    <row r="361" spans="1:9" ht="43.5">
      <c r="A361" s="182"/>
      <c r="B361" s="42"/>
      <c r="C361" s="17" t="s">
        <v>4175</v>
      </c>
      <c r="D361" s="24">
        <v>0</v>
      </c>
      <c r="E361" s="26" t="s">
        <v>190</v>
      </c>
      <c r="F361" s="25"/>
      <c r="G361" s="24"/>
    </row>
    <row r="362" spans="1:9" ht="58">
      <c r="A362" s="182"/>
      <c r="B362" s="42"/>
      <c r="C362" s="17" t="s">
        <v>4174</v>
      </c>
      <c r="D362" s="24">
        <v>0</v>
      </c>
      <c r="E362" s="26" t="s">
        <v>130</v>
      </c>
      <c r="F362" s="25"/>
      <c r="G362" s="24"/>
    </row>
    <row r="363" spans="1:9" ht="58">
      <c r="A363" s="19" t="s">
        <v>645</v>
      </c>
      <c r="B363" s="42" t="s">
        <v>644</v>
      </c>
      <c r="C363" s="17" t="s">
        <v>4173</v>
      </c>
      <c r="D363" s="24">
        <v>0</v>
      </c>
      <c r="E363" s="26" t="s">
        <v>130</v>
      </c>
      <c r="F363" s="25"/>
      <c r="G363" s="24"/>
    </row>
    <row r="364" spans="1:9" ht="29">
      <c r="A364" s="182"/>
      <c r="B364" s="42"/>
      <c r="C364" s="17" t="s">
        <v>4172</v>
      </c>
      <c r="D364" s="24">
        <v>0</v>
      </c>
      <c r="E364" s="26" t="s">
        <v>1249</v>
      </c>
      <c r="F364" s="25"/>
      <c r="G364" s="24"/>
    </row>
    <row r="365" spans="1:9" ht="58">
      <c r="A365" s="182"/>
      <c r="B365" s="42"/>
      <c r="C365" s="17" t="s">
        <v>4171</v>
      </c>
      <c r="D365" s="24">
        <v>0</v>
      </c>
      <c r="E365" s="26" t="s">
        <v>130</v>
      </c>
      <c r="F365" s="25"/>
      <c r="G365" s="24"/>
    </row>
    <row r="366" spans="1:9" ht="43.5">
      <c r="A366" s="182"/>
      <c r="B366" s="42"/>
      <c r="C366" s="17" t="s">
        <v>4170</v>
      </c>
      <c r="D366" s="24">
        <v>0</v>
      </c>
      <c r="E366" s="26" t="s">
        <v>130</v>
      </c>
      <c r="F366" s="25"/>
      <c r="G366" s="24"/>
    </row>
    <row r="367" spans="1:9" ht="43.5">
      <c r="A367" s="182"/>
      <c r="B367" s="42"/>
      <c r="C367" s="17" t="s">
        <v>4169</v>
      </c>
      <c r="D367" s="24">
        <v>0</v>
      </c>
      <c r="E367" s="26" t="s">
        <v>130</v>
      </c>
      <c r="F367" s="25"/>
      <c r="G367" s="24"/>
    </row>
    <row r="368" spans="1:9" ht="58">
      <c r="A368" s="182"/>
      <c r="B368" s="42"/>
      <c r="C368" s="17" t="s">
        <v>4168</v>
      </c>
      <c r="D368" s="24">
        <v>0</v>
      </c>
      <c r="E368" s="26" t="s">
        <v>130</v>
      </c>
      <c r="F368" s="25"/>
      <c r="G368" s="24"/>
    </row>
    <row r="369" spans="1:7" ht="40.15" hidden="1" customHeight="1">
      <c r="A369" s="427" t="s">
        <v>642</v>
      </c>
      <c r="B369" s="1003" t="s">
        <v>641</v>
      </c>
      <c r="C369" s="1004"/>
      <c r="D369" s="1004"/>
      <c r="E369" s="1004"/>
      <c r="F369" s="1004"/>
      <c r="G369" s="1005"/>
    </row>
    <row r="370" spans="1:7" ht="46.5" hidden="1">
      <c r="A370" s="21" t="s">
        <v>640</v>
      </c>
      <c r="B370" s="42" t="s">
        <v>639</v>
      </c>
      <c r="C370" s="25"/>
      <c r="D370" s="25"/>
      <c r="E370" s="26"/>
      <c r="F370" s="25"/>
      <c r="G370" s="25"/>
    </row>
    <row r="371" spans="1:7" ht="31" hidden="1">
      <c r="A371" s="21" t="s">
        <v>638</v>
      </c>
      <c r="B371" s="42" t="s">
        <v>637</v>
      </c>
      <c r="C371" s="25"/>
      <c r="D371" s="25"/>
      <c r="E371" s="26"/>
      <c r="F371" s="25"/>
      <c r="G371" s="25"/>
    </row>
    <row r="372" spans="1:7" ht="31" hidden="1">
      <c r="A372" s="21" t="s">
        <v>636</v>
      </c>
      <c r="B372" s="42" t="s">
        <v>635</v>
      </c>
      <c r="C372" s="25"/>
      <c r="D372" s="25"/>
      <c r="E372" s="26"/>
      <c r="F372" s="25"/>
      <c r="G372" s="25"/>
    </row>
    <row r="373" spans="1:7" ht="31" hidden="1">
      <c r="A373" s="21" t="s">
        <v>634</v>
      </c>
      <c r="B373" s="42" t="s">
        <v>633</v>
      </c>
      <c r="C373" s="25"/>
      <c r="D373" s="25"/>
      <c r="E373" s="26"/>
      <c r="F373" s="25"/>
      <c r="G373" s="25"/>
    </row>
    <row r="374" spans="1:7" ht="46.5" hidden="1">
      <c r="A374" s="21" t="s">
        <v>632</v>
      </c>
      <c r="B374" s="42" t="s">
        <v>631</v>
      </c>
      <c r="C374" s="25"/>
      <c r="D374" s="25"/>
      <c r="E374" s="26"/>
      <c r="F374" s="25"/>
      <c r="G374" s="25"/>
    </row>
    <row r="375" spans="1:7" ht="31" hidden="1">
      <c r="A375" s="21" t="s">
        <v>630</v>
      </c>
      <c r="B375" s="42" t="s">
        <v>629</v>
      </c>
      <c r="C375" s="25"/>
      <c r="D375" s="25"/>
      <c r="E375" s="26"/>
      <c r="F375" s="25"/>
      <c r="G375" s="25"/>
    </row>
    <row r="376" spans="1:7" ht="31" hidden="1">
      <c r="A376" s="21" t="s">
        <v>628</v>
      </c>
      <c r="B376" s="42" t="s">
        <v>627</v>
      </c>
      <c r="C376" s="25"/>
      <c r="D376" s="25"/>
      <c r="E376" s="26"/>
      <c r="F376" s="25"/>
      <c r="G376" s="25"/>
    </row>
    <row r="377" spans="1:7" ht="31" hidden="1">
      <c r="A377" s="21" t="s">
        <v>626</v>
      </c>
      <c r="B377" s="31" t="s">
        <v>625</v>
      </c>
      <c r="C377" s="25"/>
      <c r="D377" s="25"/>
      <c r="E377" s="26"/>
      <c r="F377" s="25"/>
      <c r="G377" s="25"/>
    </row>
    <row r="378" spans="1:7" ht="31" hidden="1">
      <c r="A378" s="21" t="s">
        <v>624</v>
      </c>
      <c r="B378" s="31" t="s">
        <v>623</v>
      </c>
      <c r="C378" s="25"/>
      <c r="D378" s="25"/>
      <c r="E378" s="26"/>
      <c r="F378" s="25"/>
      <c r="G378" s="25"/>
    </row>
    <row r="379" spans="1:7" ht="46.5" hidden="1">
      <c r="A379" s="21" t="s">
        <v>622</v>
      </c>
      <c r="B379" s="31" t="s">
        <v>621</v>
      </c>
      <c r="C379" s="25"/>
      <c r="D379" s="25"/>
      <c r="E379" s="26"/>
      <c r="F379" s="25"/>
      <c r="G379" s="25"/>
    </row>
    <row r="380" spans="1:7" ht="40.15" hidden="1" customHeight="1">
      <c r="A380" s="427" t="s">
        <v>620</v>
      </c>
      <c r="B380" s="1003" t="s">
        <v>619</v>
      </c>
      <c r="C380" s="1004"/>
      <c r="D380" s="1004"/>
      <c r="E380" s="1004"/>
      <c r="F380" s="1004"/>
      <c r="G380" s="1005"/>
    </row>
    <row r="381" spans="1:7" ht="46.5" hidden="1">
      <c r="A381" s="21" t="s">
        <v>618</v>
      </c>
      <c r="B381" s="42" t="s">
        <v>617</v>
      </c>
      <c r="C381" s="25"/>
      <c r="D381" s="25"/>
      <c r="E381" s="26"/>
      <c r="F381" s="25"/>
      <c r="G381" s="25"/>
    </row>
    <row r="382" spans="1:7" ht="46.5" hidden="1">
      <c r="A382" s="21" t="s">
        <v>616</v>
      </c>
      <c r="B382" s="42" t="s">
        <v>615</v>
      </c>
      <c r="C382" s="25"/>
      <c r="D382" s="25"/>
      <c r="E382" s="26"/>
      <c r="F382" s="25"/>
      <c r="G382" s="25"/>
    </row>
    <row r="383" spans="1:7" ht="46.5" hidden="1">
      <c r="A383" s="21" t="s">
        <v>614</v>
      </c>
      <c r="B383" s="42" t="s">
        <v>613</v>
      </c>
      <c r="C383" s="25"/>
      <c r="D383" s="25"/>
      <c r="E383" s="26"/>
      <c r="F383" s="25"/>
      <c r="G383" s="25"/>
    </row>
    <row r="384" spans="1:7" ht="40.15" hidden="1" customHeight="1">
      <c r="A384" s="427" t="s">
        <v>612</v>
      </c>
      <c r="B384" s="1003" t="s">
        <v>611</v>
      </c>
      <c r="C384" s="1004"/>
      <c r="D384" s="1004"/>
      <c r="E384" s="1004"/>
      <c r="F384" s="1004"/>
      <c r="G384" s="1005"/>
    </row>
    <row r="385" spans="1:7" ht="31" hidden="1">
      <c r="A385" s="21" t="s">
        <v>610</v>
      </c>
      <c r="B385" s="42" t="s">
        <v>609</v>
      </c>
      <c r="C385" s="25"/>
      <c r="D385" s="25"/>
      <c r="E385" s="26"/>
      <c r="F385" s="25"/>
      <c r="G385" s="25"/>
    </row>
    <row r="386" spans="1:7" ht="31" hidden="1">
      <c r="A386" s="21" t="s">
        <v>608</v>
      </c>
      <c r="B386" s="42" t="s">
        <v>607</v>
      </c>
      <c r="C386" s="25"/>
      <c r="D386" s="25"/>
      <c r="E386" s="26"/>
      <c r="F386" s="25"/>
      <c r="G386" s="25"/>
    </row>
    <row r="387" spans="1:7" ht="31" hidden="1">
      <c r="A387" s="21" t="s">
        <v>606</v>
      </c>
      <c r="B387" s="38" t="s">
        <v>605</v>
      </c>
      <c r="C387" s="25"/>
      <c r="D387" s="25"/>
      <c r="E387" s="26"/>
      <c r="F387" s="25"/>
      <c r="G387" s="25"/>
    </row>
    <row r="388" spans="1:7" ht="46.5" hidden="1">
      <c r="A388" s="21" t="s">
        <v>604</v>
      </c>
      <c r="B388" s="42" t="s">
        <v>603</v>
      </c>
      <c r="C388" s="25"/>
      <c r="D388" s="25"/>
      <c r="E388" s="26"/>
      <c r="F388" s="25"/>
      <c r="G388" s="25"/>
    </row>
    <row r="389" spans="1:7" ht="40.15" hidden="1" customHeight="1">
      <c r="A389" s="422" t="s">
        <v>602</v>
      </c>
      <c r="B389" s="1024" t="s">
        <v>601</v>
      </c>
      <c r="C389" s="1025"/>
      <c r="D389" s="1025"/>
      <c r="E389" s="1025"/>
      <c r="F389" s="1025"/>
      <c r="G389" s="1026"/>
    </row>
    <row r="390" spans="1:7" ht="46.5" hidden="1">
      <c r="A390" s="21" t="s">
        <v>600</v>
      </c>
      <c r="B390" s="29" t="s">
        <v>599</v>
      </c>
      <c r="C390" s="42"/>
      <c r="D390" s="25"/>
      <c r="E390" s="26"/>
      <c r="F390" s="25"/>
      <c r="G390" s="25"/>
    </row>
    <row r="391" spans="1:7" ht="46.5" hidden="1">
      <c r="A391" s="21" t="s">
        <v>598</v>
      </c>
      <c r="B391" s="29" t="s">
        <v>597</v>
      </c>
      <c r="C391" s="25"/>
      <c r="D391" s="25"/>
      <c r="E391" s="26"/>
      <c r="F391" s="25"/>
      <c r="G391" s="25"/>
    </row>
    <row r="392" spans="1:7" ht="29" hidden="1">
      <c r="A392" s="21" t="s">
        <v>596</v>
      </c>
      <c r="B392" s="23" t="s">
        <v>595</v>
      </c>
      <c r="C392" s="25"/>
      <c r="D392" s="25"/>
      <c r="E392" s="26"/>
      <c r="F392" s="25"/>
      <c r="G392" s="25"/>
    </row>
    <row r="393" spans="1:7" ht="77.5" hidden="1">
      <c r="A393" s="21" t="s">
        <v>594</v>
      </c>
      <c r="B393" s="29" t="s">
        <v>593</v>
      </c>
      <c r="C393" s="17"/>
      <c r="D393" s="25"/>
      <c r="E393" s="26"/>
      <c r="F393" s="25"/>
      <c r="G393" s="25"/>
    </row>
    <row r="394" spans="1:7" ht="21" hidden="1">
      <c r="A394" s="326"/>
      <c r="B394" s="912" t="s">
        <v>592</v>
      </c>
      <c r="C394" s="913"/>
      <c r="D394" s="913"/>
      <c r="E394" s="913"/>
      <c r="F394" s="913"/>
      <c r="G394" s="913"/>
    </row>
    <row r="395" spans="1:7" ht="40.15" hidden="1" customHeight="1">
      <c r="A395" s="427" t="s">
        <v>591</v>
      </c>
      <c r="B395" s="1003" t="s">
        <v>590</v>
      </c>
      <c r="C395" s="1004"/>
      <c r="D395" s="1004"/>
      <c r="E395" s="1004"/>
      <c r="F395" s="1004"/>
      <c r="G395" s="1005"/>
    </row>
    <row r="396" spans="1:7" ht="46.5" hidden="1">
      <c r="A396" s="21" t="s">
        <v>589</v>
      </c>
      <c r="B396" s="42" t="s">
        <v>588</v>
      </c>
      <c r="C396" s="42"/>
      <c r="D396" s="25"/>
      <c r="E396" s="26"/>
      <c r="F396" s="25"/>
      <c r="G396" s="25"/>
    </row>
    <row r="397" spans="1:7" ht="62" hidden="1">
      <c r="A397" s="21" t="s">
        <v>583</v>
      </c>
      <c r="B397" s="42" t="s">
        <v>582</v>
      </c>
      <c r="C397" s="25"/>
      <c r="D397" s="25"/>
      <c r="E397" s="26"/>
      <c r="F397" s="25"/>
      <c r="G397" s="25"/>
    </row>
    <row r="398" spans="1:7" ht="62" hidden="1">
      <c r="A398" s="21" t="s">
        <v>569</v>
      </c>
      <c r="B398" s="42" t="s">
        <v>568</v>
      </c>
      <c r="C398" s="25"/>
      <c r="D398" s="25"/>
      <c r="E398" s="26"/>
      <c r="F398" s="25"/>
      <c r="G398" s="25"/>
    </row>
    <row r="399" spans="1:7" ht="77.5" hidden="1">
      <c r="A399" s="21" t="s">
        <v>565</v>
      </c>
      <c r="B399" s="42" t="s">
        <v>564</v>
      </c>
      <c r="C399" s="25"/>
      <c r="D399" s="25"/>
      <c r="E399" s="26"/>
      <c r="F399" s="25"/>
      <c r="G399" s="25"/>
    </row>
    <row r="400" spans="1:7" ht="62" hidden="1">
      <c r="A400" s="21" t="s">
        <v>562</v>
      </c>
      <c r="B400" s="42" t="s">
        <v>561</v>
      </c>
      <c r="C400" s="25"/>
      <c r="D400" s="25"/>
      <c r="E400" s="26"/>
      <c r="F400" s="25"/>
      <c r="G400" s="25"/>
    </row>
    <row r="401" spans="1:7" ht="43.5" hidden="1">
      <c r="A401" s="21" t="s">
        <v>558</v>
      </c>
      <c r="B401" s="17" t="s">
        <v>557</v>
      </c>
      <c r="C401" s="25"/>
      <c r="D401" s="25"/>
      <c r="E401" s="26"/>
      <c r="F401" s="25"/>
      <c r="G401" s="25"/>
    </row>
    <row r="402" spans="1:7" ht="40.15" hidden="1" customHeight="1">
      <c r="A402" s="427" t="s">
        <v>548</v>
      </c>
      <c r="B402" s="1003" t="s">
        <v>547</v>
      </c>
      <c r="C402" s="1004"/>
      <c r="D402" s="1004"/>
      <c r="E402" s="1004"/>
      <c r="F402" s="1004"/>
      <c r="G402" s="1005"/>
    </row>
    <row r="403" spans="1:7" ht="93" hidden="1">
      <c r="A403" s="21" t="s">
        <v>546</v>
      </c>
      <c r="B403" s="42" t="s">
        <v>545</v>
      </c>
      <c r="C403" s="25"/>
      <c r="D403" s="25"/>
      <c r="E403" s="26"/>
      <c r="F403" s="25"/>
      <c r="G403" s="25"/>
    </row>
    <row r="404" spans="1:7" ht="46.5" hidden="1">
      <c r="A404" s="21" t="s">
        <v>544</v>
      </c>
      <c r="B404" s="42" t="s">
        <v>543</v>
      </c>
      <c r="C404" s="25"/>
      <c r="D404" s="25"/>
      <c r="E404" s="26"/>
      <c r="F404" s="25"/>
      <c r="G404" s="25"/>
    </row>
    <row r="405" spans="1:7" ht="62" hidden="1">
      <c r="A405" s="21" t="s">
        <v>542</v>
      </c>
      <c r="B405" s="42" t="s">
        <v>541</v>
      </c>
      <c r="C405" s="25"/>
      <c r="D405" s="25"/>
      <c r="E405" s="26"/>
      <c r="F405" s="25"/>
      <c r="G405" s="25"/>
    </row>
    <row r="406" spans="1:7" ht="46.5" hidden="1">
      <c r="A406" s="21" t="s">
        <v>540</v>
      </c>
      <c r="B406" s="42" t="s">
        <v>539</v>
      </c>
      <c r="C406" s="25"/>
      <c r="D406" s="25"/>
      <c r="E406" s="26"/>
      <c r="F406" s="25"/>
      <c r="G406" s="25"/>
    </row>
    <row r="407" spans="1:7" ht="40.15" hidden="1" customHeight="1">
      <c r="A407" s="427" t="s">
        <v>538</v>
      </c>
      <c r="B407" s="1003" t="s">
        <v>537</v>
      </c>
      <c r="C407" s="1004"/>
      <c r="D407" s="1004"/>
      <c r="E407" s="1004"/>
      <c r="F407" s="1004"/>
      <c r="G407" s="1005"/>
    </row>
    <row r="408" spans="1:7" ht="31" hidden="1">
      <c r="A408" s="21" t="s">
        <v>536</v>
      </c>
      <c r="B408" s="42" t="s">
        <v>535</v>
      </c>
      <c r="C408" s="25"/>
      <c r="D408" s="25"/>
      <c r="E408" s="26"/>
      <c r="F408" s="25"/>
      <c r="G408" s="25"/>
    </row>
    <row r="409" spans="1:7" ht="46.5" hidden="1">
      <c r="A409" s="21" t="s">
        <v>534</v>
      </c>
      <c r="B409" s="42" t="s">
        <v>533</v>
      </c>
      <c r="C409" s="25"/>
      <c r="D409" s="25"/>
      <c r="E409" s="26"/>
      <c r="F409" s="25"/>
      <c r="G409" s="25"/>
    </row>
    <row r="410" spans="1:7" ht="46.5" hidden="1">
      <c r="A410" s="21" t="s">
        <v>532</v>
      </c>
      <c r="B410" s="42" t="s">
        <v>531</v>
      </c>
      <c r="C410" s="25"/>
      <c r="D410" s="25"/>
      <c r="E410" s="26"/>
      <c r="F410" s="25"/>
      <c r="G410" s="25"/>
    </row>
    <row r="411" spans="1:7" ht="31" hidden="1">
      <c r="A411" s="21" t="s">
        <v>530</v>
      </c>
      <c r="B411" s="42" t="s">
        <v>529</v>
      </c>
      <c r="C411" s="25"/>
      <c r="D411" s="25"/>
      <c r="E411" s="26"/>
      <c r="F411" s="25"/>
      <c r="G411" s="25"/>
    </row>
    <row r="412" spans="1:7" ht="46.5" hidden="1">
      <c r="A412" s="21" t="s">
        <v>528</v>
      </c>
      <c r="B412" s="42" t="s">
        <v>527</v>
      </c>
      <c r="C412" s="25"/>
      <c r="D412" s="25"/>
      <c r="E412" s="26"/>
      <c r="F412" s="25"/>
      <c r="G412" s="25"/>
    </row>
    <row r="413" spans="1:7" ht="40.15" hidden="1" customHeight="1">
      <c r="A413" s="427" t="s">
        <v>526</v>
      </c>
      <c r="B413" s="1024" t="s">
        <v>525</v>
      </c>
      <c r="C413" s="1025"/>
      <c r="D413" s="1025"/>
      <c r="E413" s="1025"/>
      <c r="F413" s="1025"/>
      <c r="G413" s="1026"/>
    </row>
    <row r="414" spans="1:7" ht="46.5" hidden="1">
      <c r="A414" s="21" t="s">
        <v>524</v>
      </c>
      <c r="B414" s="31" t="s">
        <v>523</v>
      </c>
      <c r="C414" s="25"/>
      <c r="D414" s="25"/>
      <c r="E414" s="26"/>
      <c r="F414" s="25"/>
      <c r="G414" s="25"/>
    </row>
    <row r="415" spans="1:7" ht="58" hidden="1">
      <c r="A415" s="21" t="s">
        <v>497</v>
      </c>
      <c r="B415" s="23" t="s">
        <v>496</v>
      </c>
      <c r="C415" s="25"/>
      <c r="D415" s="25"/>
      <c r="E415" s="26"/>
      <c r="F415" s="25"/>
      <c r="G415" s="25"/>
    </row>
    <row r="416" spans="1:7" ht="46.5" hidden="1">
      <c r="A416" s="21" t="s">
        <v>495</v>
      </c>
      <c r="B416" s="31" t="s">
        <v>494</v>
      </c>
      <c r="C416" s="25"/>
      <c r="D416" s="25"/>
      <c r="E416" s="26"/>
      <c r="F416" s="25"/>
      <c r="G416" s="25"/>
    </row>
    <row r="417" spans="1:7" ht="46.5" hidden="1">
      <c r="A417" s="21" t="s">
        <v>493</v>
      </c>
      <c r="B417" s="31" t="s">
        <v>492</v>
      </c>
      <c r="C417" s="25"/>
      <c r="D417" s="25"/>
      <c r="E417" s="26"/>
      <c r="F417" s="25"/>
      <c r="G417" s="25"/>
    </row>
    <row r="418" spans="1:7" ht="62" hidden="1">
      <c r="A418" s="21" t="s">
        <v>491</v>
      </c>
      <c r="B418" s="31" t="s">
        <v>490</v>
      </c>
      <c r="C418" s="25"/>
      <c r="D418" s="25"/>
      <c r="E418" s="26"/>
      <c r="F418" s="25"/>
      <c r="G418" s="25"/>
    </row>
    <row r="419" spans="1:7" ht="62" hidden="1">
      <c r="A419" s="21" t="s">
        <v>489</v>
      </c>
      <c r="B419" s="31" t="s">
        <v>488</v>
      </c>
      <c r="C419" s="25"/>
      <c r="D419" s="25"/>
      <c r="E419" s="26"/>
      <c r="F419" s="25"/>
      <c r="G419" s="25"/>
    </row>
    <row r="420" spans="1:7" ht="46.5" hidden="1">
      <c r="A420" s="21" t="s">
        <v>486</v>
      </c>
      <c r="B420" s="31" t="s">
        <v>485</v>
      </c>
      <c r="C420" s="25"/>
      <c r="D420" s="25"/>
      <c r="E420" s="26"/>
      <c r="F420" s="25"/>
      <c r="G420" s="25"/>
    </row>
    <row r="421" spans="1:7" ht="40.15" hidden="1" customHeight="1">
      <c r="A421" s="427" t="s">
        <v>482</v>
      </c>
      <c r="B421" s="1003" t="s">
        <v>481</v>
      </c>
      <c r="C421" s="1004"/>
      <c r="D421" s="1004"/>
      <c r="E421" s="1004"/>
      <c r="F421" s="1004"/>
      <c r="G421" s="1005"/>
    </row>
    <row r="422" spans="1:7" ht="46.5" hidden="1">
      <c r="A422" s="21" t="s">
        <v>480</v>
      </c>
      <c r="B422" s="38" t="s">
        <v>479</v>
      </c>
      <c r="C422" s="25"/>
      <c r="D422" s="25"/>
      <c r="E422" s="26"/>
      <c r="F422" s="25"/>
      <c r="G422" s="25"/>
    </row>
    <row r="423" spans="1:7" ht="46.5" hidden="1">
      <c r="A423" s="21" t="s">
        <v>478</v>
      </c>
      <c r="B423" s="38" t="s">
        <v>477</v>
      </c>
      <c r="C423" s="25"/>
      <c r="D423" s="25"/>
      <c r="E423" s="26"/>
      <c r="F423" s="25"/>
      <c r="G423" s="25"/>
    </row>
    <row r="424" spans="1:7" ht="46.5" hidden="1">
      <c r="A424" s="21" t="s">
        <v>476</v>
      </c>
      <c r="B424" s="38" t="s">
        <v>475</v>
      </c>
      <c r="C424" s="25"/>
      <c r="D424" s="25"/>
      <c r="E424" s="26"/>
      <c r="F424" s="25"/>
      <c r="G424" s="25"/>
    </row>
    <row r="425" spans="1:7" ht="46.5" hidden="1">
      <c r="A425" s="21" t="s">
        <v>474</v>
      </c>
      <c r="B425" s="38" t="s">
        <v>473</v>
      </c>
      <c r="C425" s="25"/>
      <c r="D425" s="25"/>
      <c r="E425" s="26"/>
      <c r="F425" s="25"/>
      <c r="G425" s="25"/>
    </row>
    <row r="426" spans="1:7" ht="31" hidden="1">
      <c r="A426" s="21" t="s">
        <v>472</v>
      </c>
      <c r="B426" s="38" t="s">
        <v>471</v>
      </c>
      <c r="C426" s="25"/>
      <c r="D426" s="25"/>
      <c r="E426" s="26"/>
      <c r="F426" s="25"/>
      <c r="G426" s="25"/>
    </row>
    <row r="427" spans="1:7" ht="31" hidden="1">
      <c r="A427" s="21" t="s">
        <v>470</v>
      </c>
      <c r="B427" s="38" t="s">
        <v>469</v>
      </c>
      <c r="C427" s="25"/>
      <c r="D427" s="25"/>
      <c r="E427" s="26"/>
      <c r="F427" s="25"/>
      <c r="G427" s="25"/>
    </row>
    <row r="428" spans="1:7" ht="40.15" hidden="1" customHeight="1">
      <c r="A428" s="427" t="s">
        <v>468</v>
      </c>
      <c r="B428" s="1003" t="s">
        <v>467</v>
      </c>
      <c r="C428" s="1004"/>
      <c r="D428" s="1004"/>
      <c r="E428" s="1004"/>
      <c r="F428" s="1004"/>
      <c r="G428" s="1005"/>
    </row>
    <row r="429" spans="1:7" ht="31" hidden="1">
      <c r="A429" s="21" t="s">
        <v>466</v>
      </c>
      <c r="B429" s="38" t="s">
        <v>465</v>
      </c>
      <c r="C429" s="25"/>
      <c r="D429" s="25"/>
      <c r="E429" s="26"/>
      <c r="F429" s="25"/>
      <c r="G429" s="25"/>
    </row>
    <row r="430" spans="1:7" ht="31" hidden="1">
      <c r="A430" s="21" t="s">
        <v>454</v>
      </c>
      <c r="B430" s="38" t="s">
        <v>453</v>
      </c>
      <c r="C430" s="25"/>
      <c r="D430" s="25"/>
      <c r="E430" s="26"/>
      <c r="F430" s="25"/>
      <c r="G430" s="25"/>
    </row>
    <row r="431" spans="1:7" ht="31" hidden="1">
      <c r="A431" s="21" t="s">
        <v>445</v>
      </c>
      <c r="B431" s="38" t="s">
        <v>444</v>
      </c>
      <c r="C431" s="25"/>
      <c r="D431" s="25"/>
      <c r="E431" s="26"/>
      <c r="F431" s="25"/>
      <c r="G431" s="25"/>
    </row>
    <row r="432" spans="1:7" ht="31" hidden="1">
      <c r="A432" s="21" t="s">
        <v>436</v>
      </c>
      <c r="B432" s="38" t="s">
        <v>435</v>
      </c>
      <c r="C432" s="25"/>
      <c r="D432" s="25"/>
      <c r="E432" s="26"/>
      <c r="F432" s="25"/>
      <c r="G432" s="25"/>
    </row>
    <row r="433" spans="1:9" ht="40.15" customHeight="1">
      <c r="A433" s="429" t="s">
        <v>430</v>
      </c>
      <c r="B433" s="1003" t="s">
        <v>429</v>
      </c>
      <c r="C433" s="1004"/>
      <c r="D433" s="1004"/>
      <c r="E433" s="1004"/>
      <c r="F433" s="1004"/>
      <c r="G433" s="1005"/>
      <c r="H433" s="11">
        <f>SUM(D442)</f>
        <v>0</v>
      </c>
      <c r="I433" s="11">
        <f>COUNT(D442)*2</f>
        <v>2</v>
      </c>
    </row>
    <row r="434" spans="1:9" ht="46.5" hidden="1">
      <c r="A434" s="21" t="s">
        <v>428</v>
      </c>
      <c r="B434" s="42" t="s">
        <v>427</v>
      </c>
      <c r="C434" s="25"/>
      <c r="D434" s="25"/>
      <c r="E434" s="26"/>
      <c r="F434" s="25"/>
      <c r="G434" s="25"/>
    </row>
    <row r="435" spans="1:9" ht="46.5" hidden="1">
      <c r="A435" s="21" t="s">
        <v>420</v>
      </c>
      <c r="B435" s="42" t="s">
        <v>419</v>
      </c>
      <c r="C435" s="25"/>
      <c r="D435" s="25"/>
      <c r="E435" s="26"/>
      <c r="F435" s="25"/>
      <c r="G435" s="25"/>
    </row>
    <row r="436" spans="1:9" ht="46.5" hidden="1">
      <c r="A436" s="21" t="s">
        <v>406</v>
      </c>
      <c r="B436" s="42" t="s">
        <v>405</v>
      </c>
      <c r="C436" s="25"/>
      <c r="D436" s="25"/>
      <c r="E436" s="26"/>
      <c r="F436" s="25"/>
      <c r="G436" s="25"/>
    </row>
    <row r="437" spans="1:9" ht="46.5" hidden="1">
      <c r="A437" s="21" t="s">
        <v>391</v>
      </c>
      <c r="B437" s="42" t="s">
        <v>390</v>
      </c>
      <c r="C437" s="25"/>
      <c r="D437" s="25"/>
      <c r="E437" s="26"/>
      <c r="F437" s="25"/>
      <c r="G437" s="25"/>
    </row>
    <row r="438" spans="1:9" ht="46.5" hidden="1">
      <c r="A438" s="21" t="s">
        <v>380</v>
      </c>
      <c r="B438" s="42" t="s">
        <v>379</v>
      </c>
      <c r="C438" s="25"/>
      <c r="D438" s="25"/>
      <c r="E438" s="26"/>
      <c r="F438" s="25"/>
      <c r="G438" s="25"/>
    </row>
    <row r="439" spans="1:9" ht="46.5" hidden="1">
      <c r="A439" s="21" t="s">
        <v>378</v>
      </c>
      <c r="B439" s="42" t="s">
        <v>377</v>
      </c>
      <c r="C439" s="25"/>
      <c r="D439" s="25"/>
      <c r="E439" s="26"/>
      <c r="F439" s="25"/>
      <c r="G439" s="25"/>
    </row>
    <row r="440" spans="1:9" ht="62" hidden="1">
      <c r="A440" s="21" t="s">
        <v>375</v>
      </c>
      <c r="B440" s="42" t="s">
        <v>374</v>
      </c>
      <c r="C440" s="25"/>
      <c r="D440" s="25"/>
      <c r="E440" s="26"/>
      <c r="F440" s="25"/>
      <c r="G440" s="25"/>
    </row>
    <row r="441" spans="1:9" ht="93" hidden="1">
      <c r="A441" s="21" t="s">
        <v>372</v>
      </c>
      <c r="B441" s="42" t="s">
        <v>371</v>
      </c>
      <c r="C441" s="25"/>
      <c r="D441" s="25"/>
      <c r="E441" s="26"/>
      <c r="F441" s="25"/>
      <c r="G441" s="25"/>
    </row>
    <row r="442" spans="1:9" ht="46.5">
      <c r="A442" s="19" t="s">
        <v>365</v>
      </c>
      <c r="B442" s="38" t="s">
        <v>364</v>
      </c>
      <c r="C442" s="48" t="s">
        <v>4167</v>
      </c>
      <c r="D442" s="220">
        <v>0</v>
      </c>
      <c r="E442" s="140" t="s">
        <v>110</v>
      </c>
      <c r="F442" s="25"/>
      <c r="G442" s="24"/>
    </row>
    <row r="443" spans="1:9" ht="46.5" hidden="1">
      <c r="A443" s="21" t="s">
        <v>362</v>
      </c>
      <c r="B443" s="42" t="s">
        <v>361</v>
      </c>
      <c r="C443" s="25"/>
      <c r="D443" s="25"/>
      <c r="E443" s="26"/>
      <c r="F443" s="25"/>
      <c r="G443" s="25"/>
    </row>
    <row r="444" spans="1:9" ht="21">
      <c r="A444" s="303"/>
      <c r="B444" s="912" t="s">
        <v>358</v>
      </c>
      <c r="C444" s="913"/>
      <c r="D444" s="913"/>
      <c r="E444" s="913"/>
      <c r="F444" s="913"/>
      <c r="G444" s="913"/>
      <c r="H444" s="11">
        <f>H445+H454+H466+H472+H480+H491</f>
        <v>0</v>
      </c>
      <c r="I444" s="11">
        <f>I445+I454+I466+I472+I480+I491</f>
        <v>108</v>
      </c>
    </row>
    <row r="445" spans="1:9" ht="40.15" customHeight="1">
      <c r="A445" s="429" t="s">
        <v>357</v>
      </c>
      <c r="B445" s="1003" t="s">
        <v>356</v>
      </c>
      <c r="C445" s="1004"/>
      <c r="D445" s="1004"/>
      <c r="E445" s="1004"/>
      <c r="F445" s="1004"/>
      <c r="G445" s="1005"/>
      <c r="H445" s="11">
        <f>SUM(D447:D453)</f>
        <v>0</v>
      </c>
      <c r="I445" s="11">
        <f>COUNT(D447:D453)*2</f>
        <v>12</v>
      </c>
    </row>
    <row r="446" spans="1:9" ht="31" hidden="1">
      <c r="A446" s="49" t="s">
        <v>355</v>
      </c>
      <c r="B446" s="42" t="s">
        <v>354</v>
      </c>
      <c r="C446" s="12"/>
      <c r="D446" s="12"/>
      <c r="E446" s="13"/>
      <c r="F446" s="12"/>
      <c r="G446" s="12"/>
    </row>
    <row r="447" spans="1:9" ht="46.5">
      <c r="A447" s="44" t="s">
        <v>353</v>
      </c>
      <c r="B447" s="42" t="s">
        <v>352</v>
      </c>
      <c r="C447" s="30" t="s">
        <v>1579</v>
      </c>
      <c r="D447" s="47">
        <v>0</v>
      </c>
      <c r="E447" s="13" t="s">
        <v>110</v>
      </c>
      <c r="F447" s="30" t="s">
        <v>1578</v>
      </c>
      <c r="G447" s="15"/>
    </row>
    <row r="448" spans="1:9" ht="43.5">
      <c r="A448" s="44"/>
      <c r="B448" s="42"/>
      <c r="C448" s="30" t="s">
        <v>4166</v>
      </c>
      <c r="D448" s="47">
        <v>0</v>
      </c>
      <c r="E448" s="13" t="s">
        <v>110</v>
      </c>
      <c r="F448" s="30"/>
      <c r="G448" s="15"/>
    </row>
    <row r="449" spans="1:9" ht="31" hidden="1">
      <c r="A449" s="49" t="s">
        <v>351</v>
      </c>
      <c r="B449" s="42" t="s">
        <v>350</v>
      </c>
      <c r="C449" s="12"/>
      <c r="D449" s="12"/>
      <c r="E449" s="13"/>
      <c r="F449" s="12"/>
      <c r="G449" s="12"/>
    </row>
    <row r="450" spans="1:9" ht="46.5">
      <c r="A450" s="44" t="s">
        <v>349</v>
      </c>
      <c r="B450" s="42" t="s">
        <v>348</v>
      </c>
      <c r="C450" s="23" t="s">
        <v>347</v>
      </c>
      <c r="D450" s="47">
        <v>0</v>
      </c>
      <c r="E450" s="13" t="s">
        <v>110</v>
      </c>
      <c r="F450" s="30" t="s">
        <v>2008</v>
      </c>
      <c r="G450" s="15"/>
    </row>
    <row r="451" spans="1:9" ht="29">
      <c r="A451" s="44"/>
      <c r="B451" s="42"/>
      <c r="C451" s="23" t="s">
        <v>345</v>
      </c>
      <c r="D451" s="47">
        <v>0</v>
      </c>
      <c r="E451" s="13" t="s">
        <v>110</v>
      </c>
      <c r="F451" s="13"/>
      <c r="G451" s="15"/>
    </row>
    <row r="452" spans="1:9" ht="46.5">
      <c r="A452" s="44" t="s">
        <v>344</v>
      </c>
      <c r="B452" s="42" t="s">
        <v>343</v>
      </c>
      <c r="C452" s="58" t="s">
        <v>342</v>
      </c>
      <c r="D452" s="47">
        <v>0</v>
      </c>
      <c r="E452" s="13" t="s">
        <v>110</v>
      </c>
      <c r="F452" s="45" t="s">
        <v>341</v>
      </c>
      <c r="G452" s="15"/>
    </row>
    <row r="453" spans="1:9" ht="31">
      <c r="A453" s="44" t="s">
        <v>340</v>
      </c>
      <c r="B453" s="57" t="s">
        <v>339</v>
      </c>
      <c r="C453" s="30" t="s">
        <v>338</v>
      </c>
      <c r="D453" s="47">
        <v>0</v>
      </c>
      <c r="E453" s="13" t="s">
        <v>110</v>
      </c>
      <c r="F453" s="12"/>
      <c r="G453" s="15"/>
    </row>
    <row r="454" spans="1:9" ht="40.15" customHeight="1">
      <c r="A454" s="429" t="s">
        <v>337</v>
      </c>
      <c r="B454" s="1003" t="s">
        <v>336</v>
      </c>
      <c r="C454" s="1004"/>
      <c r="D454" s="1004"/>
      <c r="E454" s="1004"/>
      <c r="F454" s="1004"/>
      <c r="G454" s="1005"/>
      <c r="H454" s="11">
        <f>SUM(D455:D465)</f>
        <v>0</v>
      </c>
      <c r="I454" s="11">
        <f>COUNT(D455:D465)*2</f>
        <v>22</v>
      </c>
    </row>
    <row r="455" spans="1:9" ht="31">
      <c r="A455" s="44" t="s">
        <v>335</v>
      </c>
      <c r="B455" s="42" t="s">
        <v>334</v>
      </c>
      <c r="C455" s="23" t="s">
        <v>333</v>
      </c>
      <c r="D455" s="16">
        <v>0</v>
      </c>
      <c r="E455" s="13" t="s">
        <v>168</v>
      </c>
      <c r="F455" s="22" t="s">
        <v>332</v>
      </c>
      <c r="G455" s="15"/>
    </row>
    <row r="456" spans="1:9" ht="29">
      <c r="A456" s="182"/>
      <c r="B456" s="42"/>
      <c r="C456" s="23" t="s">
        <v>331</v>
      </c>
      <c r="D456" s="16">
        <v>0</v>
      </c>
      <c r="E456" s="13" t="s">
        <v>235</v>
      </c>
      <c r="F456" s="22" t="s">
        <v>330</v>
      </c>
      <c r="G456" s="15"/>
    </row>
    <row r="457" spans="1:9" ht="43.5">
      <c r="A457" s="182"/>
      <c r="B457" s="42"/>
      <c r="C457" s="23" t="s">
        <v>329</v>
      </c>
      <c r="D457" s="16">
        <v>0</v>
      </c>
      <c r="E457" s="13" t="s">
        <v>235</v>
      </c>
      <c r="F457" s="22" t="s">
        <v>328</v>
      </c>
      <c r="G457" s="15"/>
    </row>
    <row r="458" spans="1:9" ht="29">
      <c r="A458" s="182"/>
      <c r="B458" s="42"/>
      <c r="C458" s="23" t="s">
        <v>327</v>
      </c>
      <c r="D458" s="16">
        <v>0</v>
      </c>
      <c r="E458" s="13" t="s">
        <v>235</v>
      </c>
      <c r="F458" s="22" t="s">
        <v>326</v>
      </c>
      <c r="G458" s="15"/>
    </row>
    <row r="459" spans="1:9" ht="43.5">
      <c r="A459" s="182"/>
      <c r="B459" s="42"/>
      <c r="C459" s="23" t="s">
        <v>325</v>
      </c>
      <c r="D459" s="16">
        <v>0</v>
      </c>
      <c r="E459" s="13" t="s">
        <v>168</v>
      </c>
      <c r="F459" s="22" t="s">
        <v>324</v>
      </c>
      <c r="G459" s="15"/>
    </row>
    <row r="460" spans="1:9" ht="29">
      <c r="A460" s="182"/>
      <c r="B460" s="42"/>
      <c r="C460" s="56" t="s">
        <v>1572</v>
      </c>
      <c r="D460" s="16">
        <v>0</v>
      </c>
      <c r="E460" s="13" t="s">
        <v>168</v>
      </c>
      <c r="F460" s="12"/>
      <c r="G460" s="15"/>
    </row>
    <row r="461" spans="1:9" ht="43.5">
      <c r="A461" s="182"/>
      <c r="B461" s="42"/>
      <c r="C461" s="56" t="s">
        <v>1571</v>
      </c>
      <c r="D461" s="16">
        <v>0</v>
      </c>
      <c r="E461" s="13" t="s">
        <v>168</v>
      </c>
      <c r="F461" s="12"/>
      <c r="G461" s="15"/>
    </row>
    <row r="462" spans="1:9" ht="31">
      <c r="A462" s="44" t="s">
        <v>323</v>
      </c>
      <c r="B462" s="42" t="s">
        <v>322</v>
      </c>
      <c r="C462" s="23" t="s">
        <v>321</v>
      </c>
      <c r="D462" s="16">
        <v>0</v>
      </c>
      <c r="E462" s="13" t="s">
        <v>116</v>
      </c>
      <c r="F462" s="22" t="s">
        <v>320</v>
      </c>
      <c r="G462" s="15"/>
    </row>
    <row r="463" spans="1:9" ht="29">
      <c r="A463" s="44"/>
      <c r="B463" s="42"/>
      <c r="C463" s="23" t="s">
        <v>319</v>
      </c>
      <c r="D463" s="15">
        <v>0</v>
      </c>
      <c r="E463" s="13" t="s">
        <v>126</v>
      </c>
      <c r="F463" s="13"/>
      <c r="G463" s="15"/>
    </row>
    <row r="464" spans="1:9" ht="46.5">
      <c r="A464" s="123" t="s">
        <v>318</v>
      </c>
      <c r="B464" s="191" t="s">
        <v>317</v>
      </c>
      <c r="C464" s="43" t="s">
        <v>316</v>
      </c>
      <c r="D464" s="15">
        <v>0</v>
      </c>
      <c r="E464" s="13" t="s">
        <v>168</v>
      </c>
      <c r="F464" s="46"/>
      <c r="G464" s="269"/>
    </row>
    <row r="465" spans="1:9" s="82" customFormat="1" ht="58">
      <c r="A465" s="44"/>
      <c r="B465" s="42"/>
      <c r="C465" s="17" t="s">
        <v>315</v>
      </c>
      <c r="D465" s="16">
        <v>0</v>
      </c>
      <c r="E465" s="13" t="s">
        <v>235</v>
      </c>
      <c r="F465" s="30" t="s">
        <v>314</v>
      </c>
      <c r="G465" s="15"/>
      <c r="H465" s="452"/>
      <c r="I465" s="452"/>
    </row>
    <row r="466" spans="1:9" ht="40.15" customHeight="1">
      <c r="A466" s="432" t="s">
        <v>313</v>
      </c>
      <c r="B466" s="1072" t="s">
        <v>312</v>
      </c>
      <c r="C466" s="1064"/>
      <c r="D466" s="1064"/>
      <c r="E466" s="1064"/>
      <c r="F466" s="1064"/>
      <c r="G466" s="1065"/>
      <c r="H466" s="11">
        <f>SUM(D467:D471)</f>
        <v>0</v>
      </c>
      <c r="I466" s="11">
        <f>COUNT(D467:D471)*2</f>
        <v>10</v>
      </c>
    </row>
    <row r="467" spans="1:9" ht="46.5">
      <c r="A467" s="44" t="s">
        <v>311</v>
      </c>
      <c r="B467" s="35" t="s">
        <v>310</v>
      </c>
      <c r="C467" s="211" t="s">
        <v>309</v>
      </c>
      <c r="D467" s="16">
        <v>0</v>
      </c>
      <c r="E467" s="13" t="s">
        <v>235</v>
      </c>
      <c r="F467" s="275"/>
      <c r="G467" s="15"/>
    </row>
    <row r="468" spans="1:9" ht="15.5">
      <c r="A468" s="227"/>
      <c r="B468" s="35"/>
      <c r="C468" s="211" t="s">
        <v>3790</v>
      </c>
      <c r="D468" s="16">
        <v>0</v>
      </c>
      <c r="E468" s="13" t="s">
        <v>235</v>
      </c>
      <c r="F468" s="275"/>
      <c r="G468" s="15"/>
    </row>
    <row r="469" spans="1:9" ht="15.5">
      <c r="A469" s="227"/>
      <c r="B469" s="35"/>
      <c r="C469" s="211" t="s">
        <v>308</v>
      </c>
      <c r="D469" s="16">
        <v>0</v>
      </c>
      <c r="E469" s="13" t="s">
        <v>235</v>
      </c>
      <c r="F469" s="275"/>
      <c r="G469" s="15"/>
    </row>
    <row r="470" spans="1:9" ht="31">
      <c r="A470" s="44" t="s">
        <v>307</v>
      </c>
      <c r="B470" s="42" t="s">
        <v>306</v>
      </c>
      <c r="C470" s="211" t="s">
        <v>4165</v>
      </c>
      <c r="D470" s="16">
        <v>0</v>
      </c>
      <c r="E470" s="13" t="s">
        <v>235</v>
      </c>
      <c r="F470" s="275"/>
      <c r="G470" s="15"/>
    </row>
    <row r="471" spans="1:9" ht="29">
      <c r="A471" s="44"/>
      <c r="B471" s="79"/>
      <c r="C471" s="146" t="s">
        <v>304</v>
      </c>
      <c r="D471" s="16">
        <v>0</v>
      </c>
      <c r="E471" s="13" t="s">
        <v>126</v>
      </c>
      <c r="F471" s="252"/>
      <c r="G471" s="15"/>
    </row>
    <row r="472" spans="1:9" ht="40.15" customHeight="1">
      <c r="A472" s="429" t="s">
        <v>303</v>
      </c>
      <c r="B472" s="1003" t="s">
        <v>302</v>
      </c>
      <c r="C472" s="1004"/>
      <c r="D472" s="1004"/>
      <c r="E472" s="1004"/>
      <c r="F472" s="1004"/>
      <c r="G472" s="1005"/>
      <c r="H472" s="11">
        <f>SUM(D473:D479)</f>
        <v>0</v>
      </c>
      <c r="I472" s="11">
        <f>COUNT(D473:D479)*2</f>
        <v>14</v>
      </c>
    </row>
    <row r="473" spans="1:9" ht="58">
      <c r="A473" s="44" t="s">
        <v>301</v>
      </c>
      <c r="B473" s="50" t="s">
        <v>2939</v>
      </c>
      <c r="C473" s="56" t="s">
        <v>299</v>
      </c>
      <c r="D473" s="24">
        <v>0</v>
      </c>
      <c r="E473" s="13" t="s">
        <v>116</v>
      </c>
      <c r="F473" s="22" t="s">
        <v>3786</v>
      </c>
      <c r="G473" s="15"/>
    </row>
    <row r="474" spans="1:9" ht="72.5">
      <c r="A474" s="182"/>
      <c r="B474" s="50"/>
      <c r="C474" s="17" t="s">
        <v>3785</v>
      </c>
      <c r="D474" s="24">
        <v>0</v>
      </c>
      <c r="E474" s="13" t="s">
        <v>116</v>
      </c>
      <c r="F474" s="17" t="s">
        <v>3784</v>
      </c>
      <c r="G474" s="15"/>
    </row>
    <row r="475" spans="1:9" ht="29">
      <c r="A475" s="182"/>
      <c r="B475" s="50"/>
      <c r="C475" s="17" t="s">
        <v>295</v>
      </c>
      <c r="D475" s="24">
        <v>0</v>
      </c>
      <c r="E475" s="13" t="s">
        <v>116</v>
      </c>
      <c r="F475" s="25" t="s">
        <v>294</v>
      </c>
      <c r="G475" s="15"/>
    </row>
    <row r="476" spans="1:9" ht="43.5">
      <c r="A476" s="182"/>
      <c r="B476" s="50"/>
      <c r="C476" s="17" t="s">
        <v>293</v>
      </c>
      <c r="D476" s="24">
        <v>0</v>
      </c>
      <c r="E476" s="13" t="s">
        <v>116</v>
      </c>
      <c r="F476" s="30" t="s">
        <v>292</v>
      </c>
      <c r="G476" s="15"/>
    </row>
    <row r="477" spans="1:9" ht="29">
      <c r="A477" s="182"/>
      <c r="B477" s="50"/>
      <c r="C477" s="55" t="s">
        <v>289</v>
      </c>
      <c r="D477" s="24">
        <v>0</v>
      </c>
      <c r="E477" s="13" t="s">
        <v>116</v>
      </c>
      <c r="F477" s="22"/>
      <c r="G477" s="15"/>
    </row>
    <row r="478" spans="1:9" ht="58">
      <c r="A478" s="44" t="s">
        <v>288</v>
      </c>
      <c r="B478" s="50" t="s">
        <v>287</v>
      </c>
      <c r="C478" s="54" t="s">
        <v>3782</v>
      </c>
      <c r="D478" s="24">
        <v>0</v>
      </c>
      <c r="E478" s="13" t="s">
        <v>116</v>
      </c>
      <c r="F478" s="17" t="s">
        <v>3781</v>
      </c>
      <c r="G478" s="15"/>
    </row>
    <row r="479" spans="1:9" ht="43.5">
      <c r="A479" s="182"/>
      <c r="B479" s="50"/>
      <c r="C479" s="17" t="s">
        <v>4164</v>
      </c>
      <c r="D479" s="24">
        <v>0</v>
      </c>
      <c r="E479" s="13" t="s">
        <v>116</v>
      </c>
      <c r="F479" s="12"/>
      <c r="G479" s="15"/>
    </row>
    <row r="480" spans="1:9" ht="40.15" customHeight="1">
      <c r="A480" s="429" t="s">
        <v>281</v>
      </c>
      <c r="B480" s="1003" t="s">
        <v>280</v>
      </c>
      <c r="C480" s="1004"/>
      <c r="D480" s="1004"/>
      <c r="E480" s="1004"/>
      <c r="F480" s="1004"/>
      <c r="G480" s="1005"/>
      <c r="H480" s="11">
        <f>SUM(D482:D490)</f>
        <v>0</v>
      </c>
      <c r="I480" s="11">
        <f>COUNT(D482:D490)*2</f>
        <v>18</v>
      </c>
    </row>
    <row r="481" spans="1:9" ht="43.5" hidden="1">
      <c r="A481" s="49" t="s">
        <v>279</v>
      </c>
      <c r="B481" s="17" t="s">
        <v>278</v>
      </c>
      <c r="C481" s="12"/>
      <c r="D481" s="12"/>
      <c r="E481" s="13"/>
      <c r="F481" s="12"/>
      <c r="G481" s="12"/>
    </row>
    <row r="482" spans="1:9" ht="43.5">
      <c r="A482" s="44" t="s">
        <v>273</v>
      </c>
      <c r="B482" s="50" t="s">
        <v>272</v>
      </c>
      <c r="C482" s="23" t="s">
        <v>271</v>
      </c>
      <c r="D482" s="47">
        <v>0</v>
      </c>
      <c r="E482" s="13" t="s">
        <v>235</v>
      </c>
      <c r="F482" s="30" t="s">
        <v>1538</v>
      </c>
      <c r="G482" s="15"/>
    </row>
    <row r="483" spans="1:9" ht="29">
      <c r="A483" s="227"/>
      <c r="B483" s="50"/>
      <c r="C483" s="23" t="s">
        <v>269</v>
      </c>
      <c r="D483" s="47">
        <v>0</v>
      </c>
      <c r="E483" s="13" t="s">
        <v>235</v>
      </c>
      <c r="F483" s="30" t="s">
        <v>268</v>
      </c>
      <c r="G483" s="15"/>
    </row>
    <row r="484" spans="1:9" ht="43.5">
      <c r="A484" s="44" t="s">
        <v>267</v>
      </c>
      <c r="B484" s="50" t="s">
        <v>266</v>
      </c>
      <c r="C484" s="23" t="s">
        <v>265</v>
      </c>
      <c r="D484" s="47">
        <v>0</v>
      </c>
      <c r="E484" s="13" t="s">
        <v>110</v>
      </c>
      <c r="F484" s="13"/>
      <c r="G484" s="15"/>
    </row>
    <row r="485" spans="1:9" ht="29">
      <c r="A485" s="44"/>
      <c r="B485" s="50"/>
      <c r="C485" s="23" t="s">
        <v>264</v>
      </c>
      <c r="D485" s="47">
        <v>0</v>
      </c>
      <c r="E485" s="13" t="s">
        <v>110</v>
      </c>
      <c r="F485" s="13"/>
      <c r="G485" s="15"/>
    </row>
    <row r="486" spans="1:9" ht="43.5">
      <c r="A486" s="44"/>
      <c r="B486" s="50"/>
      <c r="C486" s="17" t="s">
        <v>263</v>
      </c>
      <c r="D486" s="47">
        <v>0</v>
      </c>
      <c r="E486" s="13" t="s">
        <v>110</v>
      </c>
      <c r="F486" s="13"/>
      <c r="G486" s="15"/>
    </row>
    <row r="487" spans="1:9" ht="29">
      <c r="A487" s="44"/>
      <c r="B487" s="50"/>
      <c r="C487" s="23" t="s">
        <v>262</v>
      </c>
      <c r="D487" s="47">
        <v>0</v>
      </c>
      <c r="E487" s="13" t="s">
        <v>235</v>
      </c>
      <c r="F487" s="30" t="s">
        <v>261</v>
      </c>
      <c r="G487" s="15"/>
    </row>
    <row r="488" spans="1:9" ht="43.5">
      <c r="A488" s="44"/>
      <c r="B488" s="50"/>
      <c r="C488" s="23" t="s">
        <v>260</v>
      </c>
      <c r="D488" s="47">
        <v>0</v>
      </c>
      <c r="E488" s="13" t="s">
        <v>235</v>
      </c>
      <c r="F488" s="30" t="s">
        <v>259</v>
      </c>
      <c r="G488" s="15"/>
    </row>
    <row r="489" spans="1:9" ht="29">
      <c r="A489" s="44" t="s">
        <v>258</v>
      </c>
      <c r="B489" s="17" t="s">
        <v>257</v>
      </c>
      <c r="C489" s="17" t="s">
        <v>4163</v>
      </c>
      <c r="D489" s="47">
        <v>0</v>
      </c>
      <c r="E489" s="13" t="s">
        <v>235</v>
      </c>
      <c r="F489" s="12"/>
      <c r="G489" s="15"/>
    </row>
    <row r="490" spans="1:9" ht="29">
      <c r="A490" s="44" t="s">
        <v>256</v>
      </c>
      <c r="B490" s="17" t="s">
        <v>255</v>
      </c>
      <c r="C490" s="25" t="s">
        <v>4162</v>
      </c>
      <c r="D490" s="47">
        <v>0</v>
      </c>
      <c r="E490" s="13" t="s">
        <v>235</v>
      </c>
      <c r="F490" s="17" t="s">
        <v>4161</v>
      </c>
      <c r="G490" s="15"/>
    </row>
    <row r="491" spans="1:9" ht="40.15" customHeight="1">
      <c r="A491" s="429" t="s">
        <v>254</v>
      </c>
      <c r="B491" s="1003" t="s">
        <v>253</v>
      </c>
      <c r="C491" s="1004"/>
      <c r="D491" s="1004"/>
      <c r="E491" s="1004"/>
      <c r="F491" s="1004"/>
      <c r="G491" s="1005"/>
      <c r="H491" s="11">
        <f>SUM(D492:D507)</f>
        <v>0</v>
      </c>
      <c r="I491" s="11">
        <f>COUNT(D492:D507)*2</f>
        <v>32</v>
      </c>
    </row>
    <row r="492" spans="1:9" ht="31">
      <c r="A492" s="44" t="s">
        <v>252</v>
      </c>
      <c r="B492" s="35" t="s">
        <v>251</v>
      </c>
      <c r="C492" s="17" t="s">
        <v>250</v>
      </c>
      <c r="D492" s="16">
        <v>0</v>
      </c>
      <c r="E492" s="13" t="s">
        <v>168</v>
      </c>
      <c r="F492" s="12"/>
      <c r="G492" s="15"/>
    </row>
    <row r="493" spans="1:9" ht="29">
      <c r="A493" s="182"/>
      <c r="B493" s="35"/>
      <c r="C493" s="17" t="s">
        <v>249</v>
      </c>
      <c r="D493" s="16">
        <v>0</v>
      </c>
      <c r="E493" s="13" t="s">
        <v>168</v>
      </c>
      <c r="F493" s="12"/>
      <c r="G493" s="15"/>
    </row>
    <row r="494" spans="1:9" ht="29">
      <c r="A494" s="182"/>
      <c r="B494" s="35"/>
      <c r="C494" s="17" t="s">
        <v>248</v>
      </c>
      <c r="D494" s="16">
        <v>0</v>
      </c>
      <c r="E494" s="13" t="s">
        <v>235</v>
      </c>
      <c r="F494" s="12"/>
      <c r="G494" s="15"/>
    </row>
    <row r="495" spans="1:9" ht="43.5">
      <c r="A495" s="182"/>
      <c r="B495" s="35"/>
      <c r="C495" s="17" t="s">
        <v>247</v>
      </c>
      <c r="D495" s="16">
        <v>0</v>
      </c>
      <c r="E495" s="13" t="s">
        <v>168</v>
      </c>
      <c r="F495" s="12"/>
      <c r="G495" s="15"/>
    </row>
    <row r="496" spans="1:9" ht="29">
      <c r="A496" s="182"/>
      <c r="B496" s="35"/>
      <c r="C496" s="23" t="s">
        <v>246</v>
      </c>
      <c r="D496" s="16">
        <v>0</v>
      </c>
      <c r="E496" s="13" t="s">
        <v>168</v>
      </c>
      <c r="F496" s="12"/>
      <c r="G496" s="15"/>
    </row>
    <row r="497" spans="1:9" ht="31">
      <c r="A497" s="44" t="s">
        <v>245</v>
      </c>
      <c r="B497" s="35" t="s">
        <v>244</v>
      </c>
      <c r="C497" s="23" t="s">
        <v>243</v>
      </c>
      <c r="D497" s="16">
        <v>0</v>
      </c>
      <c r="E497" s="13" t="s">
        <v>168</v>
      </c>
      <c r="F497" s="22" t="s">
        <v>242</v>
      </c>
      <c r="G497" s="15"/>
    </row>
    <row r="498" spans="1:9" ht="43.5">
      <c r="A498" s="182"/>
      <c r="B498" s="35"/>
      <c r="C498" s="23" t="s">
        <v>241</v>
      </c>
      <c r="D498" s="16">
        <v>0</v>
      </c>
      <c r="E498" s="13" t="s">
        <v>168</v>
      </c>
      <c r="F498" s="22" t="s">
        <v>240</v>
      </c>
      <c r="G498" s="15"/>
    </row>
    <row r="499" spans="1:9" ht="29">
      <c r="A499" s="182"/>
      <c r="B499" s="35"/>
      <c r="C499" s="23" t="s">
        <v>239</v>
      </c>
      <c r="D499" s="16">
        <v>0</v>
      </c>
      <c r="E499" s="13" t="s">
        <v>235</v>
      </c>
      <c r="F499" s="23" t="s">
        <v>238</v>
      </c>
      <c r="G499" s="15"/>
    </row>
    <row r="500" spans="1:9" ht="29">
      <c r="A500" s="182"/>
      <c r="B500" s="35"/>
      <c r="C500" s="48" t="s">
        <v>237</v>
      </c>
      <c r="D500" s="16">
        <v>0</v>
      </c>
      <c r="E500" s="13" t="s">
        <v>126</v>
      </c>
      <c r="F500" s="23"/>
      <c r="G500" s="15"/>
    </row>
    <row r="501" spans="1:9" ht="43.5">
      <c r="A501" s="182"/>
      <c r="B501" s="35"/>
      <c r="C501" s="23" t="s">
        <v>236</v>
      </c>
      <c r="D501" s="16">
        <v>0</v>
      </c>
      <c r="E501" s="13" t="s">
        <v>235</v>
      </c>
      <c r="F501" s="22" t="s">
        <v>234</v>
      </c>
      <c r="G501" s="15"/>
    </row>
    <row r="502" spans="1:9" ht="58">
      <c r="A502" s="182"/>
      <c r="B502" s="35"/>
      <c r="C502" s="23" t="s">
        <v>233</v>
      </c>
      <c r="D502" s="16">
        <v>0</v>
      </c>
      <c r="E502" s="13" t="s">
        <v>126</v>
      </c>
      <c r="F502" s="22" t="s">
        <v>232</v>
      </c>
      <c r="G502" s="15"/>
    </row>
    <row r="503" spans="1:9" ht="46.5">
      <c r="A503" s="44" t="s">
        <v>231</v>
      </c>
      <c r="B503" s="35" t="s">
        <v>230</v>
      </c>
      <c r="C503" s="17" t="s">
        <v>1526</v>
      </c>
      <c r="D503" s="16">
        <v>0</v>
      </c>
      <c r="E503" s="46" t="s">
        <v>116</v>
      </c>
      <c r="F503" s="12"/>
      <c r="G503" s="15"/>
    </row>
    <row r="504" spans="1:9" ht="29">
      <c r="A504" s="44"/>
      <c r="B504" s="35"/>
      <c r="C504" s="45" t="s">
        <v>4160</v>
      </c>
      <c r="D504" s="16">
        <v>0</v>
      </c>
      <c r="E504" s="46" t="s">
        <v>116</v>
      </c>
      <c r="F504" s="12"/>
      <c r="G504" s="15"/>
    </row>
    <row r="505" spans="1:9" ht="15.5">
      <c r="A505" s="44"/>
      <c r="B505" s="35"/>
      <c r="C505" s="8" t="s">
        <v>229</v>
      </c>
      <c r="D505" s="16">
        <v>0</v>
      </c>
      <c r="E505" s="13" t="s">
        <v>126</v>
      </c>
      <c r="F505" s="12"/>
      <c r="G505" s="15"/>
    </row>
    <row r="506" spans="1:9" ht="43.5">
      <c r="A506" s="44"/>
      <c r="B506" s="325"/>
      <c r="C506" s="45" t="s">
        <v>228</v>
      </c>
      <c r="D506" s="16">
        <v>0</v>
      </c>
      <c r="E506" s="13" t="s">
        <v>116</v>
      </c>
      <c r="F506" s="12"/>
      <c r="G506" s="15"/>
    </row>
    <row r="507" spans="1:9" ht="29">
      <c r="A507" s="250"/>
      <c r="B507" s="325"/>
      <c r="C507" s="43" t="s">
        <v>227</v>
      </c>
      <c r="D507" s="16">
        <v>0</v>
      </c>
      <c r="E507" s="13" t="s">
        <v>110</v>
      </c>
      <c r="F507" s="12"/>
      <c r="G507" s="15"/>
    </row>
    <row r="508" spans="1:9" ht="21">
      <c r="A508" s="323"/>
      <c r="B508" s="912" t="s">
        <v>226</v>
      </c>
      <c r="C508" s="913"/>
      <c r="D508" s="913"/>
      <c r="E508" s="913"/>
      <c r="F508" s="913"/>
      <c r="G508" s="913"/>
      <c r="H508" s="11">
        <f>H509+H512+H517+H530+H557+H561+H567+H572</f>
        <v>0</v>
      </c>
      <c r="I508" s="11">
        <f>I509+I512+I517+I530+I557+I561+I567+I572</f>
        <v>116</v>
      </c>
    </row>
    <row r="509" spans="1:9" ht="40.15" customHeight="1">
      <c r="A509" s="429" t="s">
        <v>225</v>
      </c>
      <c r="B509" s="1003" t="s">
        <v>224</v>
      </c>
      <c r="C509" s="1004"/>
      <c r="D509" s="1004"/>
      <c r="E509" s="1004"/>
      <c r="F509" s="1004"/>
      <c r="G509" s="1005"/>
      <c r="H509" s="11">
        <f>SUM(D510)</f>
        <v>0</v>
      </c>
      <c r="I509" s="11">
        <f>COUNT(D510)*2</f>
        <v>2</v>
      </c>
    </row>
    <row r="510" spans="1:9" ht="62">
      <c r="A510" s="28" t="s">
        <v>223</v>
      </c>
      <c r="B510" s="42" t="s">
        <v>222</v>
      </c>
      <c r="C510" s="41" t="s">
        <v>221</v>
      </c>
      <c r="D510" s="24">
        <v>0</v>
      </c>
      <c r="E510" s="26" t="s">
        <v>110</v>
      </c>
      <c r="F510" s="25"/>
      <c r="G510" s="24"/>
    </row>
    <row r="511" spans="1:9" ht="29" hidden="1">
      <c r="A511" s="40" t="s">
        <v>220</v>
      </c>
      <c r="B511" s="17" t="s">
        <v>219</v>
      </c>
      <c r="C511" s="25"/>
      <c r="D511" s="25"/>
      <c r="E511" s="26"/>
      <c r="F511" s="25"/>
      <c r="G511" s="25"/>
    </row>
    <row r="512" spans="1:9" ht="40.15" customHeight="1">
      <c r="A512" s="429" t="s">
        <v>218</v>
      </c>
      <c r="B512" s="1003" t="s">
        <v>217</v>
      </c>
      <c r="C512" s="1004"/>
      <c r="D512" s="1004"/>
      <c r="E512" s="1004"/>
      <c r="F512" s="1004"/>
      <c r="G512" s="1005"/>
      <c r="H512" s="11">
        <f>SUM(D513:D514)</f>
        <v>0</v>
      </c>
      <c r="I512" s="11">
        <f>COUNT(D513:D514)*2</f>
        <v>4</v>
      </c>
    </row>
    <row r="513" spans="1:9" ht="43.5">
      <c r="A513" s="28" t="s">
        <v>216</v>
      </c>
      <c r="B513" s="35" t="s">
        <v>215</v>
      </c>
      <c r="C513" s="22" t="s">
        <v>3770</v>
      </c>
      <c r="D513" s="24">
        <v>0</v>
      </c>
      <c r="E513" s="26" t="s">
        <v>51</v>
      </c>
      <c r="F513" s="25"/>
      <c r="G513" s="24"/>
    </row>
    <row r="514" spans="1:9" ht="29">
      <c r="A514" s="28"/>
      <c r="B514" s="35"/>
      <c r="C514" s="22" t="s">
        <v>2001</v>
      </c>
      <c r="D514" s="24">
        <v>0</v>
      </c>
      <c r="E514" s="26" t="s">
        <v>51</v>
      </c>
      <c r="F514" s="25"/>
      <c r="G514" s="24"/>
    </row>
    <row r="515" spans="1:9" ht="31" hidden="1">
      <c r="A515" s="40" t="s">
        <v>213</v>
      </c>
      <c r="B515" s="35" t="s">
        <v>212</v>
      </c>
      <c r="C515" s="25"/>
      <c r="D515" s="25"/>
      <c r="E515" s="26"/>
      <c r="F515" s="25"/>
      <c r="G515" s="25"/>
    </row>
    <row r="516" spans="1:9" ht="31" hidden="1">
      <c r="A516" s="40" t="s">
        <v>211</v>
      </c>
      <c r="B516" s="35" t="s">
        <v>210</v>
      </c>
      <c r="C516" s="25"/>
      <c r="D516" s="25"/>
      <c r="E516" s="26"/>
      <c r="F516" s="25"/>
      <c r="G516" s="25"/>
    </row>
    <row r="517" spans="1:9" ht="40.15" customHeight="1">
      <c r="A517" s="429" t="s">
        <v>209</v>
      </c>
      <c r="B517" s="1003" t="s">
        <v>208</v>
      </c>
      <c r="C517" s="1004"/>
      <c r="D517" s="1004"/>
      <c r="E517" s="1004"/>
      <c r="F517" s="1004"/>
      <c r="G517" s="1005"/>
      <c r="H517" s="11">
        <f>SUM(D518:D529)</f>
        <v>0</v>
      </c>
      <c r="I517" s="11">
        <f>COUNT(D518:D529)*2</f>
        <v>24</v>
      </c>
    </row>
    <row r="518" spans="1:9" ht="46.5">
      <c r="A518" s="19" t="s">
        <v>207</v>
      </c>
      <c r="B518" s="35" t="s">
        <v>206</v>
      </c>
      <c r="C518" s="36" t="s">
        <v>4159</v>
      </c>
      <c r="D518" s="24">
        <v>0</v>
      </c>
      <c r="E518" s="26" t="s">
        <v>110</v>
      </c>
      <c r="F518" s="25"/>
      <c r="G518" s="24"/>
    </row>
    <row r="519" spans="1:9" ht="29">
      <c r="A519" s="324"/>
      <c r="B519" s="35"/>
      <c r="C519" s="36" t="s">
        <v>3765</v>
      </c>
      <c r="D519" s="24">
        <v>0</v>
      </c>
      <c r="E519" s="26" t="s">
        <v>110</v>
      </c>
      <c r="F519" s="25"/>
      <c r="G519" s="24"/>
    </row>
    <row r="520" spans="1:9" ht="29">
      <c r="A520" s="324"/>
      <c r="B520" s="35"/>
      <c r="C520" s="36" t="s">
        <v>3764</v>
      </c>
      <c r="D520" s="24">
        <v>0</v>
      </c>
      <c r="E520" s="26" t="s">
        <v>110</v>
      </c>
      <c r="F520" s="25"/>
      <c r="G520" s="24"/>
    </row>
    <row r="521" spans="1:9" ht="29">
      <c r="A521" s="324"/>
      <c r="B521" s="35"/>
      <c r="C521" s="36" t="s">
        <v>3763</v>
      </c>
      <c r="D521" s="24">
        <v>0</v>
      </c>
      <c r="E521" s="26" t="s">
        <v>110</v>
      </c>
      <c r="F521" s="25"/>
      <c r="G521" s="24"/>
    </row>
    <row r="522" spans="1:9" ht="43.5">
      <c r="A522" s="324"/>
      <c r="B522" s="35"/>
      <c r="C522" s="22" t="s">
        <v>4158</v>
      </c>
      <c r="D522" s="24">
        <v>0</v>
      </c>
      <c r="E522" s="26" t="s">
        <v>110</v>
      </c>
      <c r="F522" s="22" t="s">
        <v>4157</v>
      </c>
      <c r="G522" s="24"/>
    </row>
    <row r="523" spans="1:9" ht="46.5">
      <c r="A523" s="19" t="s">
        <v>203</v>
      </c>
      <c r="B523" s="35" t="s">
        <v>202</v>
      </c>
      <c r="C523" s="22" t="s">
        <v>4156</v>
      </c>
      <c r="D523" s="24">
        <v>0</v>
      </c>
      <c r="E523" s="26" t="s">
        <v>110</v>
      </c>
      <c r="G523" s="24"/>
    </row>
    <row r="524" spans="1:9" ht="29">
      <c r="A524" s="324"/>
      <c r="B524" s="35"/>
      <c r="C524" s="36" t="s">
        <v>3759</v>
      </c>
      <c r="D524" s="24">
        <v>0</v>
      </c>
      <c r="E524" s="26" t="s">
        <v>110</v>
      </c>
      <c r="F524" s="12"/>
      <c r="G524" s="24"/>
    </row>
    <row r="525" spans="1:9" ht="43.5">
      <c r="A525" s="324"/>
      <c r="B525" s="35"/>
      <c r="C525" s="22" t="s">
        <v>4155</v>
      </c>
      <c r="D525" s="24">
        <v>0</v>
      </c>
      <c r="E525" s="26" t="s">
        <v>110</v>
      </c>
      <c r="F525" s="22" t="s">
        <v>4154</v>
      </c>
      <c r="G525" s="24"/>
    </row>
    <row r="526" spans="1:9" ht="43.5">
      <c r="A526" s="324"/>
      <c r="B526" s="35"/>
      <c r="C526" s="22" t="s">
        <v>4153</v>
      </c>
      <c r="D526" s="24">
        <v>0</v>
      </c>
      <c r="E526" s="26" t="s">
        <v>110</v>
      </c>
      <c r="F526" s="12"/>
      <c r="G526" s="24"/>
    </row>
    <row r="527" spans="1:9" ht="29">
      <c r="A527" s="324"/>
      <c r="B527" s="35"/>
      <c r="C527" s="22" t="s">
        <v>4152</v>
      </c>
      <c r="D527" s="24">
        <v>0</v>
      </c>
      <c r="E527" s="26" t="s">
        <v>110</v>
      </c>
      <c r="F527" s="12"/>
      <c r="G527" s="24"/>
    </row>
    <row r="528" spans="1:9" ht="46.5">
      <c r="A528" s="19" t="s">
        <v>200</v>
      </c>
      <c r="B528" s="38" t="s">
        <v>199</v>
      </c>
      <c r="C528" s="35" t="s">
        <v>198</v>
      </c>
      <c r="D528" s="24">
        <v>0</v>
      </c>
      <c r="E528" s="26" t="s">
        <v>110</v>
      </c>
      <c r="F528" s="25"/>
      <c r="G528" s="24"/>
    </row>
    <row r="529" spans="1:9" ht="46.5">
      <c r="A529" s="77"/>
      <c r="C529" s="35" t="s">
        <v>197</v>
      </c>
      <c r="D529" s="24">
        <v>0</v>
      </c>
      <c r="E529" s="26" t="s">
        <v>126</v>
      </c>
      <c r="F529" s="25"/>
      <c r="G529" s="24"/>
    </row>
    <row r="530" spans="1:9" ht="40.15" customHeight="1">
      <c r="A530" s="429" t="s">
        <v>196</v>
      </c>
      <c r="B530" s="1003" t="s">
        <v>195</v>
      </c>
      <c r="C530" s="1004"/>
      <c r="D530" s="1004"/>
      <c r="E530" s="1004"/>
      <c r="F530" s="1004"/>
      <c r="G530" s="1005"/>
      <c r="H530" s="11">
        <f>SUM(D531:D556)</f>
        <v>0</v>
      </c>
      <c r="I530" s="11">
        <f>COUNT(D531:D556)*2</f>
        <v>52</v>
      </c>
    </row>
    <row r="531" spans="1:9" ht="43.5">
      <c r="A531" s="19" t="s">
        <v>194</v>
      </c>
      <c r="B531" s="35" t="s">
        <v>193</v>
      </c>
      <c r="C531" s="32" t="s">
        <v>4151</v>
      </c>
      <c r="D531" s="24">
        <v>0</v>
      </c>
      <c r="E531" s="26" t="s">
        <v>51</v>
      </c>
      <c r="F531" s="25"/>
      <c r="G531" s="24"/>
    </row>
    <row r="532" spans="1:9" ht="29">
      <c r="A532" s="324"/>
      <c r="B532" s="35"/>
      <c r="C532" s="23" t="s">
        <v>191</v>
      </c>
      <c r="D532" s="24">
        <v>0</v>
      </c>
      <c r="E532" s="26" t="s">
        <v>190</v>
      </c>
      <c r="F532" s="25"/>
      <c r="G532" s="24"/>
    </row>
    <row r="533" spans="1:9" ht="46.5">
      <c r="A533" s="19" t="s">
        <v>189</v>
      </c>
      <c r="B533" s="35" t="s">
        <v>188</v>
      </c>
      <c r="C533" s="36" t="s">
        <v>4150</v>
      </c>
      <c r="D533" s="24">
        <v>0</v>
      </c>
      <c r="E533" s="26" t="s">
        <v>51</v>
      </c>
      <c r="F533" s="25"/>
      <c r="G533" s="24"/>
    </row>
    <row r="534" spans="1:9" ht="72.5">
      <c r="A534" s="324"/>
      <c r="B534" s="35"/>
      <c r="C534" s="36" t="s">
        <v>4149</v>
      </c>
      <c r="D534" s="24">
        <v>0</v>
      </c>
      <c r="E534" s="26" t="s">
        <v>51</v>
      </c>
      <c r="F534" s="25"/>
      <c r="G534" s="24"/>
    </row>
    <row r="535" spans="1:9" ht="43.5">
      <c r="A535" s="324"/>
      <c r="B535" s="35"/>
      <c r="C535" s="36" t="s">
        <v>4148</v>
      </c>
      <c r="D535" s="24">
        <v>0</v>
      </c>
      <c r="E535" s="26" t="s">
        <v>51</v>
      </c>
      <c r="F535" s="25"/>
      <c r="G535" s="24"/>
    </row>
    <row r="536" spans="1:9" ht="58">
      <c r="A536" s="324"/>
      <c r="B536" s="35"/>
      <c r="C536" s="36" t="s">
        <v>4147</v>
      </c>
      <c r="D536" s="24">
        <v>0</v>
      </c>
      <c r="E536" s="26" t="s">
        <v>51</v>
      </c>
      <c r="F536" s="25"/>
      <c r="G536" s="24"/>
    </row>
    <row r="537" spans="1:9" ht="72.5">
      <c r="A537" s="324"/>
      <c r="B537" s="35"/>
      <c r="C537" s="36" t="s">
        <v>4146</v>
      </c>
      <c r="D537" s="24">
        <v>0</v>
      </c>
      <c r="E537" s="26" t="s">
        <v>51</v>
      </c>
      <c r="F537" s="25"/>
      <c r="G537" s="24"/>
    </row>
    <row r="538" spans="1:9" ht="43.5">
      <c r="A538" s="324"/>
      <c r="B538" s="35"/>
      <c r="C538" s="36" t="s">
        <v>4145</v>
      </c>
      <c r="D538" s="24">
        <v>0</v>
      </c>
      <c r="E538" s="26" t="s">
        <v>51</v>
      </c>
      <c r="F538" s="25"/>
      <c r="G538" s="24"/>
    </row>
    <row r="539" spans="1:9" ht="43.5">
      <c r="A539" s="324"/>
      <c r="B539" s="35"/>
      <c r="C539" s="36" t="s">
        <v>4144</v>
      </c>
      <c r="D539" s="24">
        <v>0</v>
      </c>
      <c r="E539" s="26" t="s">
        <v>51</v>
      </c>
      <c r="F539" s="25"/>
      <c r="G539" s="24"/>
    </row>
    <row r="540" spans="1:9" ht="43.5">
      <c r="A540" s="324"/>
      <c r="B540" s="35"/>
      <c r="C540" s="36" t="s">
        <v>4143</v>
      </c>
      <c r="D540" s="24">
        <v>0</v>
      </c>
      <c r="E540" s="26" t="s">
        <v>51</v>
      </c>
      <c r="F540" s="25"/>
      <c r="G540" s="24"/>
    </row>
    <row r="541" spans="1:9" ht="29">
      <c r="A541" s="324"/>
      <c r="B541" s="35"/>
      <c r="C541" s="36" t="s">
        <v>4142</v>
      </c>
      <c r="D541" s="24">
        <v>0</v>
      </c>
      <c r="E541" s="26" t="s">
        <v>51</v>
      </c>
      <c r="F541" s="25"/>
      <c r="G541" s="24"/>
    </row>
    <row r="542" spans="1:9" ht="58">
      <c r="A542" s="324"/>
      <c r="B542" s="35"/>
      <c r="C542" s="36" t="s">
        <v>4141</v>
      </c>
      <c r="D542" s="24">
        <v>0</v>
      </c>
      <c r="E542" s="26" t="s">
        <v>51</v>
      </c>
      <c r="F542" s="25"/>
      <c r="G542" s="24"/>
    </row>
    <row r="543" spans="1:9" ht="58">
      <c r="A543" s="324"/>
      <c r="B543" s="35"/>
      <c r="C543" s="36" t="s">
        <v>4140</v>
      </c>
      <c r="D543" s="24">
        <v>0</v>
      </c>
      <c r="E543" s="26" t="s">
        <v>51</v>
      </c>
      <c r="F543" s="25"/>
      <c r="G543" s="24"/>
    </row>
    <row r="544" spans="1:9" ht="43.5">
      <c r="A544" s="324"/>
      <c r="B544" s="35"/>
      <c r="C544" s="36" t="s">
        <v>4139</v>
      </c>
      <c r="D544" s="24">
        <v>0</v>
      </c>
      <c r="E544" s="26" t="s">
        <v>51</v>
      </c>
      <c r="F544" s="25"/>
      <c r="G544" s="24"/>
    </row>
    <row r="545" spans="1:9" ht="43.5">
      <c r="A545" s="324"/>
      <c r="B545" s="35"/>
      <c r="C545" s="36" t="s">
        <v>4138</v>
      </c>
      <c r="D545" s="24">
        <v>0</v>
      </c>
      <c r="E545" s="26" t="s">
        <v>51</v>
      </c>
      <c r="F545" s="25"/>
      <c r="G545" s="24"/>
    </row>
    <row r="546" spans="1:9" ht="43.5">
      <c r="A546" s="324"/>
      <c r="B546" s="35"/>
      <c r="C546" s="36" t="s">
        <v>4137</v>
      </c>
      <c r="D546" s="24">
        <v>0</v>
      </c>
      <c r="E546" s="26" t="s">
        <v>51</v>
      </c>
      <c r="F546" s="25"/>
      <c r="G546" s="24"/>
    </row>
    <row r="547" spans="1:9" ht="58">
      <c r="A547" s="324"/>
      <c r="B547" s="35"/>
      <c r="C547" s="36" t="s">
        <v>4136</v>
      </c>
      <c r="D547" s="24">
        <v>0</v>
      </c>
      <c r="E547" s="26" t="s">
        <v>51</v>
      </c>
      <c r="F547" s="25"/>
      <c r="G547" s="24"/>
    </row>
    <row r="548" spans="1:9" ht="58">
      <c r="A548" s="324"/>
      <c r="B548" s="35"/>
      <c r="C548" s="36" t="s">
        <v>4135</v>
      </c>
      <c r="D548" s="24">
        <v>0</v>
      </c>
      <c r="E548" s="26" t="s">
        <v>51</v>
      </c>
      <c r="F548" s="25"/>
      <c r="G548" s="24"/>
    </row>
    <row r="549" spans="1:9" ht="43.5">
      <c r="A549" s="324"/>
      <c r="B549" s="35"/>
      <c r="C549" s="36" t="s">
        <v>4134</v>
      </c>
      <c r="D549" s="24">
        <v>0</v>
      </c>
      <c r="E549" s="26" t="s">
        <v>51</v>
      </c>
      <c r="F549" s="25"/>
      <c r="G549" s="24"/>
    </row>
    <row r="550" spans="1:9" ht="72.5">
      <c r="A550" s="324"/>
      <c r="B550" s="35"/>
      <c r="C550" s="36" t="s">
        <v>4133</v>
      </c>
      <c r="D550" s="24">
        <v>0</v>
      </c>
      <c r="E550" s="26" t="s">
        <v>51</v>
      </c>
      <c r="F550" s="25"/>
      <c r="G550" s="24"/>
    </row>
    <row r="551" spans="1:9" ht="43.5">
      <c r="A551" s="324"/>
      <c r="B551" s="35"/>
      <c r="C551" s="36" t="s">
        <v>4132</v>
      </c>
      <c r="D551" s="24">
        <v>0</v>
      </c>
      <c r="E551" s="26" t="s">
        <v>51</v>
      </c>
      <c r="F551" s="17"/>
      <c r="G551" s="24"/>
    </row>
    <row r="552" spans="1:9" ht="43.5">
      <c r="A552" s="324"/>
      <c r="B552" s="35"/>
      <c r="C552" s="36" t="s">
        <v>4131</v>
      </c>
      <c r="D552" s="24">
        <v>0</v>
      </c>
      <c r="E552" s="26" t="s">
        <v>51</v>
      </c>
      <c r="F552" s="25"/>
      <c r="G552" s="24"/>
    </row>
    <row r="553" spans="1:9" ht="29">
      <c r="A553" s="324"/>
      <c r="B553" s="35"/>
      <c r="C553" s="36" t="s">
        <v>4130</v>
      </c>
      <c r="D553" s="24">
        <v>0</v>
      </c>
      <c r="E553" s="26" t="s">
        <v>51</v>
      </c>
      <c r="F553" s="25"/>
      <c r="G553" s="24"/>
    </row>
    <row r="554" spans="1:9" ht="43.5">
      <c r="A554" s="324"/>
      <c r="B554" s="35"/>
      <c r="C554" s="36" t="s">
        <v>4129</v>
      </c>
      <c r="D554" s="24">
        <v>0</v>
      </c>
      <c r="E554" s="26" t="s">
        <v>51</v>
      </c>
      <c r="F554" s="25"/>
      <c r="G554" s="24"/>
    </row>
    <row r="555" spans="1:9" ht="46.5">
      <c r="A555" s="19" t="s">
        <v>174</v>
      </c>
      <c r="B555" s="35" t="s">
        <v>173</v>
      </c>
      <c r="C555" s="22" t="s">
        <v>1984</v>
      </c>
      <c r="D555" s="24">
        <v>0</v>
      </c>
      <c r="E555" s="26" t="s">
        <v>110</v>
      </c>
      <c r="F555" s="25"/>
      <c r="G555" s="24"/>
    </row>
    <row r="556" spans="1:9" ht="31">
      <c r="A556" s="19" t="s">
        <v>171</v>
      </c>
      <c r="B556" s="35" t="s">
        <v>170</v>
      </c>
      <c r="C556" s="36" t="s">
        <v>4128</v>
      </c>
      <c r="D556" s="24">
        <v>0</v>
      </c>
      <c r="E556" s="26" t="s">
        <v>168</v>
      </c>
      <c r="F556" s="17" t="s">
        <v>4127</v>
      </c>
      <c r="G556" s="24"/>
    </row>
    <row r="557" spans="1:9" ht="40.15" customHeight="1">
      <c r="A557" s="429" t="s">
        <v>166</v>
      </c>
      <c r="B557" s="1003" t="s">
        <v>165</v>
      </c>
      <c r="C557" s="1004"/>
      <c r="D557" s="1004"/>
      <c r="E557" s="1004"/>
      <c r="F557" s="1004"/>
      <c r="G557" s="1005"/>
      <c r="H557" s="11">
        <f>SUM(D558:D560)</f>
        <v>0</v>
      </c>
      <c r="I557" s="11">
        <f>COUNT(D558:D560)*2</f>
        <v>6</v>
      </c>
    </row>
    <row r="558" spans="1:9" ht="29">
      <c r="A558" s="19" t="s">
        <v>164</v>
      </c>
      <c r="B558" s="35" t="s">
        <v>163</v>
      </c>
      <c r="C558" s="22" t="s">
        <v>162</v>
      </c>
      <c r="D558" s="24">
        <v>0</v>
      </c>
      <c r="E558" s="26" t="s">
        <v>110</v>
      </c>
      <c r="F558" s="25"/>
      <c r="G558" s="24"/>
    </row>
    <row r="559" spans="1:9" ht="46.5">
      <c r="A559" s="19" t="s">
        <v>161</v>
      </c>
      <c r="B559" s="35" t="s">
        <v>160</v>
      </c>
      <c r="C559" s="30" t="s">
        <v>159</v>
      </c>
      <c r="D559" s="24">
        <v>0</v>
      </c>
      <c r="E559" s="26" t="s">
        <v>110</v>
      </c>
      <c r="F559" s="25"/>
      <c r="G559" s="24"/>
    </row>
    <row r="560" spans="1:9" ht="31">
      <c r="A560" s="19" t="s">
        <v>158</v>
      </c>
      <c r="B560" s="35" t="s">
        <v>157</v>
      </c>
      <c r="C560" s="23" t="s">
        <v>156</v>
      </c>
      <c r="D560" s="24">
        <v>0</v>
      </c>
      <c r="E560" s="26" t="s">
        <v>110</v>
      </c>
      <c r="F560" s="25"/>
      <c r="G560" s="24"/>
    </row>
    <row r="561" spans="1:9" ht="40.15" customHeight="1">
      <c r="A561" s="429" t="s">
        <v>155</v>
      </c>
      <c r="B561" s="1024" t="s">
        <v>154</v>
      </c>
      <c r="C561" s="1025"/>
      <c r="D561" s="1025"/>
      <c r="E561" s="1025"/>
      <c r="F561" s="1025"/>
      <c r="G561" s="1026"/>
      <c r="H561" s="11">
        <f>SUM(D562:D566)</f>
        <v>0</v>
      </c>
      <c r="I561" s="11">
        <f>COUNT(D562:D566)*2</f>
        <v>8</v>
      </c>
    </row>
    <row r="562" spans="1:9" ht="31">
      <c r="A562" s="19" t="s">
        <v>153</v>
      </c>
      <c r="B562" s="29" t="s">
        <v>152</v>
      </c>
      <c r="C562" s="30" t="s">
        <v>151</v>
      </c>
      <c r="D562" s="24">
        <v>0</v>
      </c>
      <c r="E562" s="26" t="s">
        <v>130</v>
      </c>
      <c r="F562" s="25"/>
      <c r="G562" s="24"/>
    </row>
    <row r="563" spans="1:9" ht="46.5" hidden="1">
      <c r="A563" s="21" t="s">
        <v>150</v>
      </c>
      <c r="B563" s="29" t="s">
        <v>149</v>
      </c>
      <c r="C563" s="36"/>
      <c r="D563" s="25"/>
      <c r="E563" s="26"/>
      <c r="F563" s="25"/>
      <c r="G563" s="25"/>
    </row>
    <row r="564" spans="1:9" ht="46.5">
      <c r="A564" s="19" t="s">
        <v>146</v>
      </c>
      <c r="B564" s="33" t="s">
        <v>145</v>
      </c>
      <c r="C564" s="32" t="s">
        <v>144</v>
      </c>
      <c r="D564" s="24">
        <v>0</v>
      </c>
      <c r="E564" s="26" t="s">
        <v>130</v>
      </c>
      <c r="F564" s="25"/>
      <c r="G564" s="24"/>
    </row>
    <row r="565" spans="1:9" ht="46.5">
      <c r="A565" s="19" t="s">
        <v>143</v>
      </c>
      <c r="B565" s="29" t="s">
        <v>142</v>
      </c>
      <c r="C565" s="36" t="s">
        <v>141</v>
      </c>
      <c r="D565" s="24">
        <v>0</v>
      </c>
      <c r="E565" s="26" t="s">
        <v>130</v>
      </c>
      <c r="F565" s="25"/>
      <c r="G565" s="24"/>
    </row>
    <row r="566" spans="1:9" ht="62">
      <c r="A566" s="19" t="s">
        <v>140</v>
      </c>
      <c r="B566" s="29" t="s">
        <v>139</v>
      </c>
      <c r="C566" s="30" t="s">
        <v>138</v>
      </c>
      <c r="D566" s="24">
        <v>0</v>
      </c>
      <c r="E566" s="26" t="s">
        <v>130</v>
      </c>
      <c r="F566" s="25"/>
      <c r="G566" s="24"/>
    </row>
    <row r="567" spans="1:9" ht="40.15" customHeight="1">
      <c r="A567" s="429" t="s">
        <v>137</v>
      </c>
      <c r="B567" s="1024" t="s">
        <v>136</v>
      </c>
      <c r="C567" s="1025"/>
      <c r="D567" s="1025"/>
      <c r="E567" s="1025"/>
      <c r="F567" s="1025"/>
      <c r="G567" s="1026"/>
      <c r="H567" s="11">
        <f>SUM(D569:D571)</f>
        <v>0</v>
      </c>
      <c r="I567" s="11">
        <f>COUNT(D569:D571)*2</f>
        <v>6</v>
      </c>
    </row>
    <row r="568" spans="1:9" ht="31" hidden="1">
      <c r="A568" s="21" t="s">
        <v>135</v>
      </c>
      <c r="B568" s="29" t="s">
        <v>134</v>
      </c>
      <c r="C568" s="25"/>
      <c r="D568" s="25"/>
      <c r="E568" s="26"/>
      <c r="F568" s="25"/>
      <c r="G568" s="25"/>
    </row>
    <row r="569" spans="1:9" ht="62">
      <c r="A569" s="19" t="s">
        <v>133</v>
      </c>
      <c r="B569" s="29" t="s">
        <v>132</v>
      </c>
      <c r="C569" s="35" t="s">
        <v>4126</v>
      </c>
      <c r="D569" s="24">
        <v>0</v>
      </c>
      <c r="E569" s="26" t="s">
        <v>130</v>
      </c>
      <c r="F569" s="25"/>
      <c r="G569" s="24"/>
    </row>
    <row r="570" spans="1:9" ht="46.5">
      <c r="A570" s="19" t="s">
        <v>129</v>
      </c>
      <c r="B570" s="31" t="s">
        <v>128</v>
      </c>
      <c r="C570" s="36" t="s">
        <v>4125</v>
      </c>
      <c r="D570" s="24">
        <v>0</v>
      </c>
      <c r="E570" s="26" t="s">
        <v>126</v>
      </c>
      <c r="F570" s="25"/>
      <c r="G570" s="24"/>
    </row>
    <row r="571" spans="1:9" ht="46.5">
      <c r="A571" s="19" t="s">
        <v>125</v>
      </c>
      <c r="B571" s="29" t="s">
        <v>124</v>
      </c>
      <c r="C571" s="23" t="s">
        <v>123</v>
      </c>
      <c r="D571" s="24">
        <v>0</v>
      </c>
      <c r="E571" s="26" t="s">
        <v>110</v>
      </c>
      <c r="F571" s="25"/>
      <c r="G571" s="24"/>
    </row>
    <row r="572" spans="1:9" ht="40.15" customHeight="1">
      <c r="A572" s="429" t="s">
        <v>122</v>
      </c>
      <c r="B572" s="1003" t="s">
        <v>121</v>
      </c>
      <c r="C572" s="1004"/>
      <c r="D572" s="1004"/>
      <c r="E572" s="1004"/>
      <c r="F572" s="1004"/>
      <c r="G572" s="1005"/>
      <c r="H572" s="11">
        <f>SUM(D573:D579)</f>
        <v>0</v>
      </c>
      <c r="I572" s="11">
        <f>COUNT(D573:D579)*2</f>
        <v>14</v>
      </c>
    </row>
    <row r="573" spans="1:9" ht="31">
      <c r="A573" s="19" t="s">
        <v>120</v>
      </c>
      <c r="B573" s="27" t="s">
        <v>119</v>
      </c>
      <c r="C573" s="25" t="s">
        <v>118</v>
      </c>
      <c r="D573" s="24">
        <v>0</v>
      </c>
      <c r="E573" s="26" t="s">
        <v>110</v>
      </c>
      <c r="F573" s="25"/>
      <c r="G573" s="25"/>
    </row>
    <row r="574" spans="1:9" ht="15.5">
      <c r="A574" s="19"/>
      <c r="B574" s="27"/>
      <c r="C574" s="25" t="s">
        <v>117</v>
      </c>
      <c r="D574" s="24">
        <v>0</v>
      </c>
      <c r="E574" s="26" t="s">
        <v>116</v>
      </c>
      <c r="F574" s="25"/>
      <c r="G574" s="25"/>
    </row>
    <row r="575" spans="1:9" ht="15.5">
      <c r="A575" s="19"/>
      <c r="B575" s="27"/>
      <c r="C575" s="25" t="s">
        <v>1488</v>
      </c>
      <c r="D575" s="24">
        <v>0</v>
      </c>
      <c r="E575" s="26" t="s">
        <v>116</v>
      </c>
      <c r="F575" s="25"/>
      <c r="G575" s="25"/>
    </row>
    <row r="576" spans="1:9" ht="15.5">
      <c r="A576" s="19"/>
      <c r="B576" s="27"/>
      <c r="C576" s="25" t="s">
        <v>115</v>
      </c>
      <c r="D576" s="24">
        <v>0</v>
      </c>
      <c r="E576" s="26" t="s">
        <v>110</v>
      </c>
      <c r="F576" s="25"/>
      <c r="G576" s="25"/>
    </row>
    <row r="577" spans="1:9" ht="31">
      <c r="A577" s="19" t="s">
        <v>114</v>
      </c>
      <c r="B577" s="27" t="s">
        <v>113</v>
      </c>
      <c r="C577" s="25" t="s">
        <v>112</v>
      </c>
      <c r="D577" s="24">
        <v>0</v>
      </c>
      <c r="E577" s="117" t="s">
        <v>110</v>
      </c>
      <c r="F577" s="25"/>
      <c r="G577" s="25"/>
    </row>
    <row r="578" spans="1:9" ht="15.5">
      <c r="A578" s="19"/>
      <c r="B578" s="27"/>
      <c r="C578" s="25" t="s">
        <v>1979</v>
      </c>
      <c r="D578" s="24">
        <v>0</v>
      </c>
      <c r="E578" s="117" t="s">
        <v>110</v>
      </c>
      <c r="F578" s="25"/>
      <c r="G578" s="25"/>
    </row>
    <row r="579" spans="1:9" ht="15.5">
      <c r="A579" s="19"/>
      <c r="B579" s="27"/>
      <c r="C579" s="25" t="s">
        <v>3722</v>
      </c>
      <c r="D579" s="24">
        <v>0</v>
      </c>
      <c r="E579" s="117" t="s">
        <v>110</v>
      </c>
      <c r="F579" s="25"/>
      <c r="G579" s="25"/>
    </row>
    <row r="580" spans="1:9" ht="21">
      <c r="A580" s="323"/>
      <c r="B580" s="912" t="s">
        <v>109</v>
      </c>
      <c r="C580" s="913"/>
      <c r="D580" s="913"/>
      <c r="E580" s="913"/>
      <c r="F580" s="913"/>
      <c r="G580" s="913"/>
      <c r="H580" s="448">
        <f>H581+H592+H600+H607</f>
        <v>0</v>
      </c>
      <c r="I580" s="11">
        <f>I581+I592+I600+I607</f>
        <v>44</v>
      </c>
    </row>
    <row r="581" spans="1:9" ht="40.15" customHeight="1">
      <c r="A581" s="428" t="s">
        <v>108</v>
      </c>
      <c r="B581" s="1003" t="s">
        <v>107</v>
      </c>
      <c r="C581" s="1004"/>
      <c r="D581" s="1004"/>
      <c r="E581" s="1004"/>
      <c r="F581" s="1004"/>
      <c r="G581" s="1005"/>
      <c r="H581" s="11">
        <f>SUM(D582:D590)</f>
        <v>0</v>
      </c>
      <c r="I581" s="11">
        <f>COUNT(D582:D590)*2</f>
        <v>18</v>
      </c>
    </row>
    <row r="582" spans="1:9" ht="29">
      <c r="A582" s="19" t="s">
        <v>106</v>
      </c>
      <c r="B582" s="17" t="s">
        <v>105</v>
      </c>
      <c r="C582" s="288" t="s">
        <v>4124</v>
      </c>
      <c r="D582" s="16">
        <v>0</v>
      </c>
      <c r="E582" s="13" t="s">
        <v>51</v>
      </c>
      <c r="F582" s="12"/>
      <c r="G582" s="15"/>
    </row>
    <row r="583" spans="1:9" ht="29">
      <c r="A583" s="19"/>
      <c r="B583" s="17"/>
      <c r="C583" s="322" t="s">
        <v>4123</v>
      </c>
      <c r="D583" s="16">
        <v>0</v>
      </c>
      <c r="E583" s="13" t="s">
        <v>51</v>
      </c>
      <c r="F583" s="12"/>
      <c r="G583" s="15"/>
    </row>
    <row r="584" spans="1:9" ht="29">
      <c r="A584" s="19"/>
      <c r="B584" s="17"/>
      <c r="C584" s="322" t="s">
        <v>4122</v>
      </c>
      <c r="D584" s="16">
        <v>0</v>
      </c>
      <c r="E584" s="13" t="s">
        <v>51</v>
      </c>
      <c r="F584" s="12"/>
      <c r="G584" s="15"/>
    </row>
    <row r="585" spans="1:9" ht="29">
      <c r="A585" s="19"/>
      <c r="B585" s="17"/>
      <c r="C585" s="322" t="s">
        <v>4121</v>
      </c>
      <c r="D585" s="16">
        <v>0</v>
      </c>
      <c r="E585" s="13" t="s">
        <v>51</v>
      </c>
      <c r="F585" s="12"/>
      <c r="G585" s="15"/>
    </row>
    <row r="586" spans="1:9" ht="29">
      <c r="A586" s="19"/>
      <c r="B586" s="17"/>
      <c r="C586" s="322" t="s">
        <v>4120</v>
      </c>
      <c r="D586" s="16">
        <v>0</v>
      </c>
      <c r="E586" s="13" t="s">
        <v>51</v>
      </c>
      <c r="F586" s="12"/>
      <c r="G586" s="15"/>
    </row>
    <row r="587" spans="1:9">
      <c r="A587" s="19"/>
      <c r="B587" s="17"/>
      <c r="C587" s="322" t="s">
        <v>4119</v>
      </c>
      <c r="D587" s="16">
        <v>0</v>
      </c>
      <c r="E587" s="13" t="s">
        <v>51</v>
      </c>
      <c r="F587" s="12"/>
      <c r="G587" s="15"/>
    </row>
    <row r="588" spans="1:9">
      <c r="A588" s="19"/>
      <c r="B588" s="17"/>
      <c r="C588" s="322" t="s">
        <v>4118</v>
      </c>
      <c r="D588" s="16">
        <v>0</v>
      </c>
      <c r="E588" s="13" t="s">
        <v>51</v>
      </c>
      <c r="F588" s="12"/>
      <c r="G588" s="15"/>
    </row>
    <row r="589" spans="1:9" ht="29">
      <c r="A589" s="19"/>
      <c r="B589" s="17"/>
      <c r="C589" s="322" t="s">
        <v>4117</v>
      </c>
      <c r="D589" s="16">
        <v>0</v>
      </c>
      <c r="E589" s="13" t="s">
        <v>51</v>
      </c>
      <c r="F589" s="12"/>
      <c r="G589" s="15"/>
    </row>
    <row r="590" spans="1:9" ht="29">
      <c r="A590" s="19" t="s">
        <v>98</v>
      </c>
      <c r="B590" s="17" t="s">
        <v>97</v>
      </c>
      <c r="C590" s="322" t="s">
        <v>4116</v>
      </c>
      <c r="D590" s="16">
        <v>0</v>
      </c>
      <c r="E590" s="13" t="s">
        <v>51</v>
      </c>
      <c r="F590" s="12"/>
      <c r="G590" s="15"/>
    </row>
    <row r="591" spans="1:9" ht="43.5" hidden="1">
      <c r="A591" s="21" t="s">
        <v>95</v>
      </c>
      <c r="B591" s="17" t="s">
        <v>94</v>
      </c>
      <c r="C591" s="288"/>
      <c r="D591" s="12"/>
      <c r="E591" s="13" t="s">
        <v>51</v>
      </c>
      <c r="F591" s="12" t="s">
        <v>4115</v>
      </c>
      <c r="G591" s="12"/>
    </row>
    <row r="592" spans="1:9" ht="40.15" customHeight="1">
      <c r="A592" s="428" t="s">
        <v>93</v>
      </c>
      <c r="B592" s="1003" t="s">
        <v>92</v>
      </c>
      <c r="C592" s="1004"/>
      <c r="D592" s="1004"/>
      <c r="E592" s="1004"/>
      <c r="F592" s="1004"/>
      <c r="G592" s="1005"/>
      <c r="H592" s="11">
        <f>SUM(D593:D598)</f>
        <v>0</v>
      </c>
      <c r="I592" s="11">
        <f>COUNT(D593:D598)*2</f>
        <v>12</v>
      </c>
    </row>
    <row r="593" spans="1:9" ht="29">
      <c r="A593" s="19" t="s">
        <v>91</v>
      </c>
      <c r="B593" s="17" t="s">
        <v>90</v>
      </c>
      <c r="C593" s="288" t="s">
        <v>4114</v>
      </c>
      <c r="D593" s="16">
        <v>0</v>
      </c>
      <c r="E593" s="39" t="s">
        <v>51</v>
      </c>
      <c r="F593" s="12"/>
      <c r="G593" s="15"/>
    </row>
    <row r="594" spans="1:9" ht="29">
      <c r="A594" s="19"/>
      <c r="B594" s="17"/>
      <c r="C594" s="288" t="s">
        <v>4113</v>
      </c>
      <c r="D594" s="16">
        <v>0</v>
      </c>
      <c r="E594" s="39" t="s">
        <v>51</v>
      </c>
      <c r="F594" s="12"/>
      <c r="G594" s="15"/>
    </row>
    <row r="595" spans="1:9" ht="58">
      <c r="A595" s="19"/>
      <c r="B595" s="637" t="s">
        <v>300</v>
      </c>
      <c r="C595" s="288" t="s">
        <v>4112</v>
      </c>
      <c r="D595" s="16">
        <v>0</v>
      </c>
      <c r="E595" s="39" t="s">
        <v>51</v>
      </c>
      <c r="F595" s="12"/>
      <c r="G595" s="15"/>
    </row>
    <row r="596" spans="1:9">
      <c r="A596" s="19"/>
      <c r="B596" s="17"/>
      <c r="C596" s="288" t="s">
        <v>4111</v>
      </c>
      <c r="D596" s="16">
        <v>0</v>
      </c>
      <c r="E596" s="39" t="s">
        <v>51</v>
      </c>
      <c r="F596" s="12"/>
      <c r="G596" s="15"/>
    </row>
    <row r="597" spans="1:9" ht="29">
      <c r="A597" s="19"/>
      <c r="B597" s="17"/>
      <c r="C597" s="288" t="s">
        <v>4110</v>
      </c>
      <c r="D597" s="16">
        <v>0</v>
      </c>
      <c r="E597" s="39" t="s">
        <v>51</v>
      </c>
      <c r="F597" s="12"/>
      <c r="G597" s="15"/>
    </row>
    <row r="598" spans="1:9" ht="29">
      <c r="A598" s="19"/>
      <c r="B598" s="17"/>
      <c r="C598" s="288" t="s">
        <v>4109</v>
      </c>
      <c r="D598" s="16">
        <v>0</v>
      </c>
      <c r="E598" s="39" t="s">
        <v>51</v>
      </c>
      <c r="F598" s="12"/>
      <c r="G598" s="15"/>
    </row>
    <row r="599" spans="1:9" ht="43.5" hidden="1">
      <c r="A599" s="21" t="s">
        <v>78</v>
      </c>
      <c r="B599" s="17" t="s">
        <v>77</v>
      </c>
      <c r="C599" s="288"/>
      <c r="D599" s="12"/>
      <c r="E599" s="39"/>
      <c r="F599" s="12"/>
      <c r="G599" s="12"/>
    </row>
    <row r="600" spans="1:9" ht="40.15" customHeight="1">
      <c r="A600" s="428" t="s">
        <v>76</v>
      </c>
      <c r="B600" s="1003" t="s">
        <v>75</v>
      </c>
      <c r="C600" s="1004"/>
      <c r="D600" s="1004"/>
      <c r="E600" s="1004"/>
      <c r="F600" s="1004"/>
      <c r="G600" s="1005"/>
      <c r="H600" s="11">
        <f>SUM(D601:D605)</f>
        <v>0</v>
      </c>
      <c r="I600" s="11">
        <f>COUNT(D601:D605)*2</f>
        <v>10</v>
      </c>
    </row>
    <row r="601" spans="1:9" ht="29">
      <c r="A601" s="19" t="s">
        <v>74</v>
      </c>
      <c r="B601" s="17" t="s">
        <v>73</v>
      </c>
      <c r="C601" s="322" t="s">
        <v>4108</v>
      </c>
      <c r="D601" s="16">
        <v>0</v>
      </c>
      <c r="E601" s="39" t="s">
        <v>51</v>
      </c>
      <c r="F601" s="12"/>
      <c r="G601" s="15"/>
    </row>
    <row r="602" spans="1:9" ht="29">
      <c r="A602" s="19"/>
      <c r="B602" s="17"/>
      <c r="C602" s="17" t="s">
        <v>1473</v>
      </c>
      <c r="D602" s="16">
        <v>0</v>
      </c>
      <c r="E602" s="39" t="s">
        <v>51</v>
      </c>
      <c r="F602" s="12"/>
      <c r="G602" s="15"/>
    </row>
    <row r="603" spans="1:9" ht="58">
      <c r="A603" s="19"/>
      <c r="B603" s="17"/>
      <c r="C603" s="322" t="s">
        <v>4107</v>
      </c>
      <c r="D603" s="16">
        <v>0</v>
      </c>
      <c r="E603" s="39" t="s">
        <v>51</v>
      </c>
      <c r="F603" s="68" t="s">
        <v>4106</v>
      </c>
      <c r="G603" s="15"/>
    </row>
    <row r="604" spans="1:9" ht="29">
      <c r="A604" s="19"/>
      <c r="B604" s="17"/>
      <c r="C604" s="45" t="s">
        <v>4105</v>
      </c>
      <c r="D604" s="16">
        <v>0</v>
      </c>
      <c r="E604" s="39" t="s">
        <v>51</v>
      </c>
      <c r="F604" s="22" t="s">
        <v>4104</v>
      </c>
      <c r="G604" s="15"/>
    </row>
    <row r="605" spans="1:9" ht="29">
      <c r="A605" s="19"/>
      <c r="B605" s="17"/>
      <c r="C605" s="244" t="s">
        <v>4103</v>
      </c>
      <c r="D605" s="16">
        <v>0</v>
      </c>
      <c r="E605" s="39" t="s">
        <v>51</v>
      </c>
      <c r="F605" s="207" t="s">
        <v>4102</v>
      </c>
      <c r="G605" s="15"/>
    </row>
    <row r="606" spans="1:9" ht="43.5" hidden="1">
      <c r="A606" s="21" t="s">
        <v>64</v>
      </c>
      <c r="B606" s="17" t="s">
        <v>63</v>
      </c>
      <c r="C606" s="12"/>
      <c r="D606" s="12"/>
      <c r="E606" s="13"/>
      <c r="F606" s="12"/>
      <c r="G606" s="12"/>
    </row>
    <row r="607" spans="1:9" ht="40.15" customHeight="1">
      <c r="A607" s="428" t="s">
        <v>62</v>
      </c>
      <c r="B607" s="1003" t="s">
        <v>61</v>
      </c>
      <c r="C607" s="1004"/>
      <c r="D607" s="1004"/>
      <c r="E607" s="1004"/>
      <c r="F607" s="1004"/>
      <c r="G607" s="1005"/>
      <c r="H607" s="11">
        <f>SUM(D608:D609)</f>
        <v>0</v>
      </c>
      <c r="I607" s="11">
        <f>COUNT(D608:D609)*2</f>
        <v>4</v>
      </c>
    </row>
    <row r="608" spans="1:9" ht="29">
      <c r="A608" s="19" t="s">
        <v>60</v>
      </c>
      <c r="B608" s="17" t="s">
        <v>59</v>
      </c>
      <c r="C608" s="288" t="s">
        <v>4101</v>
      </c>
      <c r="D608" s="16">
        <v>0</v>
      </c>
      <c r="E608" s="13" t="s">
        <v>51</v>
      </c>
      <c r="F608" s="12"/>
      <c r="G608" s="15"/>
    </row>
    <row r="609" spans="1:7" ht="29">
      <c r="A609" s="19"/>
      <c r="B609" s="17"/>
      <c r="C609" s="22" t="s">
        <v>4100</v>
      </c>
      <c r="D609" s="16">
        <v>0</v>
      </c>
      <c r="E609" s="13" t="s">
        <v>51</v>
      </c>
      <c r="F609" s="12"/>
      <c r="G609" s="15"/>
    </row>
    <row r="610" spans="1:7" ht="43.5" hidden="1">
      <c r="A610" s="21" t="s">
        <v>50</v>
      </c>
      <c r="B610" s="17" t="s">
        <v>49</v>
      </c>
      <c r="C610" s="12"/>
      <c r="D610" s="12"/>
      <c r="E610" s="13"/>
      <c r="F610" s="12"/>
      <c r="G610" s="12"/>
    </row>
    <row r="612" spans="1:7">
      <c r="A612" s="426"/>
      <c r="B612" s="11" t="s">
        <v>20</v>
      </c>
      <c r="C612" s="11" t="s">
        <v>19</v>
      </c>
      <c r="D612" s="11" t="s">
        <v>2242</v>
      </c>
      <c r="E612" s="11"/>
      <c r="F612" s="11"/>
    </row>
    <row r="613" spans="1:7">
      <c r="A613" s="426" t="s">
        <v>44</v>
      </c>
      <c r="B613" s="11">
        <f>H43</f>
        <v>0</v>
      </c>
      <c r="C613" s="11">
        <f>I43</f>
        <v>30</v>
      </c>
      <c r="D613" s="728">
        <f>IF(D621=0,0,B613/C613)</f>
        <v>0</v>
      </c>
      <c r="E613" s="11"/>
      <c r="F613" s="11"/>
    </row>
    <row r="614" spans="1:7">
      <c r="A614" s="426" t="s">
        <v>42</v>
      </c>
      <c r="B614" s="11">
        <f>H106</f>
        <v>0</v>
      </c>
      <c r="C614" s="11">
        <f>I106</f>
        <v>42</v>
      </c>
      <c r="D614" s="728">
        <f>IF(D621=0,0,B614/C614)</f>
        <v>0</v>
      </c>
      <c r="E614" s="11"/>
      <c r="F614" s="11"/>
    </row>
    <row r="615" spans="1:7">
      <c r="A615" s="426" t="s">
        <v>40</v>
      </c>
      <c r="B615" s="11">
        <f>H143</f>
        <v>0</v>
      </c>
      <c r="C615" s="11">
        <f>I143</f>
        <v>118</v>
      </c>
      <c r="D615" s="728">
        <f>IF(D621=0,0,B615/C615)</f>
        <v>0</v>
      </c>
      <c r="E615" s="11"/>
      <c r="F615" s="11"/>
    </row>
    <row r="616" spans="1:7">
      <c r="A616" s="426" t="s">
        <v>38</v>
      </c>
      <c r="B616" s="11">
        <f>H215</f>
        <v>0</v>
      </c>
      <c r="C616" s="11">
        <f>I215</f>
        <v>94</v>
      </c>
      <c r="D616" s="728">
        <f>IF(D621=0,0,B616/C616)</f>
        <v>0</v>
      </c>
      <c r="E616" s="11"/>
      <c r="F616" s="11"/>
    </row>
    <row r="617" spans="1:7">
      <c r="A617" s="426" t="s">
        <v>36</v>
      </c>
      <c r="B617" s="11">
        <f>H293</f>
        <v>0</v>
      </c>
      <c r="C617" s="11">
        <f>I293</f>
        <v>58</v>
      </c>
      <c r="D617" s="728">
        <f>IF(D621=0,0,B617/C617)</f>
        <v>0</v>
      </c>
      <c r="E617" s="11"/>
      <c r="F617" s="11"/>
    </row>
    <row r="618" spans="1:7">
      <c r="A618" s="426" t="s">
        <v>33</v>
      </c>
      <c r="B618" s="11">
        <f>H444</f>
        <v>0</v>
      </c>
      <c r="C618" s="11">
        <f>I444</f>
        <v>108</v>
      </c>
      <c r="D618" s="728">
        <f>IF(D621=0,0,B618/C618)</f>
        <v>0</v>
      </c>
      <c r="E618" s="11"/>
      <c r="F618" s="11"/>
    </row>
    <row r="619" spans="1:7">
      <c r="A619" s="426" t="s">
        <v>32</v>
      </c>
      <c r="B619" s="11">
        <f>H508</f>
        <v>0</v>
      </c>
      <c r="C619" s="11">
        <f>I508</f>
        <v>116</v>
      </c>
      <c r="D619" s="728">
        <f>IF(D621=0,0,B619/C619)</f>
        <v>0</v>
      </c>
      <c r="E619" s="11"/>
      <c r="F619" s="11"/>
    </row>
    <row r="620" spans="1:7">
      <c r="A620" s="426" t="s">
        <v>30</v>
      </c>
      <c r="B620" s="11">
        <f>H580</f>
        <v>0</v>
      </c>
      <c r="C620" s="11">
        <f>I580</f>
        <v>44</v>
      </c>
      <c r="D620" s="728">
        <f>IF(D621=0,0,B620/C620)</f>
        <v>0</v>
      </c>
      <c r="E620" s="11"/>
      <c r="F620" s="11"/>
    </row>
    <row r="621" spans="1:7">
      <c r="A621" s="426" t="s">
        <v>46</v>
      </c>
      <c r="B621" s="11">
        <f>IF(H2=0,0,SUM(B613:B620))</f>
        <v>0</v>
      </c>
      <c r="C621" s="11">
        <f>IF(H2=0,0,SUM(C613:C620))</f>
        <v>610</v>
      </c>
      <c r="D621" s="728">
        <f>IF(H2=0,0,B621/C621)</f>
        <v>0</v>
      </c>
      <c r="E621" s="11"/>
      <c r="F621" s="11"/>
    </row>
    <row r="622" spans="1:7">
      <c r="A622" s="426">
        <v>0</v>
      </c>
      <c r="B622" s="11"/>
      <c r="C622" s="11"/>
      <c r="D622" s="11"/>
      <c r="E622" s="11"/>
      <c r="F622" s="11"/>
    </row>
    <row r="623" spans="1:7">
      <c r="A623" s="426">
        <v>1</v>
      </c>
      <c r="B623" s="11"/>
      <c r="C623" s="11"/>
      <c r="D623" s="11"/>
      <c r="E623" s="11"/>
      <c r="F623" s="11"/>
    </row>
    <row r="624" spans="1:7">
      <c r="A624" s="426">
        <v>2</v>
      </c>
      <c r="B624" s="11"/>
      <c r="C624" s="11"/>
      <c r="D624" s="11"/>
      <c r="E624" s="11"/>
      <c r="F624" s="11"/>
    </row>
    <row r="625" spans="1:6">
      <c r="A625" s="426"/>
      <c r="B625" s="11"/>
      <c r="C625" s="11"/>
      <c r="D625" s="11"/>
      <c r="E625" s="11"/>
      <c r="F625" s="11"/>
    </row>
    <row r="626" spans="1:6">
      <c r="A626" s="426"/>
      <c r="B626" s="11"/>
      <c r="C626" s="11"/>
      <c r="D626" s="11"/>
      <c r="E626" s="11"/>
      <c r="F626" s="11"/>
    </row>
    <row r="627" spans="1:6">
      <c r="A627" s="425"/>
      <c r="B627" s="9"/>
      <c r="C627" s="9"/>
      <c r="D627" s="9"/>
      <c r="F627" s="9"/>
    </row>
    <row r="628" spans="1:6">
      <c r="A628" s="425"/>
      <c r="B628" s="9"/>
      <c r="C628" s="9"/>
      <c r="D628" s="9"/>
      <c r="F628" s="9"/>
    </row>
    <row r="629" spans="1:6">
      <c r="A629" s="425"/>
      <c r="B629" s="9"/>
      <c r="C629" s="9"/>
      <c r="D629" s="9"/>
      <c r="F629" s="9"/>
    </row>
    <row r="630" spans="1:6">
      <c r="A630" s="425"/>
      <c r="B630" s="9"/>
      <c r="C630" s="9"/>
      <c r="D630" s="9"/>
      <c r="F630" s="9"/>
    </row>
    <row r="631" spans="1:6">
      <c r="A631" s="425"/>
      <c r="B631" s="9"/>
      <c r="C631" s="9"/>
      <c r="D631" s="9"/>
      <c r="F631" s="9"/>
    </row>
  </sheetData>
  <autoFilter ref="A42:G610">
    <filterColumn colId="0">
      <colorFilter dxfId="13"/>
    </filterColumn>
  </autoFilter>
  <customSheetViews>
    <customSheetView guid="{5A5334BF-4161-4474-AB11-E32AC1D8DA20}" scale="70" filter="1" showAutoFilter="1" topLeftCell="A93">
      <selection activeCell="D7" sqref="D7"/>
      <pageMargins left="0.7" right="0.7" top="0.75" bottom="0.75" header="0.3" footer="0.3"/>
      <pageSetup paperSize="9" scale="60" orientation="portrait"/>
      <headerFooter>
        <oddHeader>&amp;LChecklist No. 11&amp;CLaboratory &amp;RVersion- NHSRC /3.0</oddHeader>
        <oddFooter>Page &amp;P</oddFooter>
      </headerFooter>
      <autoFilter ref="A14:G582">
        <filterColumn colId="0">
          <colorFilter dxfId="12"/>
        </filterColumn>
      </autoFilter>
    </customSheetView>
  </customSheetViews>
  <mergeCells count="119">
    <mergeCell ref="B607:G607"/>
    <mergeCell ref="B530:G530"/>
    <mergeCell ref="B557:G557"/>
    <mergeCell ref="B561:G561"/>
    <mergeCell ref="B567:G567"/>
    <mergeCell ref="B572:G572"/>
    <mergeCell ref="B580:G580"/>
    <mergeCell ref="B512:G512"/>
    <mergeCell ref="B581:G581"/>
    <mergeCell ref="B592:G592"/>
    <mergeCell ref="B600:G600"/>
    <mergeCell ref="B517:G517"/>
    <mergeCell ref="B369:G369"/>
    <mergeCell ref="B380:G380"/>
    <mergeCell ref="B384:G384"/>
    <mergeCell ref="B389:G389"/>
    <mergeCell ref="B395:G395"/>
    <mergeCell ref="B394:G394"/>
    <mergeCell ref="B509:G509"/>
    <mergeCell ref="B402:G402"/>
    <mergeCell ref="B407:G407"/>
    <mergeCell ref="B413:G413"/>
    <mergeCell ref="B421:G421"/>
    <mergeCell ref="B428:G428"/>
    <mergeCell ref="B433:G433"/>
    <mergeCell ref="B444:G444"/>
    <mergeCell ref="B445:G445"/>
    <mergeCell ref="B454:G454"/>
    <mergeCell ref="B466:G466"/>
    <mergeCell ref="B472:G472"/>
    <mergeCell ref="B480:G480"/>
    <mergeCell ref="B491:G491"/>
    <mergeCell ref="B508:G508"/>
    <mergeCell ref="B353:G353"/>
    <mergeCell ref="B294:G294"/>
    <mergeCell ref="B300:G300"/>
    <mergeCell ref="B303:G303"/>
    <mergeCell ref="B309:G309"/>
    <mergeCell ref="B316:G316"/>
    <mergeCell ref="B346:G346"/>
    <mergeCell ref="B319:G319"/>
    <mergeCell ref="B322:G322"/>
    <mergeCell ref="B328:G328"/>
    <mergeCell ref="B337:G337"/>
    <mergeCell ref="B342:G342"/>
    <mergeCell ref="B215:G215"/>
    <mergeCell ref="B293:G293"/>
    <mergeCell ref="B228:G228"/>
    <mergeCell ref="B242:G242"/>
    <mergeCell ref="B252:G252"/>
    <mergeCell ref="B263:G263"/>
    <mergeCell ref="B267:G267"/>
    <mergeCell ref="B271:G271"/>
    <mergeCell ref="B275:G275"/>
    <mergeCell ref="B278:G278"/>
    <mergeCell ref="B281:G281"/>
    <mergeCell ref="B285:G285"/>
    <mergeCell ref="B290:G290"/>
    <mergeCell ref="B216:G216"/>
    <mergeCell ref="B198:G198"/>
    <mergeCell ref="B82:G82"/>
    <mergeCell ref="B95:G95"/>
    <mergeCell ref="B103:G103"/>
    <mergeCell ref="B106:G106"/>
    <mergeCell ref="B107:G107"/>
    <mergeCell ref="B143:G143"/>
    <mergeCell ref="B129:G129"/>
    <mergeCell ref="B135:G135"/>
    <mergeCell ref="B124:G124"/>
    <mergeCell ref="B118:G118"/>
    <mergeCell ref="B144:G144"/>
    <mergeCell ref="B160:G160"/>
    <mergeCell ref="B168:G168"/>
    <mergeCell ref="B175:G175"/>
    <mergeCell ref="B191:G191"/>
    <mergeCell ref="B70:G70"/>
    <mergeCell ref="A41:G41"/>
    <mergeCell ref="B43:G43"/>
    <mergeCell ref="B44:G44"/>
    <mergeCell ref="B64:G64"/>
    <mergeCell ref="A8:C8"/>
    <mergeCell ref="A1:I1"/>
    <mergeCell ref="A2:G2"/>
    <mergeCell ref="H2:I2"/>
    <mergeCell ref="A3:I3"/>
    <mergeCell ref="A4:B4"/>
    <mergeCell ref="C4:E4"/>
    <mergeCell ref="G4:I4"/>
    <mergeCell ref="A5:B5"/>
    <mergeCell ref="A7:I7"/>
    <mergeCell ref="D8:I8"/>
    <mergeCell ref="D9:I16"/>
    <mergeCell ref="A17:I17"/>
    <mergeCell ref="B18:I18"/>
    <mergeCell ref="C5:E5"/>
    <mergeCell ref="G5:I5"/>
    <mergeCell ref="A6:B6"/>
    <mergeCell ref="C6:E6"/>
    <mergeCell ref="G6:I6"/>
    <mergeCell ref="B24:I24"/>
    <mergeCell ref="B25:I25"/>
    <mergeCell ref="B26:I26"/>
    <mergeCell ref="B27:I27"/>
    <mergeCell ref="B28:I28"/>
    <mergeCell ref="B19:I19"/>
    <mergeCell ref="B20:I20"/>
    <mergeCell ref="B21:I21"/>
    <mergeCell ref="B22:I22"/>
    <mergeCell ref="B23:I23"/>
    <mergeCell ref="B34:I34"/>
    <mergeCell ref="B35:I35"/>
    <mergeCell ref="B36:I36"/>
    <mergeCell ref="B37:I37"/>
    <mergeCell ref="A38:I40"/>
    <mergeCell ref="B29:I29"/>
    <mergeCell ref="B30:I30"/>
    <mergeCell ref="B31:I31"/>
    <mergeCell ref="B32:I32"/>
    <mergeCell ref="B33:I33"/>
  </mergeCells>
  <dataValidations count="1">
    <dataValidation type="list" allowBlank="1" showInputMessage="1" showErrorMessage="1" sqref="D622:D1048576 D41:D612">
      <formula1>$A$622:$A$624</formula1>
    </dataValidation>
  </dataValidations>
  <pageMargins left="0.70866141732283472" right="0.70866141732283472" top="0.74803149606299213" bottom="0.74803149606299213" header="0.31496062992125984" footer="0.31496062992125984"/>
  <pageSetup paperSize="9" scale="55" orientation="portrait" r:id="rId1"/>
  <headerFooter>
    <oddHeader>&amp;LChecklist No. 13&amp;CLaboratory &amp;RVersion- NHSRC /3.0</oddHeader>
    <oddFooter>Page &amp;P</oddFooter>
  </headerFooter>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sheetPr codeName="Sheet15" filterMode="1"/>
  <dimension ref="A1:I588"/>
  <sheetViews>
    <sheetView view="pageBreakPreview" zoomScale="60" zoomScaleNormal="80" zoomScalePageLayoutView="60" workbookViewId="0">
      <selection activeCell="O5" sqref="O5"/>
    </sheetView>
  </sheetViews>
  <sheetFormatPr defaultColWidth="9.1796875" defaultRowHeight="14.5"/>
  <cols>
    <col min="1" max="1" width="15.81640625" style="433" customWidth="1"/>
    <col min="2" max="2" width="36.7265625" style="8" customWidth="1"/>
    <col min="3" max="3" width="27.453125" style="8" customWidth="1"/>
    <col min="4" max="4" width="10.1796875" style="8" customWidth="1"/>
    <col min="5" max="5" width="10.54296875" style="9" customWidth="1"/>
    <col min="6" max="6" width="20.7265625" style="8" customWidth="1"/>
    <col min="7" max="7" width="22.7265625" style="8" customWidth="1"/>
    <col min="8" max="8" width="6.81640625" style="11" customWidth="1"/>
    <col min="9" max="9" width="6.54296875" style="11" customWidth="1"/>
    <col min="10" max="16384" width="9.1796875" style="8"/>
  </cols>
  <sheetData>
    <row r="1" spans="1:9" ht="33.5">
      <c r="A1" s="829" t="s">
        <v>6115</v>
      </c>
      <c r="B1" s="830"/>
      <c r="C1" s="830"/>
      <c r="D1" s="830"/>
      <c r="E1" s="830"/>
      <c r="F1" s="830"/>
      <c r="G1" s="830"/>
      <c r="H1" s="830"/>
      <c r="I1" s="971"/>
    </row>
    <row r="2" spans="1:9" ht="33.5">
      <c r="A2" s="829" t="s">
        <v>4534</v>
      </c>
      <c r="B2" s="830"/>
      <c r="C2" s="830"/>
      <c r="D2" s="830"/>
      <c r="E2" s="830"/>
      <c r="F2" s="830"/>
      <c r="G2" s="830"/>
      <c r="H2" s="888">
        <v>14</v>
      </c>
      <c r="I2" s="889"/>
    </row>
    <row r="3" spans="1:9" ht="28.5">
      <c r="A3" s="835" t="s">
        <v>6117</v>
      </c>
      <c r="B3" s="835"/>
      <c r="C3" s="835"/>
      <c r="D3" s="835"/>
      <c r="E3" s="835"/>
      <c r="F3" s="835"/>
      <c r="G3" s="835"/>
      <c r="H3" s="835"/>
      <c r="I3" s="835"/>
    </row>
    <row r="4" spans="1:9" ht="42">
      <c r="A4" s="806" t="s">
        <v>6112</v>
      </c>
      <c r="B4" s="806"/>
      <c r="C4" s="807"/>
      <c r="D4" s="807"/>
      <c r="E4" s="807"/>
      <c r="F4" s="655" t="s">
        <v>6121</v>
      </c>
      <c r="G4" s="807"/>
      <c r="H4" s="807"/>
      <c r="I4" s="807"/>
    </row>
    <row r="5" spans="1:9" ht="42">
      <c r="A5" s="809" t="s">
        <v>6113</v>
      </c>
      <c r="B5" s="810"/>
      <c r="C5" s="811"/>
      <c r="D5" s="811"/>
      <c r="E5" s="811"/>
      <c r="F5" s="656" t="s">
        <v>6126</v>
      </c>
      <c r="G5" s="807"/>
      <c r="H5" s="807"/>
      <c r="I5" s="807"/>
    </row>
    <row r="6" spans="1:9" ht="63">
      <c r="A6" s="840" t="s">
        <v>6123</v>
      </c>
      <c r="B6" s="840"/>
      <c r="C6" s="841"/>
      <c r="D6" s="841"/>
      <c r="E6" s="841"/>
      <c r="F6" s="656" t="s">
        <v>6122</v>
      </c>
      <c r="G6" s="807"/>
      <c r="H6" s="807"/>
      <c r="I6" s="807"/>
    </row>
    <row r="7" spans="1:9" ht="33.5">
      <c r="A7" s="940" t="s">
        <v>4341</v>
      </c>
      <c r="B7" s="941"/>
      <c r="C7" s="941"/>
      <c r="D7" s="941"/>
      <c r="E7" s="941"/>
      <c r="F7" s="941"/>
      <c r="G7" s="941"/>
      <c r="H7" s="941"/>
      <c r="I7" s="941"/>
    </row>
    <row r="8" spans="1:9" ht="33.65" customHeight="1">
      <c r="A8" s="921" t="s">
        <v>45</v>
      </c>
      <c r="B8" s="921"/>
      <c r="C8" s="921"/>
      <c r="D8" s="989" t="s">
        <v>4340</v>
      </c>
      <c r="E8" s="989"/>
      <c r="F8" s="989"/>
      <c r="G8" s="989"/>
      <c r="H8" s="989"/>
      <c r="I8" s="989"/>
    </row>
    <row r="9" spans="1:9" ht="33.65" customHeight="1">
      <c r="A9" s="681" t="s">
        <v>44</v>
      </c>
      <c r="B9" s="683" t="s">
        <v>43</v>
      </c>
      <c r="C9" s="687">
        <f>'Radiology '!D571</f>
        <v>0</v>
      </c>
      <c r="D9" s="928">
        <f>D579</f>
        <v>0</v>
      </c>
      <c r="E9" s="991"/>
      <c r="F9" s="991"/>
      <c r="G9" s="991"/>
      <c r="H9" s="991"/>
      <c r="I9" s="1014"/>
    </row>
    <row r="10" spans="1:9" ht="33.65" customHeight="1">
      <c r="A10" s="681" t="s">
        <v>42</v>
      </c>
      <c r="B10" s="683" t="s">
        <v>41</v>
      </c>
      <c r="C10" s="687">
        <f>'Radiology '!D572</f>
        <v>0</v>
      </c>
      <c r="D10" s="994"/>
      <c r="E10" s="995"/>
      <c r="F10" s="995"/>
      <c r="G10" s="995"/>
      <c r="H10" s="995"/>
      <c r="I10" s="1015"/>
    </row>
    <row r="11" spans="1:9" ht="33.65" customHeight="1">
      <c r="A11" s="681" t="s">
        <v>40</v>
      </c>
      <c r="B11" s="683" t="s">
        <v>39</v>
      </c>
      <c r="C11" s="687">
        <f>'Radiology '!D573</f>
        <v>0</v>
      </c>
      <c r="D11" s="994"/>
      <c r="E11" s="995"/>
      <c r="F11" s="995"/>
      <c r="G11" s="995"/>
      <c r="H11" s="995"/>
      <c r="I11" s="1015"/>
    </row>
    <row r="12" spans="1:9" ht="33.65" customHeight="1">
      <c r="A12" s="681" t="s">
        <v>38</v>
      </c>
      <c r="B12" s="683" t="s">
        <v>37</v>
      </c>
      <c r="C12" s="687">
        <f>'Radiology '!D574</f>
        <v>0</v>
      </c>
      <c r="D12" s="994"/>
      <c r="E12" s="995"/>
      <c r="F12" s="995"/>
      <c r="G12" s="995"/>
      <c r="H12" s="995"/>
      <c r="I12" s="1015"/>
    </row>
    <row r="13" spans="1:9" ht="33.65" customHeight="1">
      <c r="A13" s="681" t="s">
        <v>36</v>
      </c>
      <c r="B13" s="691" t="s">
        <v>35</v>
      </c>
      <c r="C13" s="687">
        <f>'Radiology '!D575</f>
        <v>0</v>
      </c>
      <c r="D13" s="994"/>
      <c r="E13" s="995"/>
      <c r="F13" s="995"/>
      <c r="G13" s="995"/>
      <c r="H13" s="995"/>
      <c r="I13" s="1015"/>
    </row>
    <row r="14" spans="1:9" ht="33.65" customHeight="1">
      <c r="A14" s="681" t="s">
        <v>33</v>
      </c>
      <c r="B14" s="683" t="s">
        <v>26</v>
      </c>
      <c r="C14" s="687">
        <f>'Radiology '!D576</f>
        <v>0</v>
      </c>
      <c r="D14" s="994"/>
      <c r="E14" s="995"/>
      <c r="F14" s="995"/>
      <c r="G14" s="995"/>
      <c r="H14" s="995"/>
      <c r="I14" s="1015"/>
    </row>
    <row r="15" spans="1:9" ht="33.65" customHeight="1">
      <c r="A15" s="681" t="s">
        <v>32</v>
      </c>
      <c r="B15" s="683" t="s">
        <v>31</v>
      </c>
      <c r="C15" s="687">
        <f>'Radiology '!D577</f>
        <v>0</v>
      </c>
      <c r="D15" s="994"/>
      <c r="E15" s="995"/>
      <c r="F15" s="995"/>
      <c r="G15" s="995"/>
      <c r="H15" s="995"/>
      <c r="I15" s="1015"/>
    </row>
    <row r="16" spans="1:9" ht="33.65" customHeight="1">
      <c r="A16" s="681" t="s">
        <v>30</v>
      </c>
      <c r="B16" s="683" t="s">
        <v>29</v>
      </c>
      <c r="C16" s="687">
        <f>'Radiology '!D578</f>
        <v>0</v>
      </c>
      <c r="D16" s="998"/>
      <c r="E16" s="999"/>
      <c r="F16" s="999"/>
      <c r="G16" s="999"/>
      <c r="H16" s="999"/>
      <c r="I16" s="1016"/>
    </row>
    <row r="17" spans="1:9" ht="33.65" customHeight="1">
      <c r="A17" s="873"/>
      <c r="B17" s="874"/>
      <c r="C17" s="874"/>
      <c r="D17" s="874"/>
      <c r="E17" s="874"/>
      <c r="F17" s="874"/>
      <c r="G17" s="874"/>
      <c r="H17" s="874"/>
      <c r="I17" s="968"/>
    </row>
    <row r="18" spans="1:9" ht="33.65" customHeight="1">
      <c r="A18" s="661"/>
      <c r="B18" s="812" t="s">
        <v>6118</v>
      </c>
      <c r="C18" s="812"/>
      <c r="D18" s="812"/>
      <c r="E18" s="812"/>
      <c r="F18" s="812"/>
      <c r="G18" s="812"/>
      <c r="H18" s="812"/>
      <c r="I18" s="812"/>
    </row>
    <row r="19" spans="1:9" ht="33.65" customHeight="1">
      <c r="A19" s="662">
        <v>1</v>
      </c>
      <c r="B19" s="814"/>
      <c r="C19" s="814"/>
      <c r="D19" s="814"/>
      <c r="E19" s="814"/>
      <c r="F19" s="814"/>
      <c r="G19" s="814"/>
      <c r="H19" s="814"/>
      <c r="I19" s="814"/>
    </row>
    <row r="20" spans="1:9" ht="33.65" customHeight="1">
      <c r="A20" s="662">
        <v>2</v>
      </c>
      <c r="B20" s="814"/>
      <c r="C20" s="814"/>
      <c r="D20" s="814"/>
      <c r="E20" s="814"/>
      <c r="F20" s="814"/>
      <c r="G20" s="814"/>
      <c r="H20" s="814"/>
      <c r="I20" s="814"/>
    </row>
    <row r="21" spans="1:9" ht="33.65" customHeight="1">
      <c r="A21" s="662">
        <v>3</v>
      </c>
      <c r="B21" s="814"/>
      <c r="C21" s="814"/>
      <c r="D21" s="814"/>
      <c r="E21" s="814"/>
      <c r="F21" s="814"/>
      <c r="G21" s="814"/>
      <c r="H21" s="814"/>
      <c r="I21" s="814"/>
    </row>
    <row r="22" spans="1:9" ht="33.65" customHeight="1">
      <c r="A22" s="662">
        <v>4</v>
      </c>
      <c r="B22" s="814"/>
      <c r="C22" s="814"/>
      <c r="D22" s="814"/>
      <c r="E22" s="814"/>
      <c r="F22" s="814"/>
      <c r="G22" s="814"/>
      <c r="H22" s="814"/>
      <c r="I22" s="814"/>
    </row>
    <row r="23" spans="1:9" ht="33.65" customHeight="1">
      <c r="A23" s="662">
        <v>5</v>
      </c>
      <c r="B23" s="814"/>
      <c r="C23" s="814"/>
      <c r="D23" s="814"/>
      <c r="E23" s="814"/>
      <c r="F23" s="814"/>
      <c r="G23" s="814"/>
      <c r="H23" s="814"/>
      <c r="I23" s="814"/>
    </row>
    <row r="24" spans="1:9" ht="33.65" customHeight="1">
      <c r="A24" s="661"/>
      <c r="B24" s="816" t="s">
        <v>6120</v>
      </c>
      <c r="C24" s="817"/>
      <c r="D24" s="817"/>
      <c r="E24" s="817"/>
      <c r="F24" s="817"/>
      <c r="G24" s="817"/>
      <c r="H24" s="817"/>
      <c r="I24" s="967"/>
    </row>
    <row r="25" spans="1:9" ht="33.65" customHeight="1">
      <c r="A25" s="662">
        <v>1</v>
      </c>
      <c r="B25" s="814"/>
      <c r="C25" s="814"/>
      <c r="D25" s="814"/>
      <c r="E25" s="814"/>
      <c r="F25" s="814"/>
      <c r="G25" s="814"/>
      <c r="H25" s="814"/>
      <c r="I25" s="814"/>
    </row>
    <row r="26" spans="1:9" ht="33.65" customHeight="1">
      <c r="A26" s="662">
        <v>2</v>
      </c>
      <c r="B26" s="814"/>
      <c r="C26" s="814"/>
      <c r="D26" s="814"/>
      <c r="E26" s="814"/>
      <c r="F26" s="814"/>
      <c r="G26" s="814"/>
      <c r="H26" s="814"/>
      <c r="I26" s="814"/>
    </row>
    <row r="27" spans="1:9" ht="33.65" customHeight="1">
      <c r="A27" s="662">
        <v>3</v>
      </c>
      <c r="B27" s="814"/>
      <c r="C27" s="814"/>
      <c r="D27" s="814"/>
      <c r="E27" s="814"/>
      <c r="F27" s="814"/>
      <c r="G27" s="814"/>
      <c r="H27" s="814"/>
      <c r="I27" s="814"/>
    </row>
    <row r="28" spans="1:9" ht="33.65" customHeight="1">
      <c r="A28" s="662">
        <v>4</v>
      </c>
      <c r="B28" s="789"/>
      <c r="C28" s="790"/>
      <c r="D28" s="790"/>
      <c r="E28" s="790"/>
      <c r="F28" s="790"/>
      <c r="G28" s="790"/>
      <c r="H28" s="790"/>
      <c r="I28" s="947"/>
    </row>
    <row r="29" spans="1:9" ht="33.65" customHeight="1">
      <c r="A29" s="662">
        <v>5</v>
      </c>
      <c r="B29" s="789"/>
      <c r="C29" s="790"/>
      <c r="D29" s="790"/>
      <c r="E29" s="790"/>
      <c r="F29" s="790"/>
      <c r="G29" s="790"/>
      <c r="H29" s="790"/>
      <c r="I29" s="947"/>
    </row>
    <row r="30" spans="1:9" ht="33.65" customHeight="1">
      <c r="A30" s="661"/>
      <c r="B30" s="812" t="s">
        <v>6119</v>
      </c>
      <c r="C30" s="812"/>
      <c r="D30" s="812"/>
      <c r="E30" s="812"/>
      <c r="F30" s="812"/>
      <c r="G30" s="812"/>
      <c r="H30" s="812"/>
      <c r="I30" s="812"/>
    </row>
    <row r="31" spans="1:9" ht="33.65" customHeight="1">
      <c r="A31" s="662">
        <v>1</v>
      </c>
      <c r="B31" s="814"/>
      <c r="C31" s="814"/>
      <c r="D31" s="814"/>
      <c r="E31" s="814"/>
      <c r="F31" s="814"/>
      <c r="G31" s="814"/>
      <c r="H31" s="814"/>
      <c r="I31" s="814"/>
    </row>
    <row r="32" spans="1:9" ht="33.65" customHeight="1">
      <c r="A32" s="662">
        <v>2</v>
      </c>
      <c r="B32" s="814"/>
      <c r="C32" s="814"/>
      <c r="D32" s="814"/>
      <c r="E32" s="814"/>
      <c r="F32" s="814"/>
      <c r="G32" s="814"/>
      <c r="H32" s="814"/>
      <c r="I32" s="814"/>
    </row>
    <row r="33" spans="1:9" ht="33.65" customHeight="1">
      <c r="A33" s="662">
        <v>3</v>
      </c>
      <c r="B33" s="814"/>
      <c r="C33" s="814"/>
      <c r="D33" s="814"/>
      <c r="E33" s="814"/>
      <c r="F33" s="814"/>
      <c r="G33" s="814"/>
      <c r="H33" s="814"/>
      <c r="I33" s="814"/>
    </row>
    <row r="34" spans="1:9" ht="33.65" customHeight="1">
      <c r="A34" s="662">
        <v>4</v>
      </c>
      <c r="B34" s="814"/>
      <c r="C34" s="814"/>
      <c r="D34" s="814"/>
      <c r="E34" s="814"/>
      <c r="F34" s="814"/>
      <c r="G34" s="814"/>
      <c r="H34" s="814"/>
      <c r="I34" s="814"/>
    </row>
    <row r="35" spans="1:9" ht="33.65" customHeight="1">
      <c r="A35" s="662">
        <v>5</v>
      </c>
      <c r="B35" s="789"/>
      <c r="C35" s="790"/>
      <c r="D35" s="790"/>
      <c r="E35" s="790"/>
      <c r="F35" s="790"/>
      <c r="G35" s="790"/>
      <c r="H35" s="790"/>
      <c r="I35" s="947"/>
    </row>
    <row r="36" spans="1:9" ht="33.65" customHeight="1">
      <c r="A36" s="661"/>
      <c r="B36" s="863" t="s">
        <v>6124</v>
      </c>
      <c r="C36" s="864"/>
      <c r="D36" s="864"/>
      <c r="E36" s="864"/>
      <c r="F36" s="864"/>
      <c r="G36" s="864"/>
      <c r="H36" s="864"/>
      <c r="I36" s="948"/>
    </row>
    <row r="37" spans="1:9" ht="33.65" customHeight="1">
      <c r="A37" s="661"/>
      <c r="B37" s="842" t="s">
        <v>6125</v>
      </c>
      <c r="C37" s="842"/>
      <c r="D37" s="842"/>
      <c r="E37" s="842"/>
      <c r="F37" s="842"/>
      <c r="G37" s="842"/>
      <c r="H37" s="842"/>
      <c r="I37" s="842"/>
    </row>
    <row r="38" spans="1:9" ht="33.65" customHeight="1">
      <c r="A38" s="767"/>
      <c r="B38" s="767"/>
      <c r="C38" s="767"/>
      <c r="D38" s="767"/>
      <c r="E38" s="767"/>
      <c r="F38" s="767"/>
      <c r="G38" s="767"/>
      <c r="H38" s="767"/>
      <c r="I38" s="767"/>
    </row>
    <row r="39" spans="1:9" ht="33.65" customHeight="1">
      <c r="A39" s="767"/>
      <c r="B39" s="767"/>
      <c r="C39" s="767"/>
      <c r="D39" s="767"/>
      <c r="E39" s="767"/>
      <c r="F39" s="767"/>
      <c r="G39" s="767"/>
      <c r="H39" s="767"/>
      <c r="I39" s="767"/>
    </row>
    <row r="40" spans="1:9">
      <c r="A40" s="767"/>
      <c r="B40" s="767"/>
      <c r="C40" s="767"/>
      <c r="D40" s="767"/>
      <c r="E40" s="767"/>
      <c r="F40" s="767"/>
      <c r="G40" s="767"/>
      <c r="H40" s="767"/>
      <c r="I40" s="767"/>
    </row>
    <row r="41" spans="1:9" ht="58">
      <c r="A41" s="470" t="s">
        <v>2880</v>
      </c>
      <c r="B41" s="467" t="s">
        <v>2692</v>
      </c>
      <c r="C41" s="457" t="s">
        <v>3395</v>
      </c>
      <c r="D41" s="457" t="s">
        <v>3605</v>
      </c>
      <c r="E41" s="458" t="s">
        <v>1459</v>
      </c>
      <c r="F41" s="457" t="s">
        <v>1957</v>
      </c>
      <c r="G41" s="457" t="s">
        <v>1457</v>
      </c>
    </row>
    <row r="42" spans="1:9" ht="21">
      <c r="A42" s="116"/>
      <c r="B42" s="912" t="s">
        <v>1455</v>
      </c>
      <c r="C42" s="913"/>
      <c r="D42" s="913"/>
      <c r="E42" s="913"/>
      <c r="F42" s="913"/>
      <c r="G42" s="914"/>
      <c r="H42" s="11">
        <f>H43+H63+H69</f>
        <v>0</v>
      </c>
      <c r="I42" s="11">
        <f>I43+I63+I69</f>
        <v>16</v>
      </c>
    </row>
    <row r="43" spans="1:9" ht="40.15" customHeight="1">
      <c r="A43" s="421" t="s">
        <v>1454</v>
      </c>
      <c r="B43" s="918" t="s">
        <v>1453</v>
      </c>
      <c r="C43" s="919"/>
      <c r="D43" s="919"/>
      <c r="E43" s="919"/>
      <c r="F43" s="919"/>
      <c r="G43" s="920"/>
      <c r="H43" s="11">
        <f>SUM(D57:D58)</f>
        <v>0</v>
      </c>
      <c r="I43" s="11">
        <f>COUNT(D57:D58)*2</f>
        <v>4</v>
      </c>
    </row>
    <row r="44" spans="1:9" ht="31" hidden="1">
      <c r="A44" s="21" t="s">
        <v>1452</v>
      </c>
      <c r="B44" s="29" t="s">
        <v>1451</v>
      </c>
      <c r="C44" s="25"/>
      <c r="D44" s="25"/>
      <c r="E44" s="26"/>
      <c r="F44" s="25"/>
      <c r="G44" s="25"/>
      <c r="H44" s="8"/>
      <c r="I44" s="8"/>
    </row>
    <row r="45" spans="1:9" ht="31" hidden="1">
      <c r="A45" s="21" t="s">
        <v>1448</v>
      </c>
      <c r="B45" s="29" t="s">
        <v>1447</v>
      </c>
      <c r="C45" s="25"/>
      <c r="D45" s="25"/>
      <c r="E45" s="26"/>
      <c r="F45" s="25"/>
      <c r="G45" s="25"/>
      <c r="H45" s="8"/>
      <c r="I45" s="8"/>
    </row>
    <row r="46" spans="1:9" ht="31" hidden="1">
      <c r="A46" s="21" t="s">
        <v>1444</v>
      </c>
      <c r="B46" s="29" t="s">
        <v>1443</v>
      </c>
      <c r="C46" s="25"/>
      <c r="D46" s="25"/>
      <c r="E46" s="26"/>
      <c r="F46" s="25"/>
      <c r="G46" s="25"/>
      <c r="H46" s="8"/>
      <c r="I46" s="8"/>
    </row>
    <row r="47" spans="1:9" ht="15.5" hidden="1">
      <c r="A47" s="21" t="s">
        <v>1440</v>
      </c>
      <c r="B47" s="29" t="s">
        <v>1439</v>
      </c>
      <c r="C47" s="25"/>
      <c r="D47" s="25"/>
      <c r="E47" s="26"/>
      <c r="F47" s="25"/>
      <c r="G47" s="25"/>
      <c r="H47" s="8"/>
      <c r="I47" s="8"/>
    </row>
    <row r="48" spans="1:9" ht="31" hidden="1">
      <c r="A48" s="21" t="s">
        <v>1436</v>
      </c>
      <c r="B48" s="29" t="s">
        <v>1435</v>
      </c>
      <c r="C48" s="25"/>
      <c r="D48" s="25"/>
      <c r="E48" s="26"/>
      <c r="F48" s="25"/>
      <c r="G48" s="25"/>
      <c r="H48" s="8"/>
      <c r="I48" s="8"/>
    </row>
    <row r="49" spans="1:9" ht="15.5" hidden="1">
      <c r="A49" s="21" t="s">
        <v>1432</v>
      </c>
      <c r="B49" s="29" t="s">
        <v>1431</v>
      </c>
      <c r="C49" s="25"/>
      <c r="D49" s="25"/>
      <c r="E49" s="26"/>
      <c r="F49" s="25"/>
      <c r="G49" s="25"/>
      <c r="H49" s="8"/>
      <c r="I49" s="8"/>
    </row>
    <row r="50" spans="1:9" ht="31" hidden="1">
      <c r="A50" s="21" t="s">
        <v>1426</v>
      </c>
      <c r="B50" s="29" t="s">
        <v>1425</v>
      </c>
      <c r="C50" s="25"/>
      <c r="D50" s="25"/>
      <c r="E50" s="26"/>
      <c r="F50" s="25"/>
      <c r="G50" s="25"/>
      <c r="H50" s="8"/>
      <c r="I50" s="8"/>
    </row>
    <row r="51" spans="1:9" ht="15.5" hidden="1">
      <c r="A51" s="21" t="s">
        <v>1420</v>
      </c>
      <c r="B51" s="29" t="s">
        <v>1419</v>
      </c>
      <c r="C51" s="25"/>
      <c r="D51" s="25"/>
      <c r="E51" s="26"/>
      <c r="F51" s="25"/>
      <c r="G51" s="25"/>
      <c r="H51" s="8"/>
      <c r="I51" s="8"/>
    </row>
    <row r="52" spans="1:9" ht="15.5" hidden="1">
      <c r="A52" s="21" t="s">
        <v>1417</v>
      </c>
      <c r="B52" s="29" t="s">
        <v>1416</v>
      </c>
      <c r="C52" s="25"/>
      <c r="D52" s="25"/>
      <c r="E52" s="26"/>
      <c r="F52" s="25"/>
      <c r="G52" s="25"/>
      <c r="H52" s="8"/>
      <c r="I52" s="8"/>
    </row>
    <row r="53" spans="1:9" ht="31" hidden="1">
      <c r="A53" s="21" t="s">
        <v>1414</v>
      </c>
      <c r="B53" s="29" t="s">
        <v>1413</v>
      </c>
      <c r="C53" s="25"/>
      <c r="D53" s="25"/>
      <c r="E53" s="26"/>
      <c r="F53" s="25"/>
      <c r="G53" s="25"/>
      <c r="H53" s="8"/>
      <c r="I53" s="8"/>
    </row>
    <row r="54" spans="1:9" ht="15.5" hidden="1">
      <c r="A54" s="21" t="s">
        <v>1408</v>
      </c>
      <c r="B54" s="29" t="s">
        <v>1407</v>
      </c>
      <c r="C54" s="25"/>
      <c r="D54" s="25"/>
      <c r="E54" s="26"/>
      <c r="F54" s="25"/>
      <c r="G54" s="25"/>
      <c r="H54" s="8"/>
      <c r="I54" s="8"/>
    </row>
    <row r="55" spans="1:9" ht="31" hidden="1">
      <c r="A55" s="21" t="s">
        <v>1404</v>
      </c>
      <c r="B55" s="29" t="s">
        <v>1403</v>
      </c>
      <c r="C55" s="25"/>
      <c r="D55" s="25"/>
      <c r="E55" s="26"/>
      <c r="F55" s="25"/>
      <c r="G55" s="25"/>
      <c r="H55" s="8"/>
      <c r="I55" s="8"/>
    </row>
    <row r="56" spans="1:9" ht="31" hidden="1">
      <c r="A56" s="21" t="s">
        <v>1400</v>
      </c>
      <c r="B56" s="29" t="s">
        <v>1399</v>
      </c>
      <c r="C56" s="25"/>
      <c r="D56" s="25"/>
      <c r="E56" s="26"/>
      <c r="F56" s="25"/>
      <c r="G56" s="25"/>
      <c r="H56" s="8"/>
      <c r="I56" s="8"/>
    </row>
    <row r="57" spans="1:9" ht="43.5">
      <c r="A57" s="19" t="s">
        <v>1395</v>
      </c>
      <c r="B57" s="29" t="s">
        <v>1394</v>
      </c>
      <c r="C57" s="36" t="s">
        <v>4533</v>
      </c>
      <c r="D57" s="24">
        <v>0</v>
      </c>
      <c r="E57" s="26" t="s">
        <v>110</v>
      </c>
      <c r="F57" s="25"/>
      <c r="G57" s="24"/>
    </row>
    <row r="58" spans="1:9" ht="43.5">
      <c r="A58" s="19"/>
      <c r="B58" s="29"/>
      <c r="C58" s="36" t="s">
        <v>4532</v>
      </c>
      <c r="D58" s="24">
        <v>0</v>
      </c>
      <c r="E58" s="26" t="s">
        <v>110</v>
      </c>
      <c r="F58" s="25"/>
      <c r="G58" s="24"/>
    </row>
    <row r="59" spans="1:9" ht="30" hidden="1" customHeight="1">
      <c r="A59" s="21" t="s">
        <v>1392</v>
      </c>
      <c r="B59" s="29" t="s">
        <v>1391</v>
      </c>
      <c r="C59" s="25"/>
      <c r="D59" s="25"/>
      <c r="E59" s="26"/>
      <c r="F59" s="25"/>
      <c r="G59" s="25"/>
      <c r="H59" s="8"/>
      <c r="I59" s="8"/>
    </row>
    <row r="60" spans="1:9" ht="31" hidden="1">
      <c r="A60" s="21" t="s">
        <v>1383</v>
      </c>
      <c r="B60" s="29" t="s">
        <v>1382</v>
      </c>
      <c r="C60" s="25"/>
      <c r="D60" s="25"/>
      <c r="E60" s="26"/>
      <c r="F60" s="25"/>
      <c r="G60" s="25"/>
      <c r="H60" s="8"/>
      <c r="I60" s="8"/>
    </row>
    <row r="61" spans="1:9" ht="31" hidden="1">
      <c r="A61" s="21" t="s">
        <v>1381</v>
      </c>
      <c r="B61" s="29" t="s">
        <v>1380</v>
      </c>
      <c r="C61" s="25"/>
      <c r="D61" s="25"/>
      <c r="E61" s="26"/>
      <c r="F61" s="25"/>
      <c r="G61" s="25"/>
      <c r="H61" s="8"/>
      <c r="I61" s="8"/>
    </row>
    <row r="62" spans="1:9" ht="31" hidden="1">
      <c r="A62" s="21" t="s">
        <v>1379</v>
      </c>
      <c r="B62" s="29" t="s">
        <v>1378</v>
      </c>
      <c r="C62" s="25"/>
      <c r="D62" s="25"/>
      <c r="E62" s="26"/>
      <c r="F62" s="25"/>
      <c r="G62" s="25"/>
      <c r="H62" s="8"/>
      <c r="I62" s="8"/>
    </row>
    <row r="63" spans="1:9" ht="40.15" customHeight="1">
      <c r="A63" s="421" t="s">
        <v>1377</v>
      </c>
      <c r="B63" s="918" t="s">
        <v>1376</v>
      </c>
      <c r="C63" s="919"/>
      <c r="D63" s="919"/>
      <c r="E63" s="919"/>
      <c r="F63" s="919"/>
      <c r="G63" s="920"/>
      <c r="H63" s="11">
        <f>SUM(D65)</f>
        <v>0</v>
      </c>
      <c r="I63" s="11">
        <f>COUNT(D65)*2</f>
        <v>2</v>
      </c>
    </row>
    <row r="64" spans="1:9" ht="31" hidden="1">
      <c r="A64" s="21" t="s">
        <v>1375</v>
      </c>
      <c r="B64" s="38" t="s">
        <v>1374</v>
      </c>
      <c r="C64" s="25"/>
      <c r="D64" s="25"/>
      <c r="E64" s="26"/>
      <c r="F64" s="25"/>
      <c r="G64" s="25"/>
      <c r="H64" s="8"/>
      <c r="I64" s="8"/>
    </row>
    <row r="65" spans="1:9" ht="31">
      <c r="A65" s="19" t="s">
        <v>1373</v>
      </c>
      <c r="B65" s="38" t="s">
        <v>1372</v>
      </c>
      <c r="C65" s="17" t="s">
        <v>4531</v>
      </c>
      <c r="D65" s="24">
        <v>0</v>
      </c>
      <c r="E65" s="26" t="s">
        <v>116</v>
      </c>
      <c r="F65" s="25"/>
      <c r="G65" s="24"/>
    </row>
    <row r="66" spans="1:9" ht="31" hidden="1">
      <c r="A66" s="21" t="s">
        <v>1370</v>
      </c>
      <c r="B66" s="38" t="s">
        <v>1369</v>
      </c>
      <c r="C66" s="25"/>
      <c r="D66" s="25"/>
      <c r="E66" s="26"/>
      <c r="F66" s="25"/>
      <c r="G66" s="25"/>
      <c r="H66" s="8"/>
      <c r="I66" s="8"/>
    </row>
    <row r="67" spans="1:9" ht="31" hidden="1">
      <c r="A67" s="21" t="s">
        <v>1367</v>
      </c>
      <c r="B67" s="38" t="s">
        <v>1366</v>
      </c>
      <c r="C67" s="25"/>
      <c r="D67" s="25"/>
      <c r="E67" s="26"/>
      <c r="F67" s="25"/>
      <c r="G67" s="25"/>
      <c r="H67" s="8"/>
      <c r="I67" s="8"/>
    </row>
    <row r="68" spans="1:9" ht="31" hidden="1">
      <c r="A68" s="21" t="s">
        <v>1363</v>
      </c>
      <c r="B68" s="38" t="s">
        <v>1362</v>
      </c>
      <c r="C68" s="25"/>
      <c r="D68" s="25"/>
      <c r="E68" s="26"/>
      <c r="F68" s="25"/>
      <c r="G68" s="25"/>
      <c r="H68" s="8"/>
      <c r="I68" s="8"/>
    </row>
    <row r="69" spans="1:9" ht="40.15" customHeight="1">
      <c r="A69" s="421" t="s">
        <v>1360</v>
      </c>
      <c r="B69" s="918" t="s">
        <v>1359</v>
      </c>
      <c r="C69" s="919"/>
      <c r="D69" s="919"/>
      <c r="E69" s="919"/>
      <c r="F69" s="919"/>
      <c r="G69" s="920"/>
      <c r="H69" s="11">
        <f>SUM(D70:D74)</f>
        <v>0</v>
      </c>
      <c r="I69" s="11">
        <f>COUNT(D70:D74)*2</f>
        <v>10</v>
      </c>
    </row>
    <row r="70" spans="1:9" ht="29">
      <c r="A70" s="19" t="s">
        <v>1358</v>
      </c>
      <c r="B70" s="38" t="s">
        <v>1357</v>
      </c>
      <c r="C70" s="22" t="s">
        <v>4530</v>
      </c>
      <c r="D70" s="60">
        <v>0</v>
      </c>
      <c r="E70" s="13" t="s">
        <v>116</v>
      </c>
      <c r="F70" s="96" t="s">
        <v>4529</v>
      </c>
      <c r="G70" s="24"/>
    </row>
    <row r="71" spans="1:9" ht="72.5">
      <c r="A71" s="19"/>
      <c r="B71" s="38"/>
      <c r="C71" s="22" t="s">
        <v>4528</v>
      </c>
      <c r="D71" s="60">
        <v>0</v>
      </c>
      <c r="E71" s="13" t="s">
        <v>116</v>
      </c>
      <c r="F71" s="36" t="s">
        <v>4527</v>
      </c>
      <c r="G71" s="24"/>
    </row>
    <row r="72" spans="1:9" ht="29">
      <c r="A72" s="19"/>
      <c r="B72" s="38"/>
      <c r="C72" s="22" t="s">
        <v>4526</v>
      </c>
      <c r="D72" s="60">
        <v>0</v>
      </c>
      <c r="E72" s="13" t="s">
        <v>116</v>
      </c>
      <c r="F72" s="22" t="s">
        <v>4525</v>
      </c>
      <c r="G72" s="24"/>
    </row>
    <row r="73" spans="1:9" ht="58">
      <c r="A73" s="19"/>
      <c r="B73" s="38"/>
      <c r="C73" s="67" t="s">
        <v>4524</v>
      </c>
      <c r="D73" s="60">
        <v>0</v>
      </c>
      <c r="E73" s="13" t="s">
        <v>116</v>
      </c>
      <c r="F73" s="22" t="s">
        <v>4523</v>
      </c>
      <c r="G73" s="24">
        <v>342342</v>
      </c>
    </row>
    <row r="74" spans="1:9" ht="15.5">
      <c r="A74" s="19"/>
      <c r="B74" s="38"/>
      <c r="C74" s="22" t="s">
        <v>4522</v>
      </c>
      <c r="D74" s="60">
        <v>0</v>
      </c>
      <c r="E74" s="13" t="s">
        <v>116</v>
      </c>
      <c r="F74" s="12"/>
      <c r="G74" s="24"/>
    </row>
    <row r="75" spans="1:9" ht="31" hidden="1">
      <c r="A75" s="21" t="s">
        <v>1356</v>
      </c>
      <c r="B75" s="38" t="s">
        <v>1355</v>
      </c>
      <c r="D75" s="22"/>
      <c r="E75" s="13"/>
      <c r="F75" s="12"/>
      <c r="G75" s="25"/>
      <c r="H75" s="8"/>
      <c r="I75" s="8"/>
    </row>
    <row r="76" spans="1:9" ht="31" hidden="1">
      <c r="A76" s="21" t="s">
        <v>1353</v>
      </c>
      <c r="B76" s="38" t="s">
        <v>1352</v>
      </c>
      <c r="C76" s="25"/>
      <c r="D76" s="25"/>
      <c r="E76" s="26"/>
      <c r="F76" s="25"/>
      <c r="G76" s="25"/>
      <c r="H76" s="8"/>
      <c r="I76" s="8"/>
    </row>
    <row r="77" spans="1:9" ht="40.15" hidden="1" customHeight="1">
      <c r="A77" s="422" t="s">
        <v>1349</v>
      </c>
      <c r="B77" s="918" t="s">
        <v>1348</v>
      </c>
      <c r="C77" s="919"/>
      <c r="D77" s="919"/>
      <c r="E77" s="919"/>
      <c r="F77" s="919"/>
      <c r="G77" s="920"/>
    </row>
    <row r="78" spans="1:9" ht="46.5" hidden="1">
      <c r="A78" s="21" t="s">
        <v>1347</v>
      </c>
      <c r="B78" s="29" t="s">
        <v>1346</v>
      </c>
      <c r="C78" s="25"/>
      <c r="D78" s="25"/>
      <c r="E78" s="26"/>
      <c r="F78" s="25"/>
      <c r="G78" s="25"/>
      <c r="H78" s="8"/>
      <c r="I78" s="8"/>
    </row>
    <row r="79" spans="1:9" ht="46.5" hidden="1">
      <c r="A79" s="21" t="s">
        <v>1343</v>
      </c>
      <c r="B79" s="29" t="s">
        <v>1342</v>
      </c>
      <c r="C79" s="25"/>
      <c r="D79" s="25"/>
      <c r="E79" s="26"/>
      <c r="F79" s="25"/>
      <c r="G79" s="25"/>
      <c r="H79" s="8"/>
      <c r="I79" s="8"/>
    </row>
    <row r="80" spans="1:9" ht="46.5" hidden="1">
      <c r="A80" s="21" t="s">
        <v>1340</v>
      </c>
      <c r="B80" s="29" t="s">
        <v>1339</v>
      </c>
      <c r="C80" s="25"/>
      <c r="D80" s="25"/>
      <c r="E80" s="26"/>
      <c r="F80" s="25"/>
      <c r="G80" s="25"/>
      <c r="H80" s="8"/>
      <c r="I80" s="8"/>
    </row>
    <row r="81" spans="1:9" ht="46.5" hidden="1">
      <c r="A81" s="21" t="s">
        <v>1337</v>
      </c>
      <c r="B81" s="29" t="s">
        <v>1336</v>
      </c>
      <c r="C81" s="25"/>
      <c r="D81" s="25"/>
      <c r="E81" s="26"/>
      <c r="F81" s="25"/>
      <c r="G81" s="25"/>
      <c r="H81" s="8"/>
      <c r="I81" s="8"/>
    </row>
    <row r="82" spans="1:9" ht="62" hidden="1">
      <c r="A82" s="21" t="s">
        <v>1330</v>
      </c>
      <c r="B82" s="29" t="s">
        <v>1329</v>
      </c>
      <c r="C82" s="25"/>
      <c r="D82" s="25"/>
      <c r="E82" s="26"/>
      <c r="F82" s="25"/>
      <c r="G82" s="25"/>
      <c r="H82" s="8"/>
      <c r="I82" s="8"/>
    </row>
    <row r="83" spans="1:9" ht="46.5" hidden="1">
      <c r="A83" s="21" t="s">
        <v>1324</v>
      </c>
      <c r="B83" s="29" t="s">
        <v>1323</v>
      </c>
      <c r="C83" s="25"/>
      <c r="D83" s="25"/>
      <c r="E83" s="26"/>
      <c r="F83" s="25"/>
      <c r="G83" s="25"/>
      <c r="H83" s="8"/>
      <c r="I83" s="8"/>
    </row>
    <row r="84" spans="1:9" ht="46.5" hidden="1">
      <c r="A84" s="21" t="s">
        <v>1321</v>
      </c>
      <c r="B84" s="29" t="s">
        <v>1320</v>
      </c>
      <c r="C84" s="25"/>
      <c r="D84" s="25"/>
      <c r="E84" s="26"/>
      <c r="F84" s="25"/>
      <c r="G84" s="25"/>
      <c r="H84" s="8"/>
      <c r="I84" s="8"/>
    </row>
    <row r="85" spans="1:9" ht="77.5" hidden="1">
      <c r="A85" s="21" t="s">
        <v>1318</v>
      </c>
      <c r="B85" s="29" t="s">
        <v>1317</v>
      </c>
      <c r="C85" s="178"/>
      <c r="D85" s="25"/>
      <c r="E85" s="26"/>
      <c r="F85" s="178"/>
      <c r="G85" s="25"/>
      <c r="H85" s="8"/>
      <c r="I85" s="8"/>
    </row>
    <row r="86" spans="1:9" ht="46.5" hidden="1">
      <c r="A86" s="21" t="s">
        <v>1315</v>
      </c>
      <c r="B86" s="29" t="s">
        <v>1314</v>
      </c>
      <c r="C86" s="178"/>
      <c r="D86" s="25"/>
      <c r="E86" s="26"/>
      <c r="F86" s="178"/>
      <c r="G86" s="25"/>
      <c r="H86" s="8"/>
      <c r="I86" s="8"/>
    </row>
    <row r="87" spans="1:9" ht="46.5" hidden="1">
      <c r="A87" s="21" t="s">
        <v>1313</v>
      </c>
      <c r="B87" s="29" t="s">
        <v>1312</v>
      </c>
      <c r="C87" s="178"/>
      <c r="D87" s="25"/>
      <c r="E87" s="26"/>
      <c r="F87" s="178"/>
      <c r="G87" s="25"/>
      <c r="H87" s="8"/>
      <c r="I87" s="8"/>
    </row>
    <row r="88" spans="1:9" ht="29" hidden="1">
      <c r="A88" s="21" t="s">
        <v>1310</v>
      </c>
      <c r="B88" s="23" t="s">
        <v>1309</v>
      </c>
      <c r="C88" s="178"/>
      <c r="D88" s="25"/>
      <c r="E88" s="26"/>
      <c r="F88" s="178"/>
      <c r="G88" s="25"/>
      <c r="H88" s="8"/>
      <c r="I88" s="8"/>
    </row>
    <row r="89" spans="1:9" ht="18.5" hidden="1">
      <c r="A89" s="422" t="s">
        <v>1307</v>
      </c>
      <c r="B89" s="918" t="s">
        <v>1306</v>
      </c>
      <c r="C89" s="919"/>
      <c r="D89" s="919"/>
      <c r="E89" s="919"/>
      <c r="F89" s="919"/>
      <c r="G89" s="920"/>
    </row>
    <row r="90" spans="1:9" ht="15.5" hidden="1">
      <c r="A90" s="21" t="s">
        <v>1305</v>
      </c>
      <c r="B90" s="31" t="s">
        <v>1304</v>
      </c>
      <c r="C90" s="25"/>
      <c r="D90" s="25"/>
      <c r="E90" s="26"/>
      <c r="F90" s="25"/>
      <c r="G90" s="25"/>
      <c r="H90" s="8"/>
      <c r="I90" s="8"/>
    </row>
    <row r="91" spans="1:9" ht="15.5" hidden="1">
      <c r="A91" s="21" t="s">
        <v>1303</v>
      </c>
      <c r="B91" s="31" t="s">
        <v>1302</v>
      </c>
      <c r="C91" s="25"/>
      <c r="D91" s="25"/>
      <c r="E91" s="26"/>
      <c r="F91" s="25"/>
      <c r="G91" s="25"/>
      <c r="H91" s="8"/>
      <c r="I91" s="8"/>
    </row>
    <row r="92" spans="1:9" ht="15.5" hidden="1">
      <c r="A92" s="21" t="s">
        <v>1301</v>
      </c>
      <c r="B92" s="31" t="s">
        <v>1300</v>
      </c>
      <c r="C92" s="25"/>
      <c r="D92" s="25"/>
      <c r="E92" s="26"/>
      <c r="F92" s="25"/>
      <c r="G92" s="25"/>
      <c r="H92" s="8"/>
      <c r="I92" s="8"/>
    </row>
    <row r="93" spans="1:9" ht="31" hidden="1">
      <c r="A93" s="21" t="s">
        <v>1299</v>
      </c>
      <c r="B93" s="31" t="s">
        <v>1298</v>
      </c>
      <c r="C93" s="25"/>
      <c r="D93" s="25"/>
      <c r="E93" s="26"/>
      <c r="F93" s="25"/>
      <c r="G93" s="25"/>
      <c r="H93" s="8"/>
      <c r="I93" s="8"/>
    </row>
    <row r="94" spans="1:9" ht="31" hidden="1">
      <c r="A94" s="21" t="s">
        <v>1297</v>
      </c>
      <c r="B94" s="31" t="s">
        <v>1296</v>
      </c>
      <c r="C94" s="25"/>
      <c r="D94" s="25"/>
      <c r="E94" s="26"/>
      <c r="F94" s="25"/>
      <c r="G94" s="25"/>
      <c r="H94" s="8"/>
      <c r="I94" s="8"/>
    </row>
    <row r="95" spans="1:9" ht="15.5" hidden="1">
      <c r="A95" s="21" t="s">
        <v>1295</v>
      </c>
      <c r="B95" s="31" t="s">
        <v>1294</v>
      </c>
      <c r="C95" s="25"/>
      <c r="D95" s="25"/>
      <c r="E95" s="26"/>
      <c r="F95" s="25"/>
      <c r="G95" s="25"/>
      <c r="H95" s="8"/>
      <c r="I95" s="8"/>
    </row>
    <row r="96" spans="1:9" ht="31" hidden="1">
      <c r="A96" s="21" t="s">
        <v>1293</v>
      </c>
      <c r="B96" s="31" t="s">
        <v>1292</v>
      </c>
      <c r="C96" s="25"/>
      <c r="D96" s="25"/>
      <c r="E96" s="26"/>
      <c r="F96" s="25"/>
      <c r="G96" s="25"/>
      <c r="H96" s="8"/>
      <c r="I96" s="8"/>
    </row>
    <row r="97" spans="1:9" ht="40.15" hidden="1" customHeight="1">
      <c r="A97" s="422" t="s">
        <v>1291</v>
      </c>
      <c r="B97" s="825" t="s">
        <v>1290</v>
      </c>
      <c r="C97" s="826"/>
      <c r="D97" s="826"/>
      <c r="E97" s="826"/>
      <c r="F97" s="826"/>
      <c r="G97" s="827"/>
    </row>
    <row r="98" spans="1:9" ht="62" hidden="1">
      <c r="A98" s="21" t="s">
        <v>1289</v>
      </c>
      <c r="B98" s="31" t="s">
        <v>1288</v>
      </c>
      <c r="C98" s="25"/>
      <c r="D98" s="25"/>
      <c r="E98" s="26"/>
      <c r="F98" s="25"/>
      <c r="G98" s="25"/>
      <c r="H98" s="8"/>
      <c r="I98" s="8"/>
    </row>
    <row r="99" spans="1:9" ht="62" hidden="1">
      <c r="A99" s="21" t="s">
        <v>1285</v>
      </c>
      <c r="B99" s="31" t="s">
        <v>1284</v>
      </c>
      <c r="C99" s="25"/>
      <c r="D99" s="25"/>
      <c r="E99" s="26"/>
      <c r="F99" s="25"/>
      <c r="G99" s="25"/>
      <c r="H99" s="8"/>
      <c r="I99" s="8"/>
    </row>
    <row r="100" spans="1:9" ht="21">
      <c r="A100" s="118"/>
      <c r="B100" s="912" t="s">
        <v>1283</v>
      </c>
      <c r="C100" s="913"/>
      <c r="D100" s="913"/>
      <c r="E100" s="913"/>
      <c r="F100" s="913"/>
      <c r="G100" s="913"/>
      <c r="H100" s="11">
        <f>H101+H113+H119+H125+H131</f>
        <v>0</v>
      </c>
      <c r="I100" s="11">
        <f>I101+I113+I119+I125+I131</f>
        <v>40</v>
      </c>
    </row>
    <row r="101" spans="1:9" ht="40.15" customHeight="1">
      <c r="A101" s="412" t="s">
        <v>1282</v>
      </c>
      <c r="B101" s="918" t="s">
        <v>1281</v>
      </c>
      <c r="C101" s="919"/>
      <c r="D101" s="919"/>
      <c r="E101" s="919"/>
      <c r="F101" s="919"/>
      <c r="G101" s="920"/>
      <c r="H101" s="11">
        <f>SUM(D102:D112)</f>
        <v>0</v>
      </c>
      <c r="I101" s="11">
        <f>COUNT(D102:D112)*2</f>
        <v>16</v>
      </c>
    </row>
    <row r="102" spans="1:9" ht="58">
      <c r="A102" s="19" t="s">
        <v>1280</v>
      </c>
      <c r="B102" s="101" t="s">
        <v>1279</v>
      </c>
      <c r="C102" s="211" t="s">
        <v>4308</v>
      </c>
      <c r="D102" s="24">
        <v>0</v>
      </c>
      <c r="E102" s="26" t="s">
        <v>168</v>
      </c>
      <c r="F102" s="17" t="s">
        <v>1277</v>
      </c>
      <c r="G102" s="24"/>
    </row>
    <row r="103" spans="1:9" ht="188.5">
      <c r="A103" s="19"/>
      <c r="B103" s="101"/>
      <c r="C103" s="96" t="s">
        <v>4521</v>
      </c>
      <c r="D103" s="24">
        <v>0</v>
      </c>
      <c r="E103" s="26" t="s">
        <v>168</v>
      </c>
      <c r="F103" s="17" t="s">
        <v>4520</v>
      </c>
      <c r="G103" s="24"/>
    </row>
    <row r="104" spans="1:9" ht="61.9" customHeight="1">
      <c r="A104" s="19"/>
      <c r="B104" s="101"/>
      <c r="C104" s="75" t="s">
        <v>4519</v>
      </c>
      <c r="D104" s="24">
        <v>0</v>
      </c>
      <c r="E104" s="26" t="s">
        <v>168</v>
      </c>
      <c r="F104" s="17" t="s">
        <v>4518</v>
      </c>
      <c r="G104" s="24"/>
    </row>
    <row r="105" spans="1:9" ht="46.5">
      <c r="A105" s="19" t="s">
        <v>1275</v>
      </c>
      <c r="B105" s="101" t="s">
        <v>1274</v>
      </c>
      <c r="C105" s="17" t="s">
        <v>4307</v>
      </c>
      <c r="D105" s="24">
        <v>0</v>
      </c>
      <c r="E105" s="26" t="s">
        <v>168</v>
      </c>
      <c r="F105" s="25"/>
      <c r="G105" s="24"/>
    </row>
    <row r="106" spans="1:9" ht="58">
      <c r="A106" s="19"/>
      <c r="B106" s="101"/>
      <c r="C106" s="45" t="s">
        <v>4517</v>
      </c>
      <c r="D106" s="24">
        <v>0</v>
      </c>
      <c r="E106" s="26" t="s">
        <v>168</v>
      </c>
      <c r="F106" s="25"/>
      <c r="G106" s="24"/>
    </row>
    <row r="107" spans="1:9" ht="31" hidden="1">
      <c r="A107" s="21" t="s">
        <v>1268</v>
      </c>
      <c r="B107" s="101" t="s">
        <v>1267</v>
      </c>
      <c r="D107" s="25"/>
      <c r="E107" s="26"/>
      <c r="F107" s="25"/>
      <c r="G107" s="25"/>
      <c r="H107" s="8"/>
      <c r="I107" s="8"/>
    </row>
    <row r="108" spans="1:9" ht="43.5">
      <c r="A108" s="19" t="s">
        <v>1265</v>
      </c>
      <c r="B108" s="101" t="s">
        <v>1264</v>
      </c>
      <c r="C108" s="17" t="s">
        <v>4516</v>
      </c>
      <c r="D108" s="24">
        <v>0</v>
      </c>
      <c r="E108" s="26" t="s">
        <v>168</v>
      </c>
      <c r="F108" s="25"/>
      <c r="G108" s="24"/>
    </row>
    <row r="109" spans="1:9" ht="46.5" hidden="1">
      <c r="A109" s="21" t="s">
        <v>1262</v>
      </c>
      <c r="B109" s="101" t="s">
        <v>1261</v>
      </c>
      <c r="C109" s="25"/>
      <c r="D109" s="25"/>
      <c r="E109" s="26"/>
      <c r="F109" s="25"/>
      <c r="G109" s="25"/>
      <c r="H109" s="8"/>
      <c r="I109" s="8"/>
    </row>
    <row r="110" spans="1:9" ht="31">
      <c r="A110" s="19" t="s">
        <v>1258</v>
      </c>
      <c r="B110" s="101" t="s">
        <v>1257</v>
      </c>
      <c r="C110" s="102" t="s">
        <v>1256</v>
      </c>
      <c r="D110" s="24">
        <v>0</v>
      </c>
      <c r="E110" s="26" t="s">
        <v>168</v>
      </c>
      <c r="F110" s="25"/>
      <c r="G110" s="24"/>
    </row>
    <row r="111" spans="1:9" ht="46.5" hidden="1">
      <c r="A111" s="21" t="s">
        <v>1255</v>
      </c>
      <c r="B111" s="101" t="s">
        <v>1254</v>
      </c>
      <c r="C111" s="25"/>
      <c r="D111" s="25"/>
      <c r="E111" s="26"/>
      <c r="F111" s="25"/>
      <c r="G111" s="25"/>
      <c r="H111" s="8"/>
      <c r="I111" s="8"/>
    </row>
    <row r="112" spans="1:9" ht="46.5">
      <c r="A112" s="19" t="s">
        <v>1252</v>
      </c>
      <c r="B112" s="101" t="s">
        <v>1251</v>
      </c>
      <c r="C112" s="336" t="s">
        <v>4515</v>
      </c>
      <c r="D112" s="24">
        <v>0</v>
      </c>
      <c r="E112" s="26" t="s">
        <v>168</v>
      </c>
      <c r="F112" s="25"/>
      <c r="G112" s="24"/>
    </row>
    <row r="113" spans="1:9" ht="40.15" customHeight="1">
      <c r="A113" s="415" t="s">
        <v>1248</v>
      </c>
      <c r="B113" s="825" t="s">
        <v>4514</v>
      </c>
      <c r="C113" s="826"/>
      <c r="D113" s="826"/>
      <c r="E113" s="826"/>
      <c r="F113" s="826"/>
      <c r="G113" s="827"/>
      <c r="H113" s="11">
        <f>SUM(D114:D116)</f>
        <v>0</v>
      </c>
      <c r="I113" s="11">
        <f>COUNT(D114:D116)*2</f>
        <v>4</v>
      </c>
    </row>
    <row r="114" spans="1:9" ht="43.5">
      <c r="A114" s="19" t="s">
        <v>1246</v>
      </c>
      <c r="B114" s="97" t="s">
        <v>1245</v>
      </c>
      <c r="C114" s="17" t="s">
        <v>4513</v>
      </c>
      <c r="D114" s="24">
        <v>0</v>
      </c>
      <c r="E114" s="26" t="s">
        <v>797</v>
      </c>
      <c r="G114" s="24"/>
    </row>
    <row r="115" spans="1:9" ht="46.5" hidden="1">
      <c r="A115" s="21" t="s">
        <v>1239</v>
      </c>
      <c r="B115" s="97" t="s">
        <v>1238</v>
      </c>
      <c r="C115" s="25"/>
      <c r="D115" s="25"/>
      <c r="E115" s="26"/>
      <c r="F115" s="25"/>
      <c r="G115" s="25"/>
      <c r="H115" s="8"/>
      <c r="I115" s="8"/>
    </row>
    <row r="116" spans="1:9" ht="46.5">
      <c r="A116" s="19" t="s">
        <v>1237</v>
      </c>
      <c r="B116" s="100" t="s">
        <v>1236</v>
      </c>
      <c r="C116" s="17" t="s">
        <v>4512</v>
      </c>
      <c r="D116" s="24">
        <v>0</v>
      </c>
      <c r="E116" s="26" t="s">
        <v>168</v>
      </c>
      <c r="F116" s="25"/>
      <c r="G116" s="24"/>
    </row>
    <row r="117" spans="1:9" ht="46.5" hidden="1">
      <c r="A117" s="21" t="s">
        <v>1231</v>
      </c>
      <c r="B117" s="97" t="s">
        <v>1230</v>
      </c>
      <c r="C117" s="25"/>
      <c r="D117" s="25"/>
      <c r="E117" s="26"/>
      <c r="F117" s="25"/>
      <c r="G117" s="25"/>
      <c r="H117" s="8"/>
      <c r="I117" s="8"/>
    </row>
    <row r="118" spans="1:9" ht="46.5" hidden="1">
      <c r="A118" s="21" t="s">
        <v>1229</v>
      </c>
      <c r="B118" s="98" t="s">
        <v>1228</v>
      </c>
      <c r="C118" s="25"/>
      <c r="D118" s="25"/>
      <c r="E118" s="26"/>
      <c r="F118" s="25"/>
      <c r="G118" s="25"/>
      <c r="H118" s="8"/>
      <c r="I118" s="8"/>
    </row>
    <row r="119" spans="1:9" ht="40.15" customHeight="1">
      <c r="A119" s="415" t="s">
        <v>1227</v>
      </c>
      <c r="B119" s="918" t="s">
        <v>1226</v>
      </c>
      <c r="C119" s="919"/>
      <c r="D119" s="919"/>
      <c r="E119" s="919"/>
      <c r="F119" s="919"/>
      <c r="G119" s="920"/>
      <c r="H119" s="11">
        <f>SUM(D120:D123)</f>
        <v>0</v>
      </c>
      <c r="I119" s="11">
        <f>COUNT(D120:D123)*2</f>
        <v>8</v>
      </c>
    </row>
    <row r="120" spans="1:9" ht="43.5">
      <c r="A120" s="19" t="s">
        <v>1225</v>
      </c>
      <c r="B120" s="97" t="s">
        <v>1224</v>
      </c>
      <c r="C120" s="17" t="s">
        <v>4511</v>
      </c>
      <c r="D120" s="24">
        <v>0</v>
      </c>
      <c r="E120" s="26" t="s">
        <v>168</v>
      </c>
      <c r="F120" s="25"/>
      <c r="G120" s="24"/>
    </row>
    <row r="121" spans="1:9" ht="43.5">
      <c r="A121" s="19"/>
      <c r="B121" s="97"/>
      <c r="C121" s="17" t="s">
        <v>4510</v>
      </c>
      <c r="D121" s="24">
        <v>0</v>
      </c>
      <c r="E121" s="26" t="s">
        <v>168</v>
      </c>
      <c r="F121" s="25" t="s">
        <v>4509</v>
      </c>
      <c r="G121" s="24"/>
    </row>
    <row r="122" spans="1:9" ht="58">
      <c r="A122" s="19" t="s">
        <v>1220</v>
      </c>
      <c r="B122" s="97" t="s">
        <v>1219</v>
      </c>
      <c r="C122" s="17" t="s">
        <v>4508</v>
      </c>
      <c r="D122" s="24">
        <v>0</v>
      </c>
      <c r="E122" s="26" t="s">
        <v>130</v>
      </c>
      <c r="F122" s="17" t="s">
        <v>4507</v>
      </c>
      <c r="G122" s="24"/>
    </row>
    <row r="123" spans="1:9" ht="46.5">
      <c r="A123" s="19" t="s">
        <v>1217</v>
      </c>
      <c r="B123" s="97" t="s">
        <v>1216</v>
      </c>
      <c r="C123" s="23" t="s">
        <v>1215</v>
      </c>
      <c r="D123" s="24">
        <v>0</v>
      </c>
      <c r="E123" s="26" t="s">
        <v>1195</v>
      </c>
      <c r="F123" s="25"/>
      <c r="G123" s="24"/>
    </row>
    <row r="124" spans="1:9" ht="77.5" hidden="1">
      <c r="A124" s="21" t="s">
        <v>1213</v>
      </c>
      <c r="B124" s="97" t="s">
        <v>1212</v>
      </c>
      <c r="C124" s="25"/>
      <c r="D124" s="25"/>
      <c r="E124" s="26"/>
      <c r="F124" s="25"/>
      <c r="G124" s="25"/>
      <c r="H124" s="8"/>
      <c r="I124" s="8"/>
    </row>
    <row r="125" spans="1:9" ht="40.15" customHeight="1">
      <c r="A125" s="415" t="s">
        <v>1208</v>
      </c>
      <c r="B125" s="918" t="s">
        <v>1207</v>
      </c>
      <c r="C125" s="919"/>
      <c r="D125" s="919"/>
      <c r="E125" s="919"/>
      <c r="F125" s="919"/>
      <c r="G125" s="920"/>
      <c r="H125" s="11">
        <f>SUM(D126:D130)</f>
        <v>0</v>
      </c>
      <c r="I125" s="11">
        <f>COUNT(D126:D130)*2</f>
        <v>4</v>
      </c>
    </row>
    <row r="126" spans="1:9" ht="46.5">
      <c r="A126" s="19" t="s">
        <v>1206</v>
      </c>
      <c r="B126" s="66" t="s">
        <v>1205</v>
      </c>
      <c r="C126" s="17" t="s">
        <v>4506</v>
      </c>
      <c r="D126" s="24">
        <v>0</v>
      </c>
      <c r="E126" s="26" t="s">
        <v>51</v>
      </c>
      <c r="F126" s="25"/>
      <c r="G126" s="24"/>
    </row>
    <row r="127" spans="1:9" ht="31" hidden="1">
      <c r="A127" s="21" t="s">
        <v>1203</v>
      </c>
      <c r="B127" s="66" t="s">
        <v>1202</v>
      </c>
      <c r="C127" s="25"/>
      <c r="D127" s="25"/>
      <c r="E127" s="26"/>
      <c r="F127" s="25"/>
      <c r="G127" s="25"/>
      <c r="H127" s="8"/>
      <c r="I127" s="8"/>
    </row>
    <row r="128" spans="1:9" ht="31" hidden="1">
      <c r="A128" s="21" t="s">
        <v>1200</v>
      </c>
      <c r="B128" s="66" t="s">
        <v>1199</v>
      </c>
      <c r="C128" s="25"/>
      <c r="D128" s="25"/>
      <c r="E128" s="26"/>
      <c r="F128" s="25"/>
      <c r="G128" s="25"/>
      <c r="H128" s="8"/>
      <c r="I128" s="8"/>
    </row>
    <row r="129" spans="1:9" ht="46.5" hidden="1">
      <c r="A129" s="21" t="s">
        <v>1198</v>
      </c>
      <c r="B129" s="66" t="s">
        <v>1197</v>
      </c>
      <c r="C129" s="25"/>
      <c r="D129" s="25"/>
      <c r="E129" s="26"/>
      <c r="F129" s="25"/>
      <c r="G129" s="25"/>
      <c r="H129" s="8"/>
      <c r="I129" s="8"/>
    </row>
    <row r="130" spans="1:9" ht="58">
      <c r="A130" s="19" t="s">
        <v>1191</v>
      </c>
      <c r="B130" s="42" t="s">
        <v>1190</v>
      </c>
      <c r="C130" s="30" t="s">
        <v>2376</v>
      </c>
      <c r="D130" s="24">
        <v>0</v>
      </c>
      <c r="E130" s="26" t="s">
        <v>168</v>
      </c>
      <c r="F130" s="25"/>
      <c r="G130" s="24"/>
    </row>
    <row r="131" spans="1:9" ht="40.15" customHeight="1">
      <c r="A131" s="415" t="s">
        <v>1188</v>
      </c>
      <c r="B131" s="918" t="s">
        <v>1187</v>
      </c>
      <c r="C131" s="919"/>
      <c r="D131" s="919"/>
      <c r="E131" s="919"/>
      <c r="F131" s="919"/>
      <c r="G131" s="920"/>
      <c r="H131" s="11">
        <f>SUM(D132:D136)</f>
        <v>0</v>
      </c>
      <c r="I131" s="11">
        <f>COUNT(D132:D136)*2</f>
        <v>8</v>
      </c>
    </row>
    <row r="132" spans="1:9" ht="62">
      <c r="A132" s="19" t="s">
        <v>1186</v>
      </c>
      <c r="B132" s="97" t="s">
        <v>1185</v>
      </c>
      <c r="C132" s="336" t="s">
        <v>4505</v>
      </c>
      <c r="D132" s="24">
        <v>0</v>
      </c>
      <c r="E132" s="26" t="s">
        <v>808</v>
      </c>
      <c r="F132" s="25"/>
      <c r="G132" s="24"/>
    </row>
    <row r="133" spans="1:9" ht="46.5" hidden="1">
      <c r="A133" s="21" t="s">
        <v>1182</v>
      </c>
      <c r="B133" s="97" t="s">
        <v>1181</v>
      </c>
      <c r="C133" s="17"/>
      <c r="D133" s="25"/>
      <c r="E133" s="26"/>
      <c r="F133" s="25"/>
      <c r="G133" s="25"/>
      <c r="H133" s="8"/>
      <c r="I133" s="8"/>
    </row>
    <row r="134" spans="1:9" ht="46.5">
      <c r="A134" s="19" t="s">
        <v>1179</v>
      </c>
      <c r="B134" s="97" t="s">
        <v>1178</v>
      </c>
      <c r="C134" s="23" t="s">
        <v>1177</v>
      </c>
      <c r="D134" s="24">
        <v>0</v>
      </c>
      <c r="E134" s="26" t="s">
        <v>808</v>
      </c>
      <c r="F134" s="25"/>
      <c r="G134" s="24"/>
    </row>
    <row r="135" spans="1:9" ht="46.5">
      <c r="A135" s="19" t="s">
        <v>1176</v>
      </c>
      <c r="B135" s="97" t="s">
        <v>1175</v>
      </c>
      <c r="C135" s="336" t="s">
        <v>4291</v>
      </c>
      <c r="D135" s="24">
        <v>0</v>
      </c>
      <c r="E135" s="26" t="s">
        <v>808</v>
      </c>
      <c r="F135" s="25"/>
      <c r="G135" s="24"/>
    </row>
    <row r="136" spans="1:9" ht="62">
      <c r="A136" s="19" t="s">
        <v>1173</v>
      </c>
      <c r="B136" s="97" t="s">
        <v>1172</v>
      </c>
      <c r="C136" s="211" t="s">
        <v>4290</v>
      </c>
      <c r="D136" s="24">
        <v>0</v>
      </c>
      <c r="E136" s="26" t="s">
        <v>1170</v>
      </c>
      <c r="F136" s="25"/>
      <c r="G136" s="24"/>
    </row>
    <row r="137" spans="1:9" ht="46.5" hidden="1">
      <c r="A137" s="21" t="s">
        <v>1169</v>
      </c>
      <c r="B137" s="69" t="s">
        <v>1168</v>
      </c>
      <c r="C137" s="26"/>
      <c r="D137" s="25"/>
      <c r="E137" s="26"/>
      <c r="F137" s="25"/>
      <c r="G137" s="25"/>
      <c r="H137" s="8"/>
      <c r="I137" s="8"/>
    </row>
    <row r="138" spans="1:9" ht="21">
      <c r="A138" s="118"/>
      <c r="B138" s="912" t="s">
        <v>1167</v>
      </c>
      <c r="C138" s="913"/>
      <c r="D138" s="913"/>
      <c r="E138" s="913"/>
      <c r="F138" s="913"/>
      <c r="G138" s="913"/>
      <c r="H138" s="11">
        <f>H139+H155+H164+H170+H182+H187</f>
        <v>0</v>
      </c>
      <c r="I138" s="11">
        <f>I139+I155+I164+I170+I182+I187</f>
        <v>100</v>
      </c>
    </row>
    <row r="139" spans="1:9" ht="40.15" customHeight="1">
      <c r="A139" s="434" t="s">
        <v>1166</v>
      </c>
      <c r="B139" s="825" t="s">
        <v>1165</v>
      </c>
      <c r="C139" s="826"/>
      <c r="D139" s="826"/>
      <c r="E139" s="826"/>
      <c r="F139" s="826"/>
      <c r="G139" s="827"/>
      <c r="H139" s="11">
        <f>SUM(D140:D154)</f>
        <v>0</v>
      </c>
      <c r="I139" s="11">
        <f>COUNT(D140:D154)*2</f>
        <v>30</v>
      </c>
    </row>
    <row r="140" spans="1:9" ht="58">
      <c r="A140" s="19" t="s">
        <v>1164</v>
      </c>
      <c r="B140" s="94" t="s">
        <v>1163</v>
      </c>
      <c r="C140" s="22" t="s">
        <v>4504</v>
      </c>
      <c r="D140" s="16">
        <v>0</v>
      </c>
      <c r="E140" s="13" t="s">
        <v>168</v>
      </c>
      <c r="F140" s="22" t="s">
        <v>4503</v>
      </c>
      <c r="G140" s="24"/>
    </row>
    <row r="141" spans="1:9" ht="29">
      <c r="A141" s="19"/>
      <c r="B141" s="94"/>
      <c r="C141" s="17" t="s">
        <v>2630</v>
      </c>
      <c r="D141" s="16">
        <v>0</v>
      </c>
      <c r="E141" s="13" t="s">
        <v>168</v>
      </c>
      <c r="F141" s="22"/>
      <c r="G141" s="24"/>
    </row>
    <row r="142" spans="1:9" ht="31">
      <c r="A142" s="19" t="s">
        <v>1158</v>
      </c>
      <c r="B142" s="81" t="s">
        <v>1157</v>
      </c>
      <c r="C142" s="279" t="s">
        <v>4502</v>
      </c>
      <c r="D142" s="16">
        <v>0</v>
      </c>
      <c r="E142" s="13" t="s">
        <v>168</v>
      </c>
      <c r="F142" s="22" t="s">
        <v>4501</v>
      </c>
      <c r="G142" s="24"/>
    </row>
    <row r="143" spans="1:9" ht="15.5">
      <c r="A143" s="19"/>
      <c r="B143" s="81"/>
      <c r="C143" s="22" t="s">
        <v>4500</v>
      </c>
      <c r="D143" s="16">
        <v>0</v>
      </c>
      <c r="E143" s="13" t="s">
        <v>168</v>
      </c>
      <c r="F143" s="22"/>
      <c r="G143" s="24"/>
    </row>
    <row r="144" spans="1:9" ht="87">
      <c r="A144" s="19" t="s">
        <v>1146</v>
      </c>
      <c r="B144" s="94" t="s">
        <v>1145</v>
      </c>
      <c r="C144" s="22" t="s">
        <v>4499</v>
      </c>
      <c r="D144" s="16">
        <v>0</v>
      </c>
      <c r="E144" s="13" t="s">
        <v>168</v>
      </c>
      <c r="F144" s="22" t="s">
        <v>4498</v>
      </c>
      <c r="G144" s="24"/>
    </row>
    <row r="145" spans="1:9" ht="145">
      <c r="A145" s="19"/>
      <c r="B145" s="94"/>
      <c r="C145" s="22" t="s">
        <v>4497</v>
      </c>
      <c r="D145" s="16">
        <v>0</v>
      </c>
      <c r="E145" s="13" t="s">
        <v>168</v>
      </c>
      <c r="F145" s="22" t="s">
        <v>4496</v>
      </c>
      <c r="G145" s="24"/>
    </row>
    <row r="146" spans="1:9" ht="58">
      <c r="A146" s="19"/>
      <c r="B146" s="94"/>
      <c r="C146" s="22" t="s">
        <v>4495</v>
      </c>
      <c r="D146" s="16">
        <v>0</v>
      </c>
      <c r="E146" s="139" t="s">
        <v>168</v>
      </c>
      <c r="F146" s="22" t="s">
        <v>4494</v>
      </c>
      <c r="G146" s="24"/>
    </row>
    <row r="147" spans="1:9" ht="72.5">
      <c r="A147" s="19"/>
      <c r="B147" s="94"/>
      <c r="C147" s="22" t="s">
        <v>4493</v>
      </c>
      <c r="D147" s="16">
        <v>0</v>
      </c>
      <c r="E147" s="13" t="s">
        <v>168</v>
      </c>
      <c r="F147" s="22" t="s">
        <v>4492</v>
      </c>
      <c r="G147" s="24"/>
    </row>
    <row r="148" spans="1:9" ht="58">
      <c r="A148" s="19"/>
      <c r="B148" s="94"/>
      <c r="C148" s="22" t="s">
        <v>4491</v>
      </c>
      <c r="D148" s="16">
        <v>0</v>
      </c>
      <c r="E148" s="13" t="s">
        <v>168</v>
      </c>
      <c r="F148" s="22" t="s">
        <v>4490</v>
      </c>
      <c r="G148" s="24"/>
    </row>
    <row r="149" spans="1:9" ht="29">
      <c r="A149" s="19"/>
      <c r="B149" s="94"/>
      <c r="C149" s="22" t="s">
        <v>4489</v>
      </c>
      <c r="D149" s="16">
        <v>0</v>
      </c>
      <c r="E149" s="13" t="s">
        <v>168</v>
      </c>
      <c r="F149" s="22"/>
      <c r="G149" s="24"/>
    </row>
    <row r="150" spans="1:9" ht="72.5">
      <c r="A150" s="19"/>
      <c r="B150" s="94"/>
      <c r="C150" s="22" t="s">
        <v>4488</v>
      </c>
      <c r="D150" s="16">
        <v>0</v>
      </c>
      <c r="E150" s="13" t="s">
        <v>168</v>
      </c>
      <c r="F150" s="22"/>
      <c r="G150" s="24"/>
    </row>
    <row r="151" spans="1:9" ht="46.5">
      <c r="A151" s="19" t="s">
        <v>1134</v>
      </c>
      <c r="B151" s="29" t="s">
        <v>1133</v>
      </c>
      <c r="C151" s="17" t="s">
        <v>3344</v>
      </c>
      <c r="D151" s="16">
        <v>0</v>
      </c>
      <c r="E151" s="13" t="s">
        <v>168</v>
      </c>
      <c r="F151" s="22" t="s">
        <v>4487</v>
      </c>
      <c r="G151" s="24"/>
    </row>
    <row r="152" spans="1:9" ht="46.5">
      <c r="A152" s="19" t="s">
        <v>1131</v>
      </c>
      <c r="B152" s="94" t="s">
        <v>1130</v>
      </c>
      <c r="C152" s="22" t="s">
        <v>1129</v>
      </c>
      <c r="D152" s="16">
        <v>0</v>
      </c>
      <c r="E152" s="13" t="s">
        <v>168</v>
      </c>
      <c r="F152" s="264"/>
      <c r="G152" s="24"/>
    </row>
    <row r="153" spans="1:9" ht="43.5">
      <c r="A153" s="19" t="s">
        <v>1128</v>
      </c>
      <c r="B153" s="94" t="s">
        <v>1127</v>
      </c>
      <c r="C153" s="22" t="s">
        <v>4486</v>
      </c>
      <c r="D153" s="16">
        <v>0</v>
      </c>
      <c r="E153" s="13" t="s">
        <v>168</v>
      </c>
      <c r="F153" s="22" t="s">
        <v>4485</v>
      </c>
      <c r="G153" s="24"/>
    </row>
    <row r="154" spans="1:9" ht="77.5">
      <c r="A154" s="19" t="s">
        <v>1124</v>
      </c>
      <c r="B154" s="90" t="s">
        <v>1123</v>
      </c>
      <c r="C154" s="22" t="s">
        <v>3108</v>
      </c>
      <c r="D154" s="16">
        <v>0</v>
      </c>
      <c r="E154" s="13" t="s">
        <v>168</v>
      </c>
      <c r="F154" s="22" t="s">
        <v>4484</v>
      </c>
      <c r="G154" s="24"/>
    </row>
    <row r="155" spans="1:9" ht="40.15" customHeight="1">
      <c r="A155" s="421" t="s">
        <v>1118</v>
      </c>
      <c r="B155" s="918" t="s">
        <v>1117</v>
      </c>
      <c r="C155" s="919"/>
      <c r="D155" s="919"/>
      <c r="E155" s="919"/>
      <c r="F155" s="919"/>
      <c r="G155" s="920"/>
      <c r="H155" s="11">
        <f>SUM(D156:D163)</f>
        <v>0</v>
      </c>
      <c r="I155" s="11">
        <f>COUNT(D156:D163)*2</f>
        <v>14</v>
      </c>
    </row>
    <row r="156" spans="1:9" ht="101.5">
      <c r="A156" s="19" t="s">
        <v>1116</v>
      </c>
      <c r="B156" s="83" t="s">
        <v>1115</v>
      </c>
      <c r="C156" s="23" t="s">
        <v>1114</v>
      </c>
      <c r="D156" s="37">
        <v>0</v>
      </c>
      <c r="E156" s="26" t="s">
        <v>168</v>
      </c>
      <c r="F156" s="23" t="s">
        <v>1113</v>
      </c>
      <c r="G156" s="24"/>
    </row>
    <row r="157" spans="1:9" ht="46.5" hidden="1">
      <c r="A157" s="21" t="s">
        <v>1112</v>
      </c>
      <c r="B157" s="81" t="s">
        <v>1111</v>
      </c>
      <c r="C157" s="25"/>
      <c r="D157" s="25"/>
      <c r="E157" s="26"/>
      <c r="F157" s="25"/>
      <c r="G157" s="25"/>
      <c r="H157" s="8"/>
      <c r="I157" s="8"/>
    </row>
    <row r="158" spans="1:9" ht="43.5">
      <c r="A158" s="19" t="s">
        <v>1110</v>
      </c>
      <c r="B158" s="81" t="s">
        <v>1109</v>
      </c>
      <c r="C158" s="88" t="s">
        <v>4483</v>
      </c>
      <c r="D158" s="37">
        <v>0</v>
      </c>
      <c r="E158" s="13" t="s">
        <v>168</v>
      </c>
      <c r="F158" s="22" t="s">
        <v>4482</v>
      </c>
      <c r="G158" s="24"/>
    </row>
    <row r="159" spans="1:9" ht="29">
      <c r="A159" s="19"/>
      <c r="B159" s="169"/>
      <c r="C159" s="84" t="s">
        <v>4481</v>
      </c>
      <c r="D159" s="37">
        <v>0</v>
      </c>
      <c r="E159" s="13" t="s">
        <v>168</v>
      </c>
      <c r="F159" s="22"/>
      <c r="G159" s="24"/>
    </row>
    <row r="160" spans="1:9" ht="43.5">
      <c r="A160" s="19" t="s">
        <v>1107</v>
      </c>
      <c r="B160" s="69" t="s">
        <v>1106</v>
      </c>
      <c r="C160" s="48" t="s">
        <v>4480</v>
      </c>
      <c r="D160" s="37">
        <v>0</v>
      </c>
      <c r="E160" s="13" t="s">
        <v>168</v>
      </c>
      <c r="F160" s="84"/>
      <c r="G160" s="24"/>
    </row>
    <row r="161" spans="1:9" ht="43.5">
      <c r="A161" s="19"/>
      <c r="B161" s="203"/>
      <c r="C161" s="32" t="s">
        <v>4479</v>
      </c>
      <c r="D161" s="37">
        <v>0</v>
      </c>
      <c r="E161" s="13" t="s">
        <v>168</v>
      </c>
      <c r="F161" s="25"/>
      <c r="G161" s="24"/>
    </row>
    <row r="162" spans="1:9" ht="29">
      <c r="A162" s="19"/>
      <c r="B162" s="69"/>
      <c r="C162" s="17" t="s">
        <v>4478</v>
      </c>
      <c r="D162" s="37">
        <v>0</v>
      </c>
      <c r="E162" s="13" t="s">
        <v>168</v>
      </c>
      <c r="F162" s="25"/>
      <c r="G162" s="152"/>
    </row>
    <row r="163" spans="1:9" ht="43.5">
      <c r="A163" s="19"/>
      <c r="B163" s="69"/>
      <c r="C163" s="17" t="s">
        <v>4477</v>
      </c>
      <c r="D163" s="37">
        <v>0</v>
      </c>
      <c r="E163" s="13" t="s">
        <v>168</v>
      </c>
      <c r="F163" s="25"/>
      <c r="G163" s="152"/>
    </row>
    <row r="164" spans="1:9" ht="40.15" customHeight="1">
      <c r="A164" s="421" t="s">
        <v>1103</v>
      </c>
      <c r="B164" s="918" t="s">
        <v>1102</v>
      </c>
      <c r="C164" s="919"/>
      <c r="D164" s="919"/>
      <c r="E164" s="919"/>
      <c r="F164" s="919"/>
      <c r="G164" s="920"/>
      <c r="H164" s="11">
        <f>SUM(D165:D169)</f>
        <v>0</v>
      </c>
      <c r="I164" s="11">
        <f>COUNT(D165:D169)*2</f>
        <v>10</v>
      </c>
    </row>
    <row r="165" spans="1:9" ht="43.5">
      <c r="A165" s="19" t="s">
        <v>1101</v>
      </c>
      <c r="B165" s="83" t="s">
        <v>1100</v>
      </c>
      <c r="C165" s="86" t="s">
        <v>4476</v>
      </c>
      <c r="D165" s="24">
        <v>0</v>
      </c>
      <c r="E165" s="26" t="s">
        <v>235</v>
      </c>
      <c r="F165" s="25"/>
      <c r="G165" s="24"/>
    </row>
    <row r="166" spans="1:9" ht="43.5">
      <c r="A166" s="19"/>
      <c r="B166" s="85"/>
      <c r="C166" s="86" t="s">
        <v>1098</v>
      </c>
      <c r="D166" s="24">
        <v>0</v>
      </c>
      <c r="E166" s="26" t="s">
        <v>168</v>
      </c>
      <c r="F166" s="25"/>
      <c r="G166" s="24"/>
    </row>
    <row r="167" spans="1:9" ht="58">
      <c r="A167" s="19" t="s">
        <v>1097</v>
      </c>
      <c r="B167" s="85" t="s">
        <v>1096</v>
      </c>
      <c r="C167" s="86" t="s">
        <v>4475</v>
      </c>
      <c r="D167" s="24">
        <v>0</v>
      </c>
      <c r="E167" s="26" t="s">
        <v>168</v>
      </c>
      <c r="F167" s="25"/>
      <c r="G167" s="24"/>
    </row>
    <row r="168" spans="1:9" ht="72.5">
      <c r="A168" s="19"/>
      <c r="B168" s="85"/>
      <c r="C168" s="68" t="s">
        <v>1094</v>
      </c>
      <c r="D168" s="24">
        <v>0</v>
      </c>
      <c r="E168" s="26" t="s">
        <v>190</v>
      </c>
      <c r="F168" s="25"/>
      <c r="G168" s="24"/>
    </row>
    <row r="169" spans="1:9" ht="62">
      <c r="A169" s="19" t="s">
        <v>1093</v>
      </c>
      <c r="B169" s="83" t="s">
        <v>1092</v>
      </c>
      <c r="C169" s="23" t="s">
        <v>1091</v>
      </c>
      <c r="D169" s="24">
        <v>0</v>
      </c>
      <c r="E169" s="26" t="s">
        <v>422</v>
      </c>
      <c r="F169" s="25"/>
      <c r="G169" s="24"/>
    </row>
    <row r="170" spans="1:9" ht="40.15" customHeight="1">
      <c r="A170" s="421" t="s">
        <v>1090</v>
      </c>
      <c r="B170" s="825" t="s">
        <v>1089</v>
      </c>
      <c r="C170" s="826"/>
      <c r="D170" s="826"/>
      <c r="E170" s="826"/>
      <c r="F170" s="826"/>
      <c r="G170" s="827"/>
      <c r="H170" s="11">
        <f>SUM(D171:D181)</f>
        <v>0</v>
      </c>
      <c r="I170" s="11">
        <f>COUNT(D171:D181)*2</f>
        <v>18</v>
      </c>
    </row>
    <row r="171" spans="1:9" ht="43.5">
      <c r="A171" s="19" t="s">
        <v>1088</v>
      </c>
      <c r="B171" s="79" t="s">
        <v>1087</v>
      </c>
      <c r="C171" s="22" t="s">
        <v>4474</v>
      </c>
      <c r="D171" s="16">
        <v>0</v>
      </c>
      <c r="E171" s="13" t="s">
        <v>190</v>
      </c>
      <c r="F171" s="22" t="s">
        <v>4473</v>
      </c>
      <c r="G171" s="24"/>
    </row>
    <row r="172" spans="1:9" ht="46.5" hidden="1">
      <c r="A172" s="21" t="s">
        <v>1084</v>
      </c>
      <c r="B172" s="79" t="s">
        <v>1083</v>
      </c>
      <c r="C172" s="25"/>
      <c r="D172" s="25"/>
      <c r="E172" s="26"/>
      <c r="F172" s="25"/>
      <c r="G172" s="25"/>
      <c r="H172" s="8"/>
      <c r="I172" s="8"/>
    </row>
    <row r="173" spans="1:9" ht="31" hidden="1">
      <c r="A173" s="21" t="s">
        <v>1081</v>
      </c>
      <c r="B173" s="79" t="s">
        <v>1080</v>
      </c>
      <c r="C173" s="25"/>
      <c r="D173" s="25"/>
      <c r="E173" s="26"/>
      <c r="F173" s="25"/>
      <c r="G173" s="25"/>
      <c r="H173" s="8"/>
      <c r="I173" s="8"/>
    </row>
    <row r="174" spans="1:9" ht="46.5">
      <c r="A174" s="19" t="s">
        <v>1076</v>
      </c>
      <c r="B174" s="79" t="s">
        <v>1075</v>
      </c>
      <c r="C174" s="22" t="s">
        <v>4472</v>
      </c>
      <c r="D174" s="16">
        <v>0</v>
      </c>
      <c r="E174" s="13" t="s">
        <v>110</v>
      </c>
      <c r="F174" s="22" t="s">
        <v>4471</v>
      </c>
      <c r="G174" s="24"/>
    </row>
    <row r="175" spans="1:9" ht="31">
      <c r="A175" s="19" t="s">
        <v>1062</v>
      </c>
      <c r="B175" s="79" t="s">
        <v>1061</v>
      </c>
      <c r="C175" s="280" t="s">
        <v>4470</v>
      </c>
      <c r="D175" s="16">
        <v>0</v>
      </c>
      <c r="E175" s="13" t="s">
        <v>110</v>
      </c>
      <c r="F175" s="25"/>
      <c r="G175" s="24"/>
    </row>
    <row r="176" spans="1:9" ht="29">
      <c r="A176" s="19"/>
      <c r="B176" s="79"/>
      <c r="C176" s="17" t="s">
        <v>1058</v>
      </c>
      <c r="D176" s="16">
        <v>0</v>
      </c>
      <c r="E176" s="13" t="s">
        <v>110</v>
      </c>
      <c r="F176" s="25"/>
      <c r="G176" s="24"/>
    </row>
    <row r="177" spans="1:9" ht="15.5">
      <c r="A177" s="19"/>
      <c r="B177" s="79"/>
      <c r="C177" s="17" t="s">
        <v>3996</v>
      </c>
      <c r="D177" s="16">
        <v>0</v>
      </c>
      <c r="E177" s="13" t="s">
        <v>110</v>
      </c>
      <c r="F177" s="25"/>
      <c r="G177" s="24"/>
    </row>
    <row r="178" spans="1:9" ht="31">
      <c r="A178" s="19" t="s">
        <v>1057</v>
      </c>
      <c r="B178" s="79" t="s">
        <v>1056</v>
      </c>
      <c r="C178" s="36" t="s">
        <v>4469</v>
      </c>
      <c r="D178" s="16">
        <v>0</v>
      </c>
      <c r="E178" s="13" t="s">
        <v>110</v>
      </c>
      <c r="F178" s="25"/>
      <c r="G178" s="24"/>
    </row>
    <row r="179" spans="1:9" ht="29">
      <c r="A179" s="19"/>
      <c r="B179" s="79"/>
      <c r="C179" s="36" t="s">
        <v>2570</v>
      </c>
      <c r="D179" s="16">
        <v>0</v>
      </c>
      <c r="E179" s="13" t="s">
        <v>110</v>
      </c>
      <c r="F179" s="25"/>
      <c r="G179" s="24"/>
    </row>
    <row r="180" spans="1:9" ht="29">
      <c r="A180" s="19"/>
      <c r="B180" s="79"/>
      <c r="C180" s="45" t="s">
        <v>2569</v>
      </c>
      <c r="D180" s="16">
        <v>0</v>
      </c>
      <c r="E180" s="13" t="s">
        <v>110</v>
      </c>
      <c r="F180" s="25"/>
      <c r="G180" s="24"/>
    </row>
    <row r="181" spans="1:9" ht="31">
      <c r="A181" s="19" t="s">
        <v>1049</v>
      </c>
      <c r="B181" s="79" t="s">
        <v>1048</v>
      </c>
      <c r="C181" s="17" t="s">
        <v>4468</v>
      </c>
      <c r="D181" s="16">
        <v>0</v>
      </c>
      <c r="E181" s="13" t="s">
        <v>110</v>
      </c>
      <c r="F181" s="25"/>
      <c r="G181" s="24"/>
    </row>
    <row r="182" spans="1:9" ht="40.15" customHeight="1">
      <c r="A182" s="421" t="s">
        <v>1043</v>
      </c>
      <c r="B182" s="918" t="s">
        <v>1042</v>
      </c>
      <c r="C182" s="919"/>
      <c r="D182" s="919"/>
      <c r="E182" s="919"/>
      <c r="F182" s="919"/>
      <c r="G182" s="920"/>
      <c r="H182" s="11">
        <f>SUM(D184:D186)</f>
        <v>0</v>
      </c>
      <c r="I182" s="11">
        <f>COUNT(D184:D186)*2</f>
        <v>6</v>
      </c>
    </row>
    <row r="183" spans="1:9" ht="31" hidden="1">
      <c r="A183" s="21" t="s">
        <v>1041</v>
      </c>
      <c r="B183" s="79" t="s">
        <v>1040</v>
      </c>
      <c r="C183" s="25"/>
      <c r="D183" s="25"/>
      <c r="E183" s="26"/>
      <c r="F183" s="25"/>
      <c r="G183" s="25"/>
      <c r="H183" s="8"/>
      <c r="I183" s="8"/>
    </row>
    <row r="184" spans="1:9" ht="43.5">
      <c r="A184" s="19" t="s">
        <v>1036</v>
      </c>
      <c r="B184" s="79" t="s">
        <v>1035</v>
      </c>
      <c r="C184" s="22" t="s">
        <v>4467</v>
      </c>
      <c r="D184" s="16">
        <v>0</v>
      </c>
      <c r="E184" s="13" t="s">
        <v>190</v>
      </c>
      <c r="F184" s="22" t="s">
        <v>4466</v>
      </c>
      <c r="G184" s="24"/>
    </row>
    <row r="185" spans="1:9" ht="29">
      <c r="A185" s="19"/>
      <c r="B185" s="79"/>
      <c r="C185" s="22" t="s">
        <v>3070</v>
      </c>
      <c r="D185" s="16">
        <v>0</v>
      </c>
      <c r="E185" s="13" t="s">
        <v>190</v>
      </c>
      <c r="F185" s="36" t="s">
        <v>4465</v>
      </c>
      <c r="G185" s="24"/>
    </row>
    <row r="186" spans="1:9" ht="46.5">
      <c r="A186" s="19" t="s">
        <v>1031</v>
      </c>
      <c r="B186" s="81" t="s">
        <v>1030</v>
      </c>
      <c r="C186" s="17" t="s">
        <v>1828</v>
      </c>
      <c r="D186" s="16">
        <v>0</v>
      </c>
      <c r="E186" s="13" t="s">
        <v>190</v>
      </c>
      <c r="F186" s="25"/>
      <c r="G186" s="24"/>
    </row>
    <row r="187" spans="1:9" ht="40.15" customHeight="1">
      <c r="A187" s="421" t="s">
        <v>1027</v>
      </c>
      <c r="B187" s="918" t="s">
        <v>1026</v>
      </c>
      <c r="C187" s="919"/>
      <c r="D187" s="919"/>
      <c r="E187" s="919"/>
      <c r="F187" s="919"/>
      <c r="G187" s="920"/>
      <c r="H187" s="11">
        <f>SUM(D188:D201)</f>
        <v>0</v>
      </c>
      <c r="I187" s="11">
        <f>COUNT(D188:D201)*2</f>
        <v>22</v>
      </c>
    </row>
    <row r="188" spans="1:9" ht="46.5">
      <c r="A188" s="19" t="s">
        <v>1025</v>
      </c>
      <c r="B188" s="79" t="s">
        <v>1024</v>
      </c>
      <c r="C188" s="29" t="s">
        <v>1023</v>
      </c>
      <c r="D188" s="16">
        <v>0</v>
      </c>
      <c r="E188" s="13" t="s">
        <v>168</v>
      </c>
      <c r="F188" s="22" t="s">
        <v>4464</v>
      </c>
      <c r="G188" s="24"/>
    </row>
    <row r="189" spans="1:9" ht="46.5" hidden="1">
      <c r="A189" s="21" t="s">
        <v>1021</v>
      </c>
      <c r="B189" s="79" t="s">
        <v>1020</v>
      </c>
      <c r="C189" s="25"/>
      <c r="D189" s="25"/>
      <c r="E189" s="26"/>
      <c r="F189" s="25"/>
      <c r="G189" s="25"/>
      <c r="H189" s="8"/>
      <c r="I189" s="8"/>
    </row>
    <row r="190" spans="1:9" ht="46.5">
      <c r="A190" s="19" t="s">
        <v>1007</v>
      </c>
      <c r="B190" s="42" t="s">
        <v>1006</v>
      </c>
      <c r="C190" s="42" t="s">
        <v>4463</v>
      </c>
      <c r="D190" s="16">
        <v>0</v>
      </c>
      <c r="E190" s="13" t="s">
        <v>168</v>
      </c>
      <c r="F190" s="22" t="s">
        <v>4462</v>
      </c>
      <c r="G190" s="24"/>
    </row>
    <row r="191" spans="1:9" ht="31">
      <c r="A191" s="19"/>
      <c r="B191" s="42"/>
      <c r="C191" s="42" t="s">
        <v>4461</v>
      </c>
      <c r="D191" s="16">
        <v>0</v>
      </c>
      <c r="E191" s="13" t="s">
        <v>168</v>
      </c>
      <c r="F191" s="22" t="s">
        <v>4460</v>
      </c>
      <c r="G191" s="24"/>
    </row>
    <row r="192" spans="1:9" ht="58">
      <c r="A192" s="19"/>
      <c r="B192" s="42"/>
      <c r="C192" s="42" t="s">
        <v>4459</v>
      </c>
      <c r="D192" s="16">
        <v>0</v>
      </c>
      <c r="E192" s="13" t="s">
        <v>168</v>
      </c>
      <c r="F192" s="22" t="s">
        <v>4458</v>
      </c>
      <c r="G192" s="24"/>
    </row>
    <row r="193" spans="1:9" ht="31">
      <c r="A193" s="19"/>
      <c r="B193" s="42"/>
      <c r="C193" s="42" t="s">
        <v>4457</v>
      </c>
      <c r="D193" s="16">
        <v>0</v>
      </c>
      <c r="E193" s="13" t="s">
        <v>168</v>
      </c>
      <c r="F193" s="22" t="s">
        <v>4456</v>
      </c>
      <c r="G193" s="24"/>
    </row>
    <row r="194" spans="1:9" ht="31">
      <c r="A194" s="19"/>
      <c r="B194" s="42"/>
      <c r="C194" s="42" t="s">
        <v>4455</v>
      </c>
      <c r="D194" s="16">
        <v>0</v>
      </c>
      <c r="E194" s="13" t="s">
        <v>168</v>
      </c>
      <c r="F194" s="22"/>
      <c r="G194" s="24"/>
    </row>
    <row r="195" spans="1:9" ht="72.5">
      <c r="A195" s="19"/>
      <c r="B195" s="42"/>
      <c r="C195" s="42" t="s">
        <v>4454</v>
      </c>
      <c r="D195" s="16">
        <v>0</v>
      </c>
      <c r="E195" s="13" t="s">
        <v>168</v>
      </c>
      <c r="F195" s="22" t="s">
        <v>4453</v>
      </c>
      <c r="G195" s="24"/>
    </row>
    <row r="196" spans="1:9" ht="62" hidden="1">
      <c r="A196" s="21" t="s">
        <v>1003</v>
      </c>
      <c r="B196" s="80" t="s">
        <v>1002</v>
      </c>
      <c r="C196" s="25"/>
      <c r="D196" s="25"/>
      <c r="E196" s="26"/>
      <c r="F196" s="25"/>
      <c r="G196" s="25"/>
      <c r="H196" s="8"/>
      <c r="I196" s="8"/>
    </row>
    <row r="197" spans="1:9" ht="15.5" hidden="1">
      <c r="A197" s="21" t="s">
        <v>1001</v>
      </c>
      <c r="B197" s="79" t="s">
        <v>1000</v>
      </c>
      <c r="C197" s="25"/>
      <c r="D197" s="25"/>
      <c r="E197" s="26"/>
      <c r="F197" s="25"/>
      <c r="G197" s="25"/>
      <c r="H197" s="8"/>
      <c r="I197" s="8"/>
    </row>
    <row r="198" spans="1:9" ht="43.5">
      <c r="A198" s="19" t="s">
        <v>997</v>
      </c>
      <c r="B198" s="80" t="s">
        <v>996</v>
      </c>
      <c r="C198" s="31" t="s">
        <v>995</v>
      </c>
      <c r="D198" s="16">
        <v>0</v>
      </c>
      <c r="E198" s="26" t="s">
        <v>168</v>
      </c>
      <c r="F198" s="23" t="s">
        <v>994</v>
      </c>
      <c r="G198" s="24"/>
    </row>
    <row r="199" spans="1:9" ht="46.5">
      <c r="A199" s="19" t="s">
        <v>991</v>
      </c>
      <c r="B199" s="79" t="s">
        <v>990</v>
      </c>
      <c r="C199" s="30" t="s">
        <v>4452</v>
      </c>
      <c r="D199" s="16">
        <v>0</v>
      </c>
      <c r="E199" s="26" t="s">
        <v>168</v>
      </c>
      <c r="F199" s="22" t="s">
        <v>4451</v>
      </c>
      <c r="G199" s="24"/>
    </row>
    <row r="200" spans="1:9" ht="43.5">
      <c r="A200" s="19"/>
      <c r="B200" s="79"/>
      <c r="C200" s="22" t="s">
        <v>4219</v>
      </c>
      <c r="D200" s="16">
        <v>0</v>
      </c>
      <c r="E200" s="26" t="s">
        <v>168</v>
      </c>
      <c r="F200" s="22" t="s">
        <v>4450</v>
      </c>
      <c r="G200" s="24"/>
    </row>
    <row r="201" spans="1:9" ht="29">
      <c r="A201" s="19"/>
      <c r="B201" s="42"/>
      <c r="C201" s="22" t="s">
        <v>4217</v>
      </c>
      <c r="D201" s="16">
        <v>0</v>
      </c>
      <c r="E201" s="26" t="s">
        <v>168</v>
      </c>
      <c r="F201" s="22" t="s">
        <v>4449</v>
      </c>
      <c r="G201" s="259"/>
    </row>
    <row r="202" spans="1:9" ht="21">
      <c r="A202" s="118"/>
      <c r="B202" s="912" t="s">
        <v>984</v>
      </c>
      <c r="C202" s="913"/>
      <c r="D202" s="913"/>
      <c r="E202" s="913"/>
      <c r="F202" s="913"/>
      <c r="G202" s="913"/>
      <c r="H202" s="11">
        <f>H203+H212+H225+H239+H250+H268+H279+H284</f>
        <v>0</v>
      </c>
      <c r="I202" s="11">
        <f>I203+I212+I225+I239+I250+I268+I279+I284</f>
        <v>106</v>
      </c>
    </row>
    <row r="203" spans="1:9" ht="40.15" customHeight="1">
      <c r="A203" s="415" t="s">
        <v>983</v>
      </c>
      <c r="B203" s="918" t="s">
        <v>982</v>
      </c>
      <c r="C203" s="919"/>
      <c r="D203" s="919"/>
      <c r="E203" s="919"/>
      <c r="F203" s="919"/>
      <c r="G203" s="920"/>
      <c r="H203" s="11">
        <f>SUM(D204:D211)</f>
        <v>0</v>
      </c>
      <c r="I203" s="11">
        <f>COUNT(D204:D211)*2</f>
        <v>16</v>
      </c>
    </row>
    <row r="204" spans="1:9" ht="43.5">
      <c r="A204" s="19" t="s">
        <v>981</v>
      </c>
      <c r="B204" s="69" t="s">
        <v>980</v>
      </c>
      <c r="C204" s="23" t="s">
        <v>979</v>
      </c>
      <c r="D204" s="24">
        <v>0</v>
      </c>
      <c r="E204" s="26" t="s">
        <v>110</v>
      </c>
      <c r="F204" s="25"/>
      <c r="G204" s="24"/>
    </row>
    <row r="205" spans="1:9" ht="58">
      <c r="A205" s="19"/>
      <c r="B205" s="69"/>
      <c r="C205" s="30" t="s">
        <v>978</v>
      </c>
      <c r="D205" s="24">
        <v>0</v>
      </c>
      <c r="E205" s="26" t="s">
        <v>110</v>
      </c>
      <c r="F205" s="25"/>
      <c r="G205" s="24"/>
    </row>
    <row r="206" spans="1:9" ht="72.5">
      <c r="A206" s="19"/>
      <c r="B206" s="69"/>
      <c r="C206" s="17" t="s">
        <v>2535</v>
      </c>
      <c r="D206" s="24">
        <v>0</v>
      </c>
      <c r="E206" s="13" t="s">
        <v>190</v>
      </c>
      <c r="F206" s="25"/>
      <c r="G206" s="24"/>
    </row>
    <row r="207" spans="1:9" ht="43.5">
      <c r="A207" s="19"/>
      <c r="B207" s="69"/>
      <c r="C207" s="71" t="s">
        <v>2534</v>
      </c>
      <c r="D207" s="24">
        <v>0</v>
      </c>
      <c r="E207" s="140" t="s">
        <v>110</v>
      </c>
      <c r="F207" s="91"/>
      <c r="G207" s="24"/>
    </row>
    <row r="208" spans="1:9" ht="58">
      <c r="A208" s="19"/>
      <c r="B208" s="69"/>
      <c r="C208" s="17" t="s">
        <v>2533</v>
      </c>
      <c r="D208" s="24">
        <v>0</v>
      </c>
      <c r="E208" s="26" t="s">
        <v>110</v>
      </c>
      <c r="F208" s="25"/>
      <c r="G208" s="24"/>
    </row>
    <row r="209" spans="1:9" ht="46.5">
      <c r="A209" s="19" t="s">
        <v>977</v>
      </c>
      <c r="B209" s="42" t="s">
        <v>976</v>
      </c>
      <c r="C209" s="23" t="s">
        <v>975</v>
      </c>
      <c r="D209" s="24">
        <v>0</v>
      </c>
      <c r="E209" s="26" t="s">
        <v>974</v>
      </c>
      <c r="F209" s="25"/>
      <c r="G209" s="24"/>
    </row>
    <row r="210" spans="1:9" ht="72.5">
      <c r="A210" s="19"/>
      <c r="B210" s="42"/>
      <c r="C210" s="22" t="s">
        <v>2532</v>
      </c>
      <c r="D210" s="24">
        <v>0</v>
      </c>
      <c r="E210" s="26" t="s">
        <v>974</v>
      </c>
      <c r="F210" s="25"/>
      <c r="G210" s="24"/>
    </row>
    <row r="211" spans="1:9" ht="46.5">
      <c r="A211" s="19" t="s">
        <v>972</v>
      </c>
      <c r="B211" s="42" t="s">
        <v>971</v>
      </c>
      <c r="C211" s="17" t="s">
        <v>4448</v>
      </c>
      <c r="D211" s="24">
        <v>0</v>
      </c>
      <c r="E211" s="26" t="s">
        <v>235</v>
      </c>
      <c r="F211" s="25"/>
      <c r="G211" s="24"/>
    </row>
    <row r="212" spans="1:9" ht="40.15" customHeight="1">
      <c r="A212" s="415" t="s">
        <v>970</v>
      </c>
      <c r="B212" s="918" t="s">
        <v>969</v>
      </c>
      <c r="C212" s="919"/>
      <c r="D212" s="919"/>
      <c r="E212" s="919"/>
      <c r="F212" s="919"/>
      <c r="G212" s="920"/>
      <c r="H212" s="11">
        <f>SUM(D213:D222)</f>
        <v>0</v>
      </c>
      <c r="I212" s="11">
        <f>COUNT(D213:D222)*2</f>
        <v>18</v>
      </c>
    </row>
    <row r="213" spans="1:9" ht="72.5">
      <c r="A213" s="19" t="s">
        <v>968</v>
      </c>
      <c r="B213" s="42" t="s">
        <v>967</v>
      </c>
      <c r="C213" s="22" t="s">
        <v>4447</v>
      </c>
      <c r="D213" s="37">
        <v>0</v>
      </c>
      <c r="E213" s="26" t="s">
        <v>110</v>
      </c>
      <c r="F213" s="22" t="s">
        <v>965</v>
      </c>
      <c r="G213" s="24"/>
    </row>
    <row r="214" spans="1:9" ht="31" hidden="1">
      <c r="A214" s="21" t="s">
        <v>964</v>
      </c>
      <c r="B214" s="69" t="s">
        <v>963</v>
      </c>
      <c r="C214" s="25"/>
      <c r="D214" s="25"/>
      <c r="E214" s="26"/>
      <c r="F214" s="25"/>
      <c r="G214" s="25"/>
      <c r="H214" s="8"/>
      <c r="I214" s="8"/>
    </row>
    <row r="215" spans="1:9" ht="72.5">
      <c r="A215" s="19" t="s">
        <v>962</v>
      </c>
      <c r="B215" s="42" t="s">
        <v>961</v>
      </c>
      <c r="C215" s="17" t="s">
        <v>4446</v>
      </c>
      <c r="D215" s="37">
        <v>0</v>
      </c>
      <c r="E215" s="13" t="s">
        <v>190</v>
      </c>
      <c r="F215" s="25"/>
      <c r="G215" s="24"/>
    </row>
    <row r="216" spans="1:9" ht="87">
      <c r="A216" s="19"/>
      <c r="B216" s="42"/>
      <c r="C216" s="17" t="s">
        <v>4445</v>
      </c>
      <c r="D216" s="37">
        <v>0</v>
      </c>
      <c r="E216" s="13" t="s">
        <v>190</v>
      </c>
      <c r="F216" s="17" t="s">
        <v>3950</v>
      </c>
      <c r="G216" s="24"/>
    </row>
    <row r="217" spans="1:9" ht="31">
      <c r="A217" s="19" t="s">
        <v>958</v>
      </c>
      <c r="B217" s="42" t="s">
        <v>957</v>
      </c>
      <c r="C217" s="30" t="s">
        <v>4444</v>
      </c>
      <c r="D217" s="37">
        <v>0</v>
      </c>
      <c r="E217" s="26" t="s">
        <v>190</v>
      </c>
      <c r="F217" s="25"/>
      <c r="G217" s="24"/>
    </row>
    <row r="218" spans="1:9" ht="43.5">
      <c r="A218" s="19"/>
      <c r="B218" s="42"/>
      <c r="C218" s="164" t="s">
        <v>4443</v>
      </c>
      <c r="D218" s="37">
        <v>0</v>
      </c>
      <c r="E218" s="13" t="s">
        <v>51</v>
      </c>
      <c r="F218" s="25"/>
      <c r="G218" s="24"/>
    </row>
    <row r="219" spans="1:9" ht="43.5">
      <c r="A219" s="19" t="s">
        <v>953</v>
      </c>
      <c r="B219" s="69" t="s">
        <v>952</v>
      </c>
      <c r="C219" s="17" t="s">
        <v>4442</v>
      </c>
      <c r="D219" s="37">
        <v>0</v>
      </c>
      <c r="E219" s="9" t="s">
        <v>110</v>
      </c>
      <c r="F219" s="25"/>
      <c r="G219" s="24"/>
    </row>
    <row r="220" spans="1:9" ht="43.5">
      <c r="A220" s="19"/>
      <c r="B220" s="69"/>
      <c r="C220" s="17" t="s">
        <v>4441</v>
      </c>
      <c r="D220" s="37">
        <v>0</v>
      </c>
      <c r="E220" s="26" t="s">
        <v>130</v>
      </c>
      <c r="F220" s="25"/>
      <c r="G220" s="24"/>
    </row>
    <row r="221" spans="1:9" ht="43.5">
      <c r="A221" s="19" t="s">
        <v>949</v>
      </c>
      <c r="B221" s="17" t="s">
        <v>948</v>
      </c>
      <c r="C221" s="23" t="s">
        <v>947</v>
      </c>
      <c r="D221" s="37">
        <v>0</v>
      </c>
      <c r="E221" s="26" t="s">
        <v>110</v>
      </c>
      <c r="F221" s="25"/>
      <c r="G221" s="24"/>
    </row>
    <row r="222" spans="1:9" ht="29">
      <c r="A222" s="19"/>
      <c r="B222" s="17"/>
      <c r="C222" s="22" t="s">
        <v>4440</v>
      </c>
      <c r="D222" s="37">
        <v>0</v>
      </c>
      <c r="E222" s="26" t="s">
        <v>797</v>
      </c>
      <c r="F222" s="25"/>
      <c r="G222" s="24"/>
    </row>
    <row r="223" spans="1:9" ht="46.5" hidden="1">
      <c r="A223" s="21" t="s">
        <v>945</v>
      </c>
      <c r="B223" s="42" t="s">
        <v>944</v>
      </c>
      <c r="C223" s="25"/>
      <c r="D223" s="25"/>
      <c r="E223" s="26"/>
      <c r="F223" s="25"/>
      <c r="G223" s="25"/>
      <c r="H223" s="8"/>
      <c r="I223" s="8"/>
    </row>
    <row r="224" spans="1:9" ht="31" hidden="1">
      <c r="A224" s="21" t="s">
        <v>939</v>
      </c>
      <c r="B224" s="42" t="s">
        <v>938</v>
      </c>
      <c r="C224" s="25"/>
      <c r="D224" s="25"/>
      <c r="E224" s="26"/>
      <c r="F224" s="25"/>
      <c r="G224" s="25"/>
      <c r="H224" s="8"/>
      <c r="I224" s="8"/>
    </row>
    <row r="225" spans="1:9" ht="40.15" customHeight="1">
      <c r="A225" s="415" t="s">
        <v>937</v>
      </c>
      <c r="B225" s="918" t="s">
        <v>936</v>
      </c>
      <c r="C225" s="919"/>
      <c r="D225" s="919"/>
      <c r="E225" s="919"/>
      <c r="F225" s="919"/>
      <c r="G225" s="920"/>
      <c r="H225" s="11">
        <f>SUM(D226:D238)</f>
        <v>0</v>
      </c>
      <c r="I225" s="11">
        <f>COUNT(D226:D238)*2</f>
        <v>24</v>
      </c>
    </row>
    <row r="226" spans="1:9" ht="31">
      <c r="A226" s="19" t="s">
        <v>935</v>
      </c>
      <c r="B226" s="38" t="s">
        <v>934</v>
      </c>
      <c r="C226" s="327" t="s">
        <v>4439</v>
      </c>
      <c r="D226" s="24">
        <v>0</v>
      </c>
      <c r="E226" s="26" t="s">
        <v>168</v>
      </c>
      <c r="F226" s="25"/>
      <c r="G226" s="24"/>
    </row>
    <row r="227" spans="1:9" ht="29">
      <c r="A227" s="19"/>
      <c r="B227" s="38"/>
      <c r="C227" s="327" t="s">
        <v>4438</v>
      </c>
      <c r="D227" s="24">
        <v>0</v>
      </c>
      <c r="E227" s="26" t="s">
        <v>168</v>
      </c>
      <c r="F227" s="25"/>
      <c r="G227" s="24"/>
    </row>
    <row r="228" spans="1:9" ht="31">
      <c r="A228" s="19" t="s">
        <v>929</v>
      </c>
      <c r="B228" s="38" t="s">
        <v>928</v>
      </c>
      <c r="C228" s="32" t="s">
        <v>4437</v>
      </c>
      <c r="D228" s="24">
        <v>0</v>
      </c>
      <c r="E228" s="26" t="s">
        <v>168</v>
      </c>
      <c r="F228" s="22"/>
      <c r="G228" s="24"/>
    </row>
    <row r="229" spans="1:9" ht="58">
      <c r="A229" s="19"/>
      <c r="B229" s="38"/>
      <c r="C229" s="22" t="s">
        <v>4436</v>
      </c>
      <c r="D229" s="24">
        <v>0</v>
      </c>
      <c r="E229" s="26" t="s">
        <v>797</v>
      </c>
      <c r="F229" s="22"/>
      <c r="G229" s="24"/>
    </row>
    <row r="230" spans="1:9" ht="87">
      <c r="A230" s="19" t="s">
        <v>924</v>
      </c>
      <c r="B230" s="38" t="s">
        <v>923</v>
      </c>
      <c r="C230" s="50" t="s">
        <v>4435</v>
      </c>
      <c r="D230" s="24">
        <v>0</v>
      </c>
      <c r="E230" s="26" t="s">
        <v>797</v>
      </c>
      <c r="F230" s="25"/>
      <c r="G230" s="24"/>
    </row>
    <row r="231" spans="1:9" ht="43.5">
      <c r="A231" s="19"/>
      <c r="B231" s="38"/>
      <c r="C231" s="50" t="s">
        <v>4434</v>
      </c>
      <c r="D231" s="24">
        <v>0</v>
      </c>
      <c r="E231" s="26" t="s">
        <v>168</v>
      </c>
      <c r="F231" s="25"/>
      <c r="G231" s="24"/>
    </row>
    <row r="232" spans="1:9" ht="58">
      <c r="A232" s="19"/>
      <c r="B232" s="38"/>
      <c r="C232" s="22" t="s">
        <v>4433</v>
      </c>
      <c r="D232" s="24">
        <v>0</v>
      </c>
      <c r="E232" s="26" t="s">
        <v>168</v>
      </c>
      <c r="F232" s="25"/>
      <c r="G232" s="24"/>
    </row>
    <row r="233" spans="1:9" ht="72.5">
      <c r="A233" s="19"/>
      <c r="B233" s="38"/>
      <c r="C233" s="22" t="s">
        <v>4432</v>
      </c>
      <c r="D233" s="24">
        <v>0</v>
      </c>
      <c r="E233" s="26" t="s">
        <v>168</v>
      </c>
      <c r="F233" s="25"/>
      <c r="G233" s="24"/>
    </row>
    <row r="234" spans="1:9" ht="87">
      <c r="A234" s="19"/>
      <c r="B234" s="38"/>
      <c r="C234" s="23" t="s">
        <v>4431</v>
      </c>
      <c r="D234" s="24">
        <v>0</v>
      </c>
      <c r="E234" s="13" t="s">
        <v>110</v>
      </c>
      <c r="F234" s="23" t="s">
        <v>919</v>
      </c>
      <c r="G234" s="24"/>
    </row>
    <row r="235" spans="1:9" ht="29">
      <c r="A235" s="19"/>
      <c r="B235" s="38"/>
      <c r="C235" s="23" t="s">
        <v>4430</v>
      </c>
      <c r="D235" s="24">
        <v>0</v>
      </c>
      <c r="E235" s="13" t="s">
        <v>110</v>
      </c>
      <c r="F235" s="23" t="s">
        <v>4429</v>
      </c>
      <c r="G235" s="24"/>
    </row>
    <row r="236" spans="1:9" ht="87">
      <c r="A236" s="19"/>
      <c r="B236" s="38"/>
      <c r="C236" s="23" t="s">
        <v>4428</v>
      </c>
      <c r="D236" s="24">
        <v>0</v>
      </c>
      <c r="E236" s="13" t="s">
        <v>110</v>
      </c>
      <c r="F236" s="23" t="s">
        <v>919</v>
      </c>
      <c r="G236" s="24"/>
    </row>
    <row r="237" spans="1:9" ht="31" hidden="1">
      <c r="A237" s="21" t="s">
        <v>918</v>
      </c>
      <c r="B237" s="38" t="s">
        <v>917</v>
      </c>
      <c r="C237" s="38"/>
      <c r="D237" s="25"/>
      <c r="E237" s="26"/>
      <c r="F237" s="25"/>
      <c r="G237" s="25"/>
      <c r="H237" s="8"/>
      <c r="I237" s="8"/>
    </row>
    <row r="238" spans="1:9" ht="29">
      <c r="A238" s="19" t="s">
        <v>915</v>
      </c>
      <c r="B238" s="75" t="s">
        <v>914</v>
      </c>
      <c r="C238" s="23" t="s">
        <v>1778</v>
      </c>
      <c r="D238" s="24">
        <v>0</v>
      </c>
      <c r="E238" s="26" t="s">
        <v>126</v>
      </c>
      <c r="F238" s="25"/>
      <c r="G238" s="24"/>
    </row>
    <row r="239" spans="1:9" ht="40.15" customHeight="1">
      <c r="A239" s="415" t="s">
        <v>912</v>
      </c>
      <c r="B239" s="825" t="s">
        <v>911</v>
      </c>
      <c r="C239" s="826"/>
      <c r="D239" s="826"/>
      <c r="E239" s="826"/>
      <c r="F239" s="826"/>
      <c r="G239" s="827"/>
      <c r="H239" s="11">
        <f>SUM(D240:D249)</f>
        <v>0</v>
      </c>
      <c r="I239" s="11">
        <f>COUNT(D240:D249)*2</f>
        <v>18</v>
      </c>
    </row>
    <row r="240" spans="1:9" ht="43.5">
      <c r="A240" s="19" t="s">
        <v>910</v>
      </c>
      <c r="B240" s="33" t="s">
        <v>909</v>
      </c>
      <c r="C240" s="36" t="s">
        <v>908</v>
      </c>
      <c r="D240" s="24">
        <v>0</v>
      </c>
      <c r="E240" s="26" t="s">
        <v>168</v>
      </c>
      <c r="F240" s="25"/>
      <c r="G240" s="24"/>
    </row>
    <row r="241" spans="1:9" ht="29">
      <c r="A241" s="19"/>
      <c r="B241" s="33"/>
      <c r="C241" s="36" t="s">
        <v>907</v>
      </c>
      <c r="D241" s="24">
        <v>0</v>
      </c>
      <c r="E241" s="26" t="s">
        <v>168</v>
      </c>
      <c r="F241" s="25"/>
      <c r="G241" s="24"/>
    </row>
    <row r="242" spans="1:9" ht="43.5">
      <c r="A242" s="19" t="s">
        <v>906</v>
      </c>
      <c r="B242" s="31" t="s">
        <v>905</v>
      </c>
      <c r="C242" s="36" t="s">
        <v>904</v>
      </c>
      <c r="D242" s="24">
        <v>0</v>
      </c>
      <c r="E242" s="26" t="s">
        <v>168</v>
      </c>
      <c r="F242" s="36" t="s">
        <v>903</v>
      </c>
      <c r="G242" s="24"/>
    </row>
    <row r="243" spans="1:9" ht="29">
      <c r="A243" s="19"/>
      <c r="B243" s="31"/>
      <c r="C243" s="23" t="s">
        <v>902</v>
      </c>
      <c r="D243" s="24">
        <v>0</v>
      </c>
      <c r="E243" s="26" t="s">
        <v>168</v>
      </c>
      <c r="F243" s="23"/>
      <c r="G243" s="24"/>
    </row>
    <row r="244" spans="1:9" ht="43.5">
      <c r="A244" s="19"/>
      <c r="B244" s="31"/>
      <c r="C244" s="45" t="s">
        <v>901</v>
      </c>
      <c r="D244" s="24">
        <v>0</v>
      </c>
      <c r="E244" s="26" t="s">
        <v>168</v>
      </c>
      <c r="F244" s="23"/>
      <c r="G244" s="24"/>
    </row>
    <row r="245" spans="1:9" ht="31">
      <c r="A245" s="19" t="s">
        <v>900</v>
      </c>
      <c r="B245" s="29" t="s">
        <v>899</v>
      </c>
      <c r="C245" s="161" t="s">
        <v>898</v>
      </c>
      <c r="D245" s="24">
        <v>0</v>
      </c>
      <c r="E245" s="26" t="s">
        <v>168</v>
      </c>
      <c r="F245" s="25"/>
      <c r="G245" s="24"/>
    </row>
    <row r="246" spans="1:9" ht="29">
      <c r="A246" s="19"/>
      <c r="B246" s="29"/>
      <c r="C246" s="36" t="s">
        <v>897</v>
      </c>
      <c r="D246" s="24">
        <v>0</v>
      </c>
      <c r="E246" s="26" t="s">
        <v>168</v>
      </c>
      <c r="F246" s="25"/>
      <c r="G246" s="24"/>
    </row>
    <row r="247" spans="1:9" ht="31" hidden="1">
      <c r="A247" s="21" t="s">
        <v>894</v>
      </c>
      <c r="B247" s="29" t="s">
        <v>893</v>
      </c>
      <c r="C247" s="25"/>
      <c r="D247" s="25"/>
      <c r="E247" s="26"/>
      <c r="F247" s="25"/>
      <c r="G247" s="25"/>
      <c r="H247" s="8"/>
      <c r="I247" s="8"/>
    </row>
    <row r="248" spans="1:9" ht="31">
      <c r="A248" s="19" t="s">
        <v>892</v>
      </c>
      <c r="B248" s="29" t="s">
        <v>891</v>
      </c>
      <c r="C248" s="22" t="s">
        <v>4427</v>
      </c>
      <c r="D248" s="24">
        <v>0</v>
      </c>
      <c r="E248" s="26" t="s">
        <v>168</v>
      </c>
      <c r="F248" s="25"/>
      <c r="G248" s="24"/>
    </row>
    <row r="249" spans="1:9" ht="31">
      <c r="A249" s="19" t="s">
        <v>889</v>
      </c>
      <c r="B249" s="29" t="s">
        <v>888</v>
      </c>
      <c r="C249" s="30" t="s">
        <v>887</v>
      </c>
      <c r="D249" s="24">
        <v>0</v>
      </c>
      <c r="E249" s="26" t="s">
        <v>168</v>
      </c>
      <c r="F249" s="25"/>
      <c r="G249" s="24"/>
    </row>
    <row r="250" spans="1:9" ht="40.15" customHeight="1">
      <c r="A250" s="421" t="s">
        <v>886</v>
      </c>
      <c r="B250" s="825" t="s">
        <v>885</v>
      </c>
      <c r="C250" s="826"/>
      <c r="D250" s="826"/>
      <c r="E250" s="826"/>
      <c r="F250" s="826"/>
      <c r="G250" s="827"/>
      <c r="H250" s="11">
        <f>SUM(D251:D252)</f>
        <v>0</v>
      </c>
      <c r="I250" s="11">
        <f>COUNT(D251:D252)*2</f>
        <v>4</v>
      </c>
    </row>
    <row r="251" spans="1:9" ht="46.5">
      <c r="A251" s="19" t="s">
        <v>884</v>
      </c>
      <c r="B251" s="29" t="s">
        <v>883</v>
      </c>
      <c r="C251" s="23" t="s">
        <v>882</v>
      </c>
      <c r="D251" s="24">
        <v>0</v>
      </c>
      <c r="E251" s="26" t="s">
        <v>235</v>
      </c>
      <c r="F251" s="25"/>
      <c r="G251" s="24"/>
    </row>
    <row r="252" spans="1:9" ht="46.5">
      <c r="A252" s="19" t="s">
        <v>881</v>
      </c>
      <c r="B252" s="29" t="s">
        <v>880</v>
      </c>
      <c r="C252" s="68" t="s">
        <v>4426</v>
      </c>
      <c r="D252" s="24">
        <v>0</v>
      </c>
      <c r="E252" s="26" t="s">
        <v>235</v>
      </c>
      <c r="F252" s="25"/>
      <c r="G252" s="24"/>
    </row>
    <row r="253" spans="1:9" ht="43.5" hidden="1">
      <c r="A253" s="21" t="s">
        <v>878</v>
      </c>
      <c r="B253" s="71" t="s">
        <v>877</v>
      </c>
      <c r="C253" s="25"/>
      <c r="D253" s="25"/>
      <c r="E253" s="26"/>
      <c r="F253" s="25"/>
      <c r="G253" s="25"/>
      <c r="H253" s="8"/>
      <c r="I253" s="8"/>
    </row>
    <row r="254" spans="1:9" ht="40.15" hidden="1" customHeight="1">
      <c r="A254" s="423" t="s">
        <v>876</v>
      </c>
      <c r="B254" s="918" t="s">
        <v>875</v>
      </c>
      <c r="C254" s="919"/>
      <c r="D254" s="919"/>
      <c r="E254" s="919"/>
      <c r="F254" s="919"/>
      <c r="G254" s="920"/>
    </row>
    <row r="255" spans="1:9" ht="31" hidden="1">
      <c r="A255" s="40" t="s">
        <v>874</v>
      </c>
      <c r="B255" s="42" t="s">
        <v>873</v>
      </c>
      <c r="C255" s="25"/>
      <c r="D255" s="25"/>
      <c r="E255" s="26"/>
      <c r="F255" s="25"/>
      <c r="G255" s="25"/>
      <c r="H255" s="8"/>
      <c r="I255" s="8"/>
    </row>
    <row r="256" spans="1:9" ht="46.5" hidden="1">
      <c r="A256" s="40" t="s">
        <v>871</v>
      </c>
      <c r="B256" s="42" t="s">
        <v>870</v>
      </c>
      <c r="C256" s="25"/>
      <c r="D256" s="25"/>
      <c r="E256" s="26"/>
      <c r="F256" s="25"/>
      <c r="G256" s="25"/>
      <c r="H256" s="8"/>
      <c r="I256" s="8"/>
    </row>
    <row r="257" spans="1:9" ht="58" hidden="1">
      <c r="A257" s="40" t="s">
        <v>869</v>
      </c>
      <c r="B257" s="23" t="s">
        <v>868</v>
      </c>
      <c r="C257" s="25"/>
      <c r="D257" s="25"/>
      <c r="E257" s="26"/>
      <c r="F257" s="25"/>
      <c r="G257" s="25"/>
      <c r="H257" s="8"/>
      <c r="I257" s="8"/>
    </row>
    <row r="258" spans="1:9" ht="40.15" hidden="1" customHeight="1">
      <c r="A258" s="423" t="s">
        <v>867</v>
      </c>
      <c r="B258" s="918" t="s">
        <v>866</v>
      </c>
      <c r="C258" s="919"/>
      <c r="D258" s="919"/>
      <c r="E258" s="919"/>
      <c r="F258" s="919"/>
      <c r="G258" s="920"/>
    </row>
    <row r="259" spans="1:9" ht="15.5" hidden="1">
      <c r="A259" s="21" t="s">
        <v>865</v>
      </c>
      <c r="B259" s="42" t="s">
        <v>864</v>
      </c>
      <c r="C259" s="25"/>
      <c r="D259" s="25"/>
      <c r="E259" s="26"/>
      <c r="F259" s="25"/>
      <c r="G259" s="25"/>
      <c r="H259" s="8"/>
      <c r="I259" s="8"/>
    </row>
    <row r="260" spans="1:9" ht="46.5" hidden="1">
      <c r="A260" s="21" t="s">
        <v>862</v>
      </c>
      <c r="B260" s="42" t="s">
        <v>861</v>
      </c>
      <c r="C260" s="25"/>
      <c r="D260" s="25"/>
      <c r="E260" s="26"/>
      <c r="F260" s="25"/>
      <c r="G260" s="25"/>
      <c r="H260" s="8"/>
      <c r="I260" s="8"/>
    </row>
    <row r="261" spans="1:9" ht="43.5" hidden="1">
      <c r="A261" s="21" t="s">
        <v>860</v>
      </c>
      <c r="B261" s="23" t="s">
        <v>859</v>
      </c>
      <c r="C261" s="25"/>
      <c r="D261" s="25"/>
      <c r="E261" s="26"/>
      <c r="F261" s="25"/>
      <c r="G261" s="25"/>
      <c r="H261" s="8"/>
      <c r="I261" s="8"/>
    </row>
    <row r="262" spans="1:9" ht="40.15" hidden="1" customHeight="1">
      <c r="A262" s="423" t="s">
        <v>858</v>
      </c>
      <c r="B262" s="918" t="s">
        <v>857</v>
      </c>
      <c r="C262" s="919"/>
      <c r="D262" s="919"/>
      <c r="E262" s="919"/>
      <c r="F262" s="919"/>
      <c r="G262" s="920"/>
    </row>
    <row r="263" spans="1:9" ht="46.5" hidden="1">
      <c r="A263" s="21" t="s">
        <v>856</v>
      </c>
      <c r="B263" s="42" t="s">
        <v>855</v>
      </c>
      <c r="C263" s="25"/>
      <c r="D263" s="25"/>
      <c r="E263" s="26"/>
      <c r="F263" s="25"/>
      <c r="G263" s="25"/>
      <c r="H263" s="8"/>
      <c r="I263" s="8"/>
    </row>
    <row r="264" spans="1:9" ht="46.5" hidden="1">
      <c r="A264" s="21" t="s">
        <v>854</v>
      </c>
      <c r="B264" s="29" t="s">
        <v>853</v>
      </c>
      <c r="C264" s="25"/>
      <c r="D264" s="25"/>
      <c r="E264" s="26"/>
      <c r="F264" s="25"/>
      <c r="G264" s="25"/>
      <c r="H264" s="8"/>
      <c r="I264" s="8"/>
    </row>
    <row r="265" spans="1:9" ht="40.15" hidden="1" customHeight="1">
      <c r="A265" s="424" t="s">
        <v>852</v>
      </c>
      <c r="B265" s="918" t="s">
        <v>851</v>
      </c>
      <c r="C265" s="919"/>
      <c r="D265" s="919"/>
      <c r="E265" s="919"/>
      <c r="F265" s="919"/>
      <c r="G265" s="920"/>
    </row>
    <row r="266" spans="1:9" ht="31" hidden="1">
      <c r="A266" s="21" t="s">
        <v>850</v>
      </c>
      <c r="B266" s="42" t="s">
        <v>849</v>
      </c>
      <c r="C266" s="25"/>
      <c r="D266" s="25"/>
      <c r="E266" s="26"/>
      <c r="F266" s="25"/>
      <c r="G266" s="25"/>
      <c r="H266" s="8"/>
      <c r="I266" s="8"/>
    </row>
    <row r="267" spans="1:9" ht="46.5" hidden="1">
      <c r="A267" s="21" t="s">
        <v>848</v>
      </c>
      <c r="B267" s="42" t="s">
        <v>847</v>
      </c>
      <c r="C267" s="25"/>
      <c r="D267" s="25"/>
      <c r="E267" s="26"/>
      <c r="F267" s="25"/>
      <c r="G267" s="25"/>
      <c r="H267" s="8"/>
      <c r="I267" s="8"/>
    </row>
    <row r="268" spans="1:9" ht="40.15" customHeight="1">
      <c r="A268" s="415" t="s">
        <v>846</v>
      </c>
      <c r="B268" s="918" t="s">
        <v>845</v>
      </c>
      <c r="C268" s="919"/>
      <c r="D268" s="919"/>
      <c r="E268" s="919"/>
      <c r="F268" s="919"/>
      <c r="G268" s="920"/>
      <c r="H268" s="11">
        <f>SUM(D269:D278)</f>
        <v>0</v>
      </c>
      <c r="I268" s="11">
        <f>COUNT(D269:D278)*2</f>
        <v>16</v>
      </c>
    </row>
    <row r="269" spans="1:9" ht="46.5">
      <c r="A269" s="19" t="s">
        <v>844</v>
      </c>
      <c r="B269" s="42" t="s">
        <v>843</v>
      </c>
      <c r="C269" s="22" t="s">
        <v>4425</v>
      </c>
      <c r="D269" s="24">
        <v>0</v>
      </c>
      <c r="E269" s="26" t="s">
        <v>51</v>
      </c>
      <c r="F269" s="25"/>
      <c r="G269" s="24"/>
    </row>
    <row r="270" spans="1:9" ht="29">
      <c r="A270" s="19"/>
      <c r="B270" s="42"/>
      <c r="C270" s="22" t="s">
        <v>4424</v>
      </c>
      <c r="D270" s="24">
        <v>0</v>
      </c>
      <c r="E270" s="26" t="s">
        <v>51</v>
      </c>
      <c r="F270" s="25"/>
      <c r="G270" s="24"/>
    </row>
    <row r="271" spans="1:9" ht="43.5">
      <c r="A271" s="19"/>
      <c r="B271" s="42"/>
      <c r="C271" s="22" t="s">
        <v>4423</v>
      </c>
      <c r="D271" s="24">
        <v>0</v>
      </c>
      <c r="E271" s="26" t="s">
        <v>51</v>
      </c>
      <c r="F271" s="25"/>
      <c r="G271" s="24"/>
    </row>
    <row r="272" spans="1:9" ht="29">
      <c r="A272" s="19"/>
      <c r="B272" s="42"/>
      <c r="C272" s="22" t="s">
        <v>4422</v>
      </c>
      <c r="D272" s="24">
        <v>0</v>
      </c>
      <c r="E272" s="26" t="s">
        <v>51</v>
      </c>
      <c r="F272" s="25"/>
      <c r="G272" s="24"/>
    </row>
    <row r="273" spans="1:9" ht="58">
      <c r="A273" s="19"/>
      <c r="B273" s="42"/>
      <c r="C273" s="96" t="s">
        <v>4421</v>
      </c>
      <c r="D273" s="24">
        <v>0</v>
      </c>
      <c r="E273" s="117" t="s">
        <v>168</v>
      </c>
      <c r="F273" s="130"/>
      <c r="G273" s="24"/>
    </row>
    <row r="274" spans="1:9" ht="46.5" hidden="1">
      <c r="A274" s="21" t="s">
        <v>842</v>
      </c>
      <c r="B274" s="42" t="s">
        <v>841</v>
      </c>
      <c r="C274" s="25"/>
      <c r="D274" s="25"/>
      <c r="E274" s="26"/>
      <c r="F274" s="25"/>
      <c r="G274" s="25"/>
      <c r="H274" s="8"/>
      <c r="I274" s="8"/>
    </row>
    <row r="275" spans="1:9" ht="15.5" hidden="1">
      <c r="A275" s="21"/>
      <c r="B275" s="42"/>
      <c r="C275" s="25"/>
      <c r="D275" s="25"/>
      <c r="E275" s="26"/>
      <c r="F275" s="25"/>
      <c r="G275" s="25"/>
      <c r="H275" s="8"/>
      <c r="I275" s="8"/>
    </row>
    <row r="276" spans="1:9" ht="46.5">
      <c r="A276" s="19" t="s">
        <v>840</v>
      </c>
      <c r="B276" s="69" t="s">
        <v>839</v>
      </c>
      <c r="C276" s="22" t="s">
        <v>4420</v>
      </c>
      <c r="D276" s="24">
        <v>0</v>
      </c>
      <c r="E276" s="26" t="s">
        <v>51</v>
      </c>
      <c r="F276" s="25"/>
      <c r="G276" s="24"/>
    </row>
    <row r="277" spans="1:9" ht="72.5">
      <c r="A277" s="19"/>
      <c r="B277" s="69"/>
      <c r="C277" s="22" t="s">
        <v>4419</v>
      </c>
      <c r="D277" s="24">
        <v>0</v>
      </c>
      <c r="E277" s="13" t="s">
        <v>51</v>
      </c>
      <c r="F277" s="22" t="s">
        <v>4418</v>
      </c>
      <c r="G277" s="24"/>
    </row>
    <row r="278" spans="1:9" ht="43.5">
      <c r="A278" s="19"/>
      <c r="B278" s="69"/>
      <c r="C278" s="22" t="s">
        <v>4417</v>
      </c>
      <c r="D278" s="24">
        <v>0</v>
      </c>
      <c r="E278" s="13" t="s">
        <v>51</v>
      </c>
      <c r="F278" s="22"/>
      <c r="G278" s="24"/>
    </row>
    <row r="279" spans="1:9" ht="40.15" customHeight="1">
      <c r="A279" s="415" t="s">
        <v>838</v>
      </c>
      <c r="B279" s="918" t="s">
        <v>837</v>
      </c>
      <c r="C279" s="919"/>
      <c r="D279" s="919"/>
      <c r="E279" s="919"/>
      <c r="F279" s="919"/>
      <c r="G279" s="920"/>
      <c r="H279" s="11">
        <f>SUM(D280:D283)</f>
        <v>0</v>
      </c>
      <c r="I279" s="11">
        <f>COUNT(D280:D283)*2</f>
        <v>8</v>
      </c>
    </row>
    <row r="280" spans="1:9" ht="46.5">
      <c r="A280" s="19" t="s">
        <v>836</v>
      </c>
      <c r="B280" s="38" t="s">
        <v>835</v>
      </c>
      <c r="C280" s="38" t="s">
        <v>4197</v>
      </c>
      <c r="D280" s="188">
        <v>0</v>
      </c>
      <c r="E280" s="26" t="s">
        <v>126</v>
      </c>
      <c r="F280" s="25"/>
      <c r="G280" s="24"/>
    </row>
    <row r="281" spans="1:9" ht="72.5">
      <c r="A281" s="19" t="s">
        <v>833</v>
      </c>
      <c r="B281" s="38" t="s">
        <v>832</v>
      </c>
      <c r="C281" s="23" t="s">
        <v>831</v>
      </c>
      <c r="D281" s="188">
        <v>0</v>
      </c>
      <c r="E281" s="26" t="s">
        <v>130</v>
      </c>
      <c r="F281" s="23" t="s">
        <v>830</v>
      </c>
      <c r="G281" s="24"/>
    </row>
    <row r="282" spans="1:9" ht="29">
      <c r="A282" s="19"/>
      <c r="B282" s="38"/>
      <c r="C282" s="64" t="s">
        <v>829</v>
      </c>
      <c r="D282" s="188">
        <v>0</v>
      </c>
      <c r="E282" s="26" t="s">
        <v>126</v>
      </c>
      <c r="F282" s="26"/>
      <c r="G282" s="24"/>
    </row>
    <row r="283" spans="1:9" ht="62">
      <c r="A283" s="19" t="s">
        <v>828</v>
      </c>
      <c r="B283" s="38" t="s">
        <v>827</v>
      </c>
      <c r="C283" s="36" t="s">
        <v>3913</v>
      </c>
      <c r="D283" s="188">
        <v>0</v>
      </c>
      <c r="E283" s="26" t="s">
        <v>168</v>
      </c>
      <c r="F283" s="25"/>
      <c r="G283" s="24"/>
    </row>
    <row r="284" spans="1:9" ht="40.15" customHeight="1">
      <c r="A284" s="421" t="s">
        <v>825</v>
      </c>
      <c r="B284" s="918" t="s">
        <v>824</v>
      </c>
      <c r="C284" s="919"/>
      <c r="D284" s="919"/>
      <c r="E284" s="919"/>
      <c r="F284" s="919"/>
      <c r="G284" s="920"/>
      <c r="H284" s="11">
        <f>SUM(D285)</f>
        <v>0</v>
      </c>
      <c r="I284" s="11">
        <f>COUNT(D285)*2</f>
        <v>2</v>
      </c>
    </row>
    <row r="285" spans="1:9" ht="101.5">
      <c r="A285" s="19" t="s">
        <v>823</v>
      </c>
      <c r="B285" s="68" t="s">
        <v>822</v>
      </c>
      <c r="C285" s="36" t="s">
        <v>821</v>
      </c>
      <c r="D285" s="24">
        <v>0</v>
      </c>
      <c r="E285" s="26" t="s">
        <v>110</v>
      </c>
      <c r="F285" s="17" t="s">
        <v>820</v>
      </c>
      <c r="G285" s="24"/>
    </row>
    <row r="286" spans="1:9" ht="29" hidden="1">
      <c r="A286" s="21" t="s">
        <v>819</v>
      </c>
      <c r="B286" s="68" t="s">
        <v>818</v>
      </c>
      <c r="C286" s="25"/>
      <c r="D286" s="25"/>
      <c r="E286" s="26"/>
      <c r="F286" s="25"/>
      <c r="G286" s="25"/>
      <c r="H286" s="8"/>
      <c r="I286" s="8"/>
    </row>
    <row r="287" spans="1:9" ht="21">
      <c r="A287" s="118"/>
      <c r="B287" s="912" t="s">
        <v>817</v>
      </c>
      <c r="C287" s="913"/>
      <c r="D287" s="913"/>
      <c r="E287" s="913"/>
      <c r="F287" s="913"/>
      <c r="G287" s="913"/>
      <c r="H287" s="11">
        <f>H288+H297+H308+H320+H338+H345</f>
        <v>0</v>
      </c>
      <c r="I287" s="11">
        <f>I288+I297+I308+I320+I338+I345</f>
        <v>68</v>
      </c>
    </row>
    <row r="288" spans="1:9" ht="40.15" customHeight="1">
      <c r="A288" s="415" t="s">
        <v>816</v>
      </c>
      <c r="B288" s="825" t="s">
        <v>815</v>
      </c>
      <c r="C288" s="826"/>
      <c r="D288" s="826"/>
      <c r="E288" s="826"/>
      <c r="F288" s="826"/>
      <c r="G288" s="827"/>
      <c r="H288" s="11">
        <f>SUM(D289:D290)</f>
        <v>0</v>
      </c>
      <c r="I288" s="11">
        <f>COUNT(D289:D290)*2</f>
        <v>4</v>
      </c>
    </row>
    <row r="289" spans="1:9" ht="31">
      <c r="A289" s="19" t="s">
        <v>814</v>
      </c>
      <c r="B289" s="29" t="s">
        <v>813</v>
      </c>
      <c r="C289" s="23" t="s">
        <v>4416</v>
      </c>
      <c r="D289" s="24">
        <v>0</v>
      </c>
      <c r="E289" s="26" t="s">
        <v>51</v>
      </c>
      <c r="G289" s="24"/>
    </row>
    <row r="290" spans="1:9" ht="58">
      <c r="A290" s="19"/>
      <c r="B290" s="29"/>
      <c r="C290" s="23" t="s">
        <v>4415</v>
      </c>
      <c r="D290" s="24">
        <v>0</v>
      </c>
      <c r="E290" s="26" t="s">
        <v>51</v>
      </c>
      <c r="F290" s="23" t="s">
        <v>1761</v>
      </c>
      <c r="G290" s="24"/>
    </row>
    <row r="291" spans="1:9" ht="31" hidden="1">
      <c r="A291" s="21" t="s">
        <v>806</v>
      </c>
      <c r="B291" s="29" t="s">
        <v>805</v>
      </c>
      <c r="C291" s="25"/>
      <c r="D291" s="25"/>
      <c r="E291" s="26"/>
      <c r="F291" s="25"/>
      <c r="G291" s="25"/>
      <c r="H291" s="8"/>
      <c r="I291" s="8"/>
    </row>
    <row r="292" spans="1:9" ht="31" hidden="1">
      <c r="A292" s="21" t="s">
        <v>796</v>
      </c>
      <c r="B292" s="29" t="s">
        <v>795</v>
      </c>
      <c r="C292" s="25"/>
      <c r="D292" s="25"/>
      <c r="E292" s="26"/>
      <c r="F292" s="25"/>
      <c r="G292" s="25"/>
      <c r="H292" s="8"/>
      <c r="I292" s="8"/>
    </row>
    <row r="293" spans="1:9" ht="46.5" hidden="1">
      <c r="A293" s="21" t="s">
        <v>792</v>
      </c>
      <c r="B293" s="29" t="s">
        <v>791</v>
      </c>
      <c r="C293" s="25"/>
      <c r="D293" s="25"/>
      <c r="E293" s="26"/>
      <c r="F293" s="25"/>
      <c r="G293" s="25"/>
      <c r="H293" s="8"/>
      <c r="I293" s="8"/>
    </row>
    <row r="294" spans="1:9" ht="40.15" hidden="1" customHeight="1">
      <c r="A294" s="423" t="s">
        <v>790</v>
      </c>
      <c r="B294" s="918" t="s">
        <v>789</v>
      </c>
      <c r="C294" s="919"/>
      <c r="D294" s="919"/>
      <c r="E294" s="919"/>
      <c r="F294" s="919"/>
      <c r="G294" s="920"/>
    </row>
    <row r="295" spans="1:9" ht="31" hidden="1">
      <c r="A295" s="21" t="s">
        <v>788</v>
      </c>
      <c r="B295" s="42" t="s">
        <v>787</v>
      </c>
      <c r="C295" s="25"/>
      <c r="D295" s="25"/>
      <c r="E295" s="26"/>
      <c r="F295" s="25"/>
      <c r="G295" s="25"/>
      <c r="H295" s="8"/>
      <c r="I295" s="8"/>
    </row>
    <row r="296" spans="1:9" ht="31" hidden="1">
      <c r="A296" s="21" t="s">
        <v>785</v>
      </c>
      <c r="B296" s="42" t="s">
        <v>784</v>
      </c>
      <c r="C296" s="25"/>
      <c r="D296" s="25"/>
      <c r="E296" s="26"/>
      <c r="F296" s="25"/>
      <c r="G296" s="25"/>
      <c r="H296" s="8"/>
      <c r="I296" s="8"/>
    </row>
    <row r="297" spans="1:9" ht="40.15" customHeight="1">
      <c r="A297" s="415" t="s">
        <v>782</v>
      </c>
      <c r="B297" s="918" t="s">
        <v>781</v>
      </c>
      <c r="C297" s="919"/>
      <c r="D297" s="919"/>
      <c r="E297" s="919"/>
      <c r="F297" s="919"/>
      <c r="G297" s="920"/>
      <c r="H297" s="11">
        <f>SUM(D298:D299)</f>
        <v>0</v>
      </c>
      <c r="I297" s="11">
        <f>COUNT(D298:D299)*2</f>
        <v>4</v>
      </c>
    </row>
    <row r="298" spans="1:9" ht="62">
      <c r="A298" s="19" t="s">
        <v>780</v>
      </c>
      <c r="B298" s="42" t="s">
        <v>779</v>
      </c>
      <c r="C298" s="42" t="s">
        <v>4414</v>
      </c>
      <c r="D298" s="24">
        <v>0</v>
      </c>
      <c r="E298" s="30" t="s">
        <v>110</v>
      </c>
      <c r="F298" s="25"/>
      <c r="G298" s="24"/>
    </row>
    <row r="299" spans="1:9" ht="62">
      <c r="A299" s="19" t="s">
        <v>776</v>
      </c>
      <c r="B299" s="17" t="s">
        <v>775</v>
      </c>
      <c r="C299" s="42" t="s">
        <v>4413</v>
      </c>
      <c r="D299" s="24">
        <v>0</v>
      </c>
      <c r="E299" s="30" t="s">
        <v>130</v>
      </c>
      <c r="F299" s="25"/>
      <c r="G299" s="24"/>
    </row>
    <row r="300" spans="1:9" ht="31" hidden="1">
      <c r="A300" s="21" t="s">
        <v>767</v>
      </c>
      <c r="B300" s="42" t="s">
        <v>766</v>
      </c>
      <c r="C300" s="25"/>
      <c r="D300" s="25"/>
      <c r="E300" s="26"/>
      <c r="F300" s="25"/>
      <c r="G300" s="25"/>
      <c r="H300" s="8"/>
      <c r="I300" s="8"/>
    </row>
    <row r="301" spans="1:9" ht="31" hidden="1">
      <c r="A301" s="21" t="s">
        <v>765</v>
      </c>
      <c r="B301" s="42" t="s">
        <v>764</v>
      </c>
      <c r="C301" s="25"/>
      <c r="D301" s="25"/>
      <c r="E301" s="26"/>
      <c r="F301" s="25"/>
      <c r="G301" s="25"/>
      <c r="H301" s="8"/>
      <c r="I301" s="8"/>
    </row>
    <row r="302" spans="1:9" ht="40.15" hidden="1" customHeight="1">
      <c r="A302" s="423" t="s">
        <v>762</v>
      </c>
      <c r="B302" s="825" t="s">
        <v>761</v>
      </c>
      <c r="C302" s="826"/>
      <c r="D302" s="826"/>
      <c r="E302" s="826"/>
      <c r="F302" s="826"/>
      <c r="G302" s="827"/>
    </row>
    <row r="303" spans="1:9" ht="31" hidden="1">
      <c r="A303" s="21" t="s">
        <v>760</v>
      </c>
      <c r="B303" s="29" t="s">
        <v>759</v>
      </c>
      <c r="G303" s="25"/>
      <c r="H303" s="8"/>
      <c r="I303" s="8"/>
    </row>
    <row r="304" spans="1:9" ht="43.5" hidden="1">
      <c r="A304" s="21" t="s">
        <v>758</v>
      </c>
      <c r="B304" s="23" t="s">
        <v>757</v>
      </c>
      <c r="C304" s="42"/>
      <c r="D304" s="25"/>
      <c r="E304" s="26"/>
      <c r="F304" s="25"/>
      <c r="G304" s="25"/>
      <c r="H304" s="8"/>
      <c r="I304" s="8"/>
    </row>
    <row r="305" spans="1:9" ht="46.5" hidden="1">
      <c r="A305" s="21" t="s">
        <v>756</v>
      </c>
      <c r="B305" s="29" t="s">
        <v>755</v>
      </c>
      <c r="C305" s="25"/>
      <c r="D305" s="25"/>
      <c r="E305" s="26"/>
      <c r="F305" s="25"/>
      <c r="G305" s="25"/>
      <c r="H305" s="8"/>
      <c r="I305" s="8"/>
    </row>
    <row r="306" spans="1:9" ht="15.5" hidden="1">
      <c r="A306" s="21" t="s">
        <v>754</v>
      </c>
      <c r="B306" s="29" t="s">
        <v>753</v>
      </c>
      <c r="C306" s="25"/>
      <c r="D306" s="25"/>
      <c r="E306" s="26"/>
      <c r="F306" s="25"/>
      <c r="G306" s="25"/>
      <c r="H306" s="8"/>
      <c r="I306" s="8"/>
    </row>
    <row r="307" spans="1:9" ht="31" hidden="1">
      <c r="A307" s="21" t="s">
        <v>752</v>
      </c>
      <c r="B307" s="29" t="s">
        <v>751</v>
      </c>
      <c r="C307" s="25"/>
      <c r="D307" s="25"/>
      <c r="E307" s="26"/>
      <c r="F307" s="25"/>
      <c r="G307" s="25"/>
      <c r="H307" s="8"/>
      <c r="I307" s="8"/>
    </row>
    <row r="308" spans="1:9" ht="40.15" customHeight="1">
      <c r="A308" s="415" t="s">
        <v>750</v>
      </c>
      <c r="B308" s="825" t="s">
        <v>749</v>
      </c>
      <c r="C308" s="826"/>
      <c r="D308" s="826"/>
      <c r="E308" s="826"/>
      <c r="F308" s="826"/>
      <c r="G308" s="827"/>
      <c r="H308" s="11">
        <f>SUM(D309)</f>
        <v>0</v>
      </c>
      <c r="I308" s="11">
        <f>COUNT(D309)*2</f>
        <v>2</v>
      </c>
    </row>
    <row r="309" spans="1:9" ht="116">
      <c r="A309" s="19" t="s">
        <v>748</v>
      </c>
      <c r="B309" s="23" t="s">
        <v>747</v>
      </c>
      <c r="C309" s="32" t="s">
        <v>4412</v>
      </c>
      <c r="D309" s="24">
        <v>0</v>
      </c>
      <c r="E309" s="26" t="s">
        <v>1756</v>
      </c>
      <c r="F309" s="17" t="s">
        <v>4411</v>
      </c>
      <c r="G309" s="24"/>
    </row>
    <row r="310" spans="1:9" ht="29" hidden="1">
      <c r="A310" s="21" t="s">
        <v>746</v>
      </c>
      <c r="B310" s="23" t="s">
        <v>745</v>
      </c>
      <c r="C310" s="25"/>
      <c r="D310" s="25"/>
      <c r="E310" s="26"/>
      <c r="F310" s="25"/>
      <c r="G310" s="25"/>
      <c r="H310" s="8"/>
      <c r="I310" s="8"/>
    </row>
    <row r="311" spans="1:9" ht="40.15" hidden="1" customHeight="1">
      <c r="A311" s="423" t="s">
        <v>743</v>
      </c>
      <c r="B311" s="918" t="s">
        <v>742</v>
      </c>
      <c r="C311" s="919"/>
      <c r="D311" s="919"/>
      <c r="E311" s="919"/>
      <c r="F311" s="919"/>
      <c r="G311" s="920"/>
    </row>
    <row r="312" spans="1:9" ht="29" hidden="1">
      <c r="A312" s="21" t="s">
        <v>741</v>
      </c>
      <c r="B312" s="63" t="s">
        <v>740</v>
      </c>
      <c r="C312" s="42"/>
      <c r="D312" s="25"/>
      <c r="E312" s="26"/>
      <c r="F312" s="25"/>
      <c r="G312" s="25"/>
      <c r="H312" s="8"/>
      <c r="I312" s="8"/>
    </row>
    <row r="313" spans="1:9" hidden="1">
      <c r="A313" s="21" t="s">
        <v>737</v>
      </c>
      <c r="B313" s="63" t="s">
        <v>736</v>
      </c>
      <c r="C313" s="25"/>
      <c r="D313" s="25"/>
      <c r="E313" s="26"/>
      <c r="F313" s="25"/>
      <c r="G313" s="25"/>
      <c r="H313" s="8"/>
      <c r="I313" s="8"/>
    </row>
    <row r="314" spans="1:9" ht="40.15" hidden="1" customHeight="1">
      <c r="A314" s="423" t="s">
        <v>731</v>
      </c>
      <c r="B314" s="825" t="s">
        <v>730</v>
      </c>
      <c r="C314" s="826"/>
      <c r="D314" s="826"/>
      <c r="E314" s="826"/>
      <c r="F314" s="826"/>
      <c r="G314" s="827"/>
    </row>
    <row r="315" spans="1:9" ht="46.5" hidden="1">
      <c r="A315" s="21" t="s">
        <v>729</v>
      </c>
      <c r="B315" s="31" t="s">
        <v>728</v>
      </c>
      <c r="C315" s="25"/>
      <c r="D315" s="25"/>
      <c r="E315" s="26"/>
      <c r="F315" s="25"/>
      <c r="G315" s="25"/>
      <c r="H315" s="8"/>
      <c r="I315" s="8"/>
    </row>
    <row r="316" spans="1:9" ht="31" hidden="1">
      <c r="A316" s="21" t="s">
        <v>727</v>
      </c>
      <c r="B316" s="31" t="s">
        <v>726</v>
      </c>
      <c r="C316" s="42"/>
      <c r="D316" s="25"/>
      <c r="E316" s="26"/>
      <c r="F316" s="25"/>
      <c r="G316" s="25"/>
      <c r="H316" s="8"/>
      <c r="I316" s="8"/>
    </row>
    <row r="317" spans="1:9" ht="31" hidden="1">
      <c r="A317" s="21" t="s">
        <v>723</v>
      </c>
      <c r="B317" s="31" t="s">
        <v>722</v>
      </c>
      <c r="C317" s="25"/>
      <c r="D317" s="25"/>
      <c r="E317" s="26"/>
      <c r="F317" s="25"/>
      <c r="G317" s="25"/>
      <c r="H317" s="8"/>
      <c r="I317" s="8"/>
    </row>
    <row r="318" spans="1:9" ht="31" hidden="1">
      <c r="A318" s="21" t="s">
        <v>714</v>
      </c>
      <c r="B318" s="31" t="s">
        <v>713</v>
      </c>
      <c r="C318" s="25"/>
      <c r="D318" s="25"/>
      <c r="E318" s="26"/>
      <c r="F318" s="25"/>
      <c r="G318" s="25"/>
      <c r="H318" s="8"/>
      <c r="I318" s="8"/>
    </row>
    <row r="319" spans="1:9" ht="31" hidden="1">
      <c r="A319" s="21" t="s">
        <v>712</v>
      </c>
      <c r="B319" s="31" t="s">
        <v>711</v>
      </c>
      <c r="C319" s="25"/>
      <c r="D319" s="25"/>
      <c r="E319" s="26"/>
      <c r="F319" s="25"/>
      <c r="G319" s="25"/>
      <c r="H319" s="8"/>
      <c r="I319" s="8"/>
    </row>
    <row r="320" spans="1:9" ht="40.15" customHeight="1">
      <c r="A320" s="415" t="s">
        <v>708</v>
      </c>
      <c r="B320" s="918" t="s">
        <v>707</v>
      </c>
      <c r="C320" s="919"/>
      <c r="D320" s="919"/>
      <c r="E320" s="919"/>
      <c r="F320" s="919"/>
      <c r="G320" s="920"/>
      <c r="H320" s="11">
        <f>SUM(D325:D328)</f>
        <v>0</v>
      </c>
      <c r="I320" s="11">
        <f>COUNT(D325:D328)*2</f>
        <v>8</v>
      </c>
    </row>
    <row r="321" spans="1:9" ht="46.5" hidden="1">
      <c r="A321" s="21" t="s">
        <v>706</v>
      </c>
      <c r="B321" s="29" t="s">
        <v>705</v>
      </c>
      <c r="C321" s="25"/>
      <c r="D321" s="25"/>
      <c r="E321" s="26"/>
      <c r="F321" s="25"/>
      <c r="G321" s="25"/>
      <c r="H321" s="8"/>
      <c r="I321" s="8"/>
    </row>
    <row r="322" spans="1:9" ht="31" hidden="1">
      <c r="A322" s="21" t="s">
        <v>703</v>
      </c>
      <c r="B322" s="29" t="s">
        <v>702</v>
      </c>
      <c r="C322" s="25"/>
      <c r="D322" s="25"/>
      <c r="E322" s="26"/>
      <c r="F322" s="25"/>
      <c r="G322" s="25"/>
      <c r="H322" s="8"/>
      <c r="I322" s="8"/>
    </row>
    <row r="323" spans="1:9" ht="31" hidden="1">
      <c r="A323" s="21" t="s">
        <v>700</v>
      </c>
      <c r="B323" s="29" t="s">
        <v>699</v>
      </c>
      <c r="C323" s="25"/>
      <c r="D323" s="25"/>
      <c r="E323" s="26"/>
      <c r="F323" s="25"/>
      <c r="G323" s="25"/>
      <c r="H323" s="8"/>
      <c r="I323" s="8"/>
    </row>
    <row r="324" spans="1:9" ht="31" hidden="1">
      <c r="A324" s="21" t="s">
        <v>698</v>
      </c>
      <c r="B324" s="33" t="s">
        <v>697</v>
      </c>
      <c r="C324" s="25"/>
      <c r="D324" s="25"/>
      <c r="E324" s="26"/>
      <c r="F324" s="25"/>
      <c r="G324" s="25"/>
      <c r="H324" s="8"/>
      <c r="I324" s="8"/>
    </row>
    <row r="325" spans="1:9" ht="43.5">
      <c r="A325" s="19" t="s">
        <v>695</v>
      </c>
      <c r="B325" s="31" t="s">
        <v>694</v>
      </c>
      <c r="C325" s="22" t="s">
        <v>1688</v>
      </c>
      <c r="D325" s="24">
        <v>0</v>
      </c>
      <c r="E325" s="26" t="s">
        <v>1249</v>
      </c>
      <c r="F325" s="17" t="s">
        <v>4191</v>
      </c>
      <c r="G325" s="24"/>
    </row>
    <row r="326" spans="1:9" ht="31">
      <c r="A326" s="19" t="s">
        <v>692</v>
      </c>
      <c r="B326" s="31" t="s">
        <v>691</v>
      </c>
      <c r="C326" s="17" t="s">
        <v>4410</v>
      </c>
      <c r="D326" s="24">
        <v>0</v>
      </c>
      <c r="E326" s="26" t="s">
        <v>51</v>
      </c>
      <c r="F326" s="25"/>
      <c r="G326" s="24"/>
    </row>
    <row r="327" spans="1:9" ht="29">
      <c r="A327" s="19"/>
      <c r="B327" s="31"/>
      <c r="C327" s="17" t="s">
        <v>4409</v>
      </c>
      <c r="D327" s="24">
        <v>0</v>
      </c>
      <c r="E327" s="26" t="s">
        <v>51</v>
      </c>
      <c r="F327" s="25"/>
      <c r="G327" s="24"/>
    </row>
    <row r="328" spans="1:9" ht="46.5">
      <c r="A328" s="19" t="s">
        <v>687</v>
      </c>
      <c r="B328" s="31" t="s">
        <v>686</v>
      </c>
      <c r="C328" s="17" t="s">
        <v>4408</v>
      </c>
      <c r="D328" s="24">
        <v>0</v>
      </c>
      <c r="E328" s="26" t="s">
        <v>168</v>
      </c>
      <c r="F328" s="25"/>
      <c r="G328" s="24"/>
    </row>
    <row r="329" spans="1:9" ht="40.15" hidden="1" customHeight="1">
      <c r="A329" s="423" t="s">
        <v>684</v>
      </c>
      <c r="B329" s="825" t="s">
        <v>683</v>
      </c>
      <c r="C329" s="826"/>
      <c r="D329" s="826"/>
      <c r="E329" s="826"/>
      <c r="F329" s="826"/>
      <c r="G329" s="827"/>
    </row>
    <row r="330" spans="1:9" ht="31" hidden="1">
      <c r="A330" s="21" t="s">
        <v>682</v>
      </c>
      <c r="B330" s="29" t="s">
        <v>681</v>
      </c>
      <c r="C330" s="25"/>
      <c r="D330" s="25"/>
      <c r="E330" s="26"/>
      <c r="F330" s="25"/>
      <c r="G330" s="25"/>
      <c r="H330" s="8"/>
      <c r="I330" s="8"/>
    </row>
    <row r="331" spans="1:9" ht="46.5" hidden="1">
      <c r="A331" s="21" t="s">
        <v>680</v>
      </c>
      <c r="B331" s="29" t="s">
        <v>679</v>
      </c>
      <c r="C331" s="25"/>
      <c r="D331" s="25"/>
      <c r="E331" s="26"/>
      <c r="F331" s="25"/>
      <c r="G331" s="25"/>
      <c r="H331" s="8"/>
      <c r="I331" s="8"/>
    </row>
    <row r="332" spans="1:9" ht="31" hidden="1">
      <c r="A332" s="21" t="s">
        <v>678</v>
      </c>
      <c r="B332" s="29" t="s">
        <v>677</v>
      </c>
      <c r="C332" s="25"/>
      <c r="D332" s="25"/>
      <c r="E332" s="26"/>
      <c r="F332" s="25"/>
      <c r="G332" s="25"/>
      <c r="H332" s="8"/>
      <c r="I332" s="8"/>
    </row>
    <row r="333" spans="1:9" ht="46.5" hidden="1">
      <c r="A333" s="21" t="s">
        <v>676</v>
      </c>
      <c r="B333" s="29" t="s">
        <v>675</v>
      </c>
      <c r="C333" s="25"/>
      <c r="D333" s="25"/>
      <c r="E333" s="26"/>
      <c r="F333" s="25"/>
      <c r="G333" s="25"/>
      <c r="H333" s="8"/>
      <c r="I333" s="8"/>
    </row>
    <row r="334" spans="1:9" ht="40.15" hidden="1" customHeight="1">
      <c r="A334" s="423" t="s">
        <v>674</v>
      </c>
      <c r="B334" s="918" t="s">
        <v>673</v>
      </c>
      <c r="C334" s="919"/>
      <c r="D334" s="919"/>
      <c r="E334" s="919"/>
      <c r="F334" s="919"/>
      <c r="G334" s="920"/>
    </row>
    <row r="335" spans="1:9" ht="43.5" hidden="1">
      <c r="A335" s="21" t="s">
        <v>672</v>
      </c>
      <c r="B335" s="17" t="s">
        <v>671</v>
      </c>
      <c r="C335" s="25"/>
      <c r="D335" s="25"/>
      <c r="E335" s="26"/>
      <c r="F335" s="25"/>
      <c r="G335" s="25"/>
      <c r="H335" s="8"/>
      <c r="I335" s="8"/>
    </row>
    <row r="336" spans="1:9" ht="29" hidden="1">
      <c r="A336" s="21" t="s">
        <v>670</v>
      </c>
      <c r="B336" s="17" t="s">
        <v>669</v>
      </c>
      <c r="C336" s="25"/>
      <c r="D336" s="25"/>
      <c r="E336" s="26"/>
      <c r="F336" s="25"/>
      <c r="G336" s="25"/>
      <c r="H336" s="8"/>
      <c r="I336" s="8"/>
    </row>
    <row r="337" spans="1:9" ht="62" hidden="1">
      <c r="A337" s="21" t="s">
        <v>668</v>
      </c>
      <c r="B337" s="42" t="s">
        <v>1684</v>
      </c>
      <c r="C337" s="25"/>
      <c r="D337" s="25"/>
      <c r="E337" s="26"/>
      <c r="F337" s="25"/>
      <c r="G337" s="25"/>
      <c r="H337" s="8"/>
      <c r="I337" s="8"/>
    </row>
    <row r="338" spans="1:9" ht="40.15" customHeight="1">
      <c r="A338" s="415" t="s">
        <v>666</v>
      </c>
      <c r="B338" s="825" t="s">
        <v>665</v>
      </c>
      <c r="C338" s="826"/>
      <c r="D338" s="826"/>
      <c r="E338" s="826"/>
      <c r="F338" s="826"/>
      <c r="G338" s="827"/>
      <c r="H338" s="11">
        <f>SUM(D341:D344)</f>
        <v>0</v>
      </c>
      <c r="I338" s="11">
        <f>COUNT(D341:D344)*2</f>
        <v>6</v>
      </c>
    </row>
    <row r="339" spans="1:9" ht="31" hidden="1">
      <c r="A339" s="21" t="s">
        <v>664</v>
      </c>
      <c r="B339" s="29" t="s">
        <v>663</v>
      </c>
      <c r="C339" s="25"/>
      <c r="D339" s="25"/>
      <c r="E339" s="26"/>
      <c r="F339" s="25"/>
      <c r="G339" s="25"/>
      <c r="H339" s="8"/>
      <c r="I339" s="8"/>
    </row>
    <row r="340" spans="1:9" ht="31" hidden="1">
      <c r="A340" s="21" t="s">
        <v>662</v>
      </c>
      <c r="B340" s="29" t="s">
        <v>661</v>
      </c>
      <c r="C340" s="25"/>
      <c r="D340" s="25"/>
      <c r="E340" s="26"/>
      <c r="F340" s="25"/>
      <c r="G340" s="25"/>
      <c r="H340" s="8"/>
      <c r="I340" s="8"/>
    </row>
    <row r="341" spans="1:9" ht="31">
      <c r="A341" s="19" t="s">
        <v>660</v>
      </c>
      <c r="B341" s="29" t="s">
        <v>659</v>
      </c>
      <c r="C341" s="23" t="s">
        <v>658</v>
      </c>
      <c r="D341" s="24">
        <v>0</v>
      </c>
      <c r="E341" s="9" t="s">
        <v>110</v>
      </c>
      <c r="F341" s="25"/>
      <c r="G341" s="24"/>
    </row>
    <row r="342" spans="1:9" ht="29">
      <c r="A342" s="19"/>
      <c r="B342" s="29"/>
      <c r="C342" s="23" t="s">
        <v>657</v>
      </c>
      <c r="D342" s="24">
        <v>0</v>
      </c>
      <c r="E342" s="26" t="s">
        <v>110</v>
      </c>
      <c r="F342" s="25"/>
      <c r="G342" s="24"/>
    </row>
    <row r="343" spans="1:9" ht="62" hidden="1">
      <c r="A343" s="21" t="s">
        <v>656</v>
      </c>
      <c r="B343" s="33" t="s">
        <v>655</v>
      </c>
      <c r="C343" s="25"/>
      <c r="D343" s="25"/>
      <c r="E343" s="26"/>
      <c r="F343" s="25"/>
      <c r="G343" s="25"/>
      <c r="H343" s="8"/>
      <c r="I343" s="8"/>
    </row>
    <row r="344" spans="1:9" ht="72.5">
      <c r="A344" s="19" t="s">
        <v>654</v>
      </c>
      <c r="B344" s="29" t="s">
        <v>653</v>
      </c>
      <c r="C344" s="17" t="s">
        <v>4407</v>
      </c>
      <c r="D344" s="24">
        <v>0</v>
      </c>
      <c r="E344" s="26" t="s">
        <v>110</v>
      </c>
      <c r="F344" s="17" t="s">
        <v>4406</v>
      </c>
      <c r="G344" s="24"/>
    </row>
    <row r="345" spans="1:9" ht="40.15" customHeight="1">
      <c r="A345" s="415" t="s">
        <v>652</v>
      </c>
      <c r="B345" s="918" t="s">
        <v>651</v>
      </c>
      <c r="C345" s="919"/>
      <c r="D345" s="919"/>
      <c r="E345" s="919"/>
      <c r="F345" s="919"/>
      <c r="G345" s="920"/>
      <c r="H345" s="11">
        <f>SUM(D346:D367)</f>
        <v>0</v>
      </c>
      <c r="I345" s="11">
        <f>COUNT(D346:D367)*2</f>
        <v>44</v>
      </c>
    </row>
    <row r="346" spans="1:9" ht="159.5">
      <c r="A346" s="19" t="s">
        <v>650</v>
      </c>
      <c r="B346" s="42" t="s">
        <v>649</v>
      </c>
      <c r="C346" s="17" t="s">
        <v>4405</v>
      </c>
      <c r="D346" s="24">
        <v>0</v>
      </c>
      <c r="E346" s="26" t="s">
        <v>1249</v>
      </c>
      <c r="F346" s="17" t="s">
        <v>4404</v>
      </c>
      <c r="G346" s="24"/>
    </row>
    <row r="347" spans="1:9" ht="43.5">
      <c r="A347" s="19"/>
      <c r="B347" s="42"/>
      <c r="C347" s="17" t="s">
        <v>4403</v>
      </c>
      <c r="D347" s="24">
        <v>0</v>
      </c>
      <c r="E347" s="26" t="s">
        <v>130</v>
      </c>
      <c r="F347" s="71"/>
      <c r="G347" s="220"/>
    </row>
    <row r="348" spans="1:9" ht="29">
      <c r="A348" s="19"/>
      <c r="B348" s="42"/>
      <c r="C348" s="17" t="s">
        <v>4402</v>
      </c>
      <c r="D348" s="24">
        <v>0</v>
      </c>
      <c r="E348" s="26" t="s">
        <v>130</v>
      </c>
      <c r="F348" s="17"/>
      <c r="G348" s="24"/>
    </row>
    <row r="349" spans="1:9" ht="29">
      <c r="A349" s="19"/>
      <c r="B349" s="42"/>
      <c r="C349" s="17" t="s">
        <v>4401</v>
      </c>
      <c r="D349" s="24">
        <v>0</v>
      </c>
      <c r="E349" s="26" t="s">
        <v>130</v>
      </c>
      <c r="F349" s="17"/>
      <c r="G349" s="24"/>
    </row>
    <row r="350" spans="1:9" ht="43.5">
      <c r="A350" s="19"/>
      <c r="B350" s="42"/>
      <c r="C350" s="17" t="s">
        <v>4400</v>
      </c>
      <c r="D350" s="24">
        <v>0</v>
      </c>
      <c r="E350" s="26" t="s">
        <v>130</v>
      </c>
      <c r="F350" s="17"/>
      <c r="G350" s="24"/>
    </row>
    <row r="351" spans="1:9" ht="43.5">
      <c r="A351" s="19"/>
      <c r="B351" s="42"/>
      <c r="C351" s="17" t="s">
        <v>4399</v>
      </c>
      <c r="D351" s="24">
        <v>0</v>
      </c>
      <c r="E351" s="26" t="s">
        <v>130</v>
      </c>
      <c r="F351" s="17"/>
      <c r="G351" s="24"/>
    </row>
    <row r="352" spans="1:9" ht="43.5">
      <c r="A352" s="19"/>
      <c r="B352" s="42"/>
      <c r="C352" s="17" t="s">
        <v>4398</v>
      </c>
      <c r="D352" s="24">
        <v>0</v>
      </c>
      <c r="E352" s="26" t="s">
        <v>1249</v>
      </c>
      <c r="F352" s="17"/>
      <c r="G352" s="24"/>
    </row>
    <row r="353" spans="1:7" ht="29">
      <c r="A353" s="19"/>
      <c r="B353" s="42"/>
      <c r="C353" s="17" t="s">
        <v>4397</v>
      </c>
      <c r="D353" s="24">
        <v>0</v>
      </c>
      <c r="E353" s="26" t="s">
        <v>130</v>
      </c>
      <c r="F353" s="17"/>
      <c r="G353" s="24"/>
    </row>
    <row r="354" spans="1:7" ht="29">
      <c r="A354" s="19"/>
      <c r="B354" s="42"/>
      <c r="C354" s="17" t="s">
        <v>4396</v>
      </c>
      <c r="D354" s="24">
        <v>0</v>
      </c>
      <c r="E354" s="26" t="s">
        <v>130</v>
      </c>
      <c r="F354" s="17"/>
      <c r="G354" s="24"/>
    </row>
    <row r="355" spans="1:7" ht="43.5">
      <c r="A355" s="19"/>
      <c r="B355" s="42"/>
      <c r="C355" s="17" t="s">
        <v>4395</v>
      </c>
      <c r="D355" s="24">
        <v>0</v>
      </c>
      <c r="E355" s="26" t="s">
        <v>130</v>
      </c>
      <c r="F355" s="17"/>
      <c r="G355" s="24"/>
    </row>
    <row r="356" spans="1:7" ht="58">
      <c r="A356" s="19" t="s">
        <v>647</v>
      </c>
      <c r="B356" s="42" t="s">
        <v>646</v>
      </c>
      <c r="C356" s="17" t="s">
        <v>4394</v>
      </c>
      <c r="D356" s="24">
        <v>0</v>
      </c>
      <c r="E356" s="26" t="s">
        <v>190</v>
      </c>
      <c r="F356" s="25"/>
      <c r="G356" s="24"/>
    </row>
    <row r="357" spans="1:7" ht="58">
      <c r="A357" s="19"/>
      <c r="B357" s="42"/>
      <c r="C357" s="17" t="s">
        <v>4393</v>
      </c>
      <c r="D357" s="24">
        <v>0</v>
      </c>
      <c r="E357" s="26" t="s">
        <v>190</v>
      </c>
      <c r="F357" s="25"/>
      <c r="G357" s="24"/>
    </row>
    <row r="358" spans="1:7" ht="43.5">
      <c r="A358" s="19"/>
      <c r="B358" s="42"/>
      <c r="C358" s="17" t="s">
        <v>4392</v>
      </c>
      <c r="D358" s="24">
        <v>0</v>
      </c>
      <c r="E358" s="26" t="s">
        <v>130</v>
      </c>
      <c r="F358" s="25"/>
      <c r="G358" s="24"/>
    </row>
    <row r="359" spans="1:7" ht="29">
      <c r="A359" s="19"/>
      <c r="B359" s="42"/>
      <c r="C359" s="340" t="s">
        <v>4391</v>
      </c>
      <c r="D359" s="24">
        <v>0</v>
      </c>
      <c r="E359" s="26" t="s">
        <v>130</v>
      </c>
      <c r="F359" s="25"/>
      <c r="G359" s="24"/>
    </row>
    <row r="360" spans="1:7" ht="58">
      <c r="A360" s="19"/>
      <c r="B360" s="42"/>
      <c r="C360" s="17" t="s">
        <v>4390</v>
      </c>
      <c r="D360" s="24">
        <v>0</v>
      </c>
      <c r="E360" s="26" t="s">
        <v>190</v>
      </c>
      <c r="F360" s="25"/>
      <c r="G360" s="24"/>
    </row>
    <row r="361" spans="1:7" ht="29">
      <c r="A361" s="19"/>
      <c r="B361" s="42"/>
      <c r="C361" s="17" t="s">
        <v>4389</v>
      </c>
      <c r="D361" s="24">
        <v>0</v>
      </c>
      <c r="E361" s="26" t="s">
        <v>190</v>
      </c>
      <c r="F361" s="25"/>
      <c r="G361" s="24"/>
    </row>
    <row r="362" spans="1:7" ht="43.5">
      <c r="A362" s="19"/>
      <c r="B362" s="42"/>
      <c r="C362" s="17" t="s">
        <v>4388</v>
      </c>
      <c r="D362" s="24">
        <v>0</v>
      </c>
      <c r="E362" s="26" t="s">
        <v>130</v>
      </c>
      <c r="F362" s="25"/>
      <c r="G362" s="24"/>
    </row>
    <row r="363" spans="1:7" ht="31">
      <c r="A363" s="19" t="s">
        <v>645</v>
      </c>
      <c r="B363" s="42" t="s">
        <v>644</v>
      </c>
      <c r="C363" s="17" t="s">
        <v>4387</v>
      </c>
      <c r="D363" s="24">
        <v>0</v>
      </c>
      <c r="E363" s="26" t="s">
        <v>1249</v>
      </c>
      <c r="F363" s="25"/>
      <c r="G363" s="24"/>
    </row>
    <row r="364" spans="1:7" ht="43.5">
      <c r="A364" s="19"/>
      <c r="B364" s="42"/>
      <c r="C364" s="17" t="s">
        <v>4386</v>
      </c>
      <c r="D364" s="24">
        <v>0</v>
      </c>
      <c r="E364" s="26" t="s">
        <v>130</v>
      </c>
      <c r="F364" s="25"/>
      <c r="G364" s="24"/>
    </row>
    <row r="365" spans="1:7" ht="29">
      <c r="A365" s="19"/>
      <c r="B365" s="42"/>
      <c r="C365" s="17" t="s">
        <v>4385</v>
      </c>
      <c r="D365" s="24">
        <v>0</v>
      </c>
      <c r="E365" s="26" t="s">
        <v>1249</v>
      </c>
      <c r="F365" s="25"/>
      <c r="G365" s="24"/>
    </row>
    <row r="366" spans="1:7" ht="29">
      <c r="A366" s="19"/>
      <c r="B366" s="42"/>
      <c r="C366" s="17" t="s">
        <v>4384</v>
      </c>
      <c r="D366" s="24">
        <v>0</v>
      </c>
      <c r="E366" s="26" t="s">
        <v>1249</v>
      </c>
      <c r="F366" s="25"/>
      <c r="G366" s="24"/>
    </row>
    <row r="367" spans="1:7" ht="43.5">
      <c r="A367" s="19"/>
      <c r="B367" s="42"/>
      <c r="C367" s="17" t="s">
        <v>4383</v>
      </c>
      <c r="D367" s="24">
        <v>0</v>
      </c>
      <c r="E367" s="26" t="s">
        <v>130</v>
      </c>
      <c r="F367" s="25"/>
      <c r="G367" s="24"/>
    </row>
    <row r="368" spans="1:7" ht="40.15" hidden="1" customHeight="1">
      <c r="A368" s="423" t="s">
        <v>642</v>
      </c>
      <c r="B368" s="918" t="s">
        <v>641</v>
      </c>
      <c r="C368" s="919"/>
      <c r="D368" s="919"/>
      <c r="E368" s="919"/>
      <c r="F368" s="919"/>
      <c r="G368" s="920"/>
    </row>
    <row r="369" spans="1:9" ht="31" hidden="1">
      <c r="A369" s="21" t="s">
        <v>640</v>
      </c>
      <c r="B369" s="42" t="s">
        <v>639</v>
      </c>
      <c r="C369" s="25"/>
      <c r="D369" s="25"/>
      <c r="E369" s="26"/>
      <c r="F369" s="25"/>
      <c r="G369" s="25"/>
      <c r="H369" s="8"/>
      <c r="I369" s="8"/>
    </row>
    <row r="370" spans="1:9" ht="31" hidden="1">
      <c r="A370" s="21" t="s">
        <v>638</v>
      </c>
      <c r="B370" s="42" t="s">
        <v>637</v>
      </c>
      <c r="C370" s="25"/>
      <c r="D370" s="25"/>
      <c r="E370" s="26"/>
      <c r="F370" s="25"/>
      <c r="G370" s="25"/>
      <c r="H370" s="8"/>
      <c r="I370" s="8"/>
    </row>
    <row r="371" spans="1:9" ht="31" hidden="1">
      <c r="A371" s="21" t="s">
        <v>636</v>
      </c>
      <c r="B371" s="42" t="s">
        <v>635</v>
      </c>
      <c r="C371" s="25"/>
      <c r="D371" s="25"/>
      <c r="E371" s="26"/>
      <c r="F371" s="25"/>
      <c r="G371" s="25"/>
      <c r="H371" s="8"/>
      <c r="I371" s="8"/>
    </row>
    <row r="372" spans="1:9" ht="31" hidden="1">
      <c r="A372" s="21" t="s">
        <v>634</v>
      </c>
      <c r="B372" s="42" t="s">
        <v>633</v>
      </c>
      <c r="C372" s="25"/>
      <c r="D372" s="25"/>
      <c r="E372" s="26"/>
      <c r="F372" s="25"/>
      <c r="G372" s="25"/>
      <c r="H372" s="8"/>
      <c r="I372" s="8"/>
    </row>
    <row r="373" spans="1:9" ht="46.5" hidden="1">
      <c r="A373" s="21" t="s">
        <v>632</v>
      </c>
      <c r="B373" s="42" t="s">
        <v>631</v>
      </c>
      <c r="C373" s="25"/>
      <c r="D373" s="25"/>
      <c r="E373" s="26"/>
      <c r="F373" s="25"/>
      <c r="G373" s="25"/>
      <c r="H373" s="8"/>
      <c r="I373" s="8"/>
    </row>
    <row r="374" spans="1:9" ht="31" hidden="1">
      <c r="A374" s="21" t="s">
        <v>630</v>
      </c>
      <c r="B374" s="42" t="s">
        <v>629</v>
      </c>
      <c r="C374" s="25"/>
      <c r="D374" s="25"/>
      <c r="E374" s="26"/>
      <c r="F374" s="25"/>
      <c r="G374" s="25"/>
      <c r="H374" s="8"/>
      <c r="I374" s="8"/>
    </row>
    <row r="375" spans="1:9" ht="31" hidden="1">
      <c r="A375" s="21" t="s">
        <v>628</v>
      </c>
      <c r="B375" s="42" t="s">
        <v>627</v>
      </c>
      <c r="C375" s="25"/>
      <c r="D375" s="25"/>
      <c r="E375" s="26"/>
      <c r="F375" s="25"/>
      <c r="G375" s="25"/>
      <c r="H375" s="8"/>
      <c r="I375" s="8"/>
    </row>
    <row r="376" spans="1:9" ht="31" hidden="1">
      <c r="A376" s="21" t="s">
        <v>626</v>
      </c>
      <c r="B376" s="31" t="s">
        <v>625</v>
      </c>
      <c r="C376" s="25"/>
      <c r="D376" s="25"/>
      <c r="E376" s="26"/>
      <c r="F376" s="25"/>
      <c r="G376" s="25"/>
      <c r="H376" s="8"/>
      <c r="I376" s="8"/>
    </row>
    <row r="377" spans="1:9" ht="31" hidden="1">
      <c r="A377" s="21" t="s">
        <v>624</v>
      </c>
      <c r="B377" s="31" t="s">
        <v>623</v>
      </c>
      <c r="C377" s="25"/>
      <c r="D377" s="25"/>
      <c r="E377" s="26"/>
      <c r="F377" s="25"/>
      <c r="G377" s="25"/>
      <c r="H377" s="8"/>
      <c r="I377" s="8"/>
    </row>
    <row r="378" spans="1:9" ht="46.5" hidden="1">
      <c r="A378" s="21" t="s">
        <v>622</v>
      </c>
      <c r="B378" s="31" t="s">
        <v>621</v>
      </c>
      <c r="C378" s="25"/>
      <c r="D378" s="25"/>
      <c r="E378" s="26"/>
      <c r="F378" s="25"/>
      <c r="G378" s="25"/>
      <c r="H378" s="8"/>
      <c r="I378" s="8"/>
    </row>
    <row r="379" spans="1:9" ht="40.15" hidden="1" customHeight="1">
      <c r="A379" s="423" t="s">
        <v>620</v>
      </c>
      <c r="B379" s="918" t="s">
        <v>619</v>
      </c>
      <c r="C379" s="919"/>
      <c r="D379" s="919"/>
      <c r="E379" s="919"/>
      <c r="F379" s="919"/>
      <c r="G379" s="920"/>
    </row>
    <row r="380" spans="1:9" ht="31" hidden="1">
      <c r="A380" s="21" t="s">
        <v>618</v>
      </c>
      <c r="B380" s="42" t="s">
        <v>617</v>
      </c>
      <c r="C380" s="25"/>
      <c r="D380" s="25"/>
      <c r="E380" s="26"/>
      <c r="F380" s="25"/>
      <c r="G380" s="25"/>
      <c r="H380" s="8"/>
      <c r="I380" s="8"/>
    </row>
    <row r="381" spans="1:9" ht="31" hidden="1">
      <c r="A381" s="21" t="s">
        <v>616</v>
      </c>
      <c r="B381" s="42" t="s">
        <v>615</v>
      </c>
      <c r="C381" s="25"/>
      <c r="D381" s="25"/>
      <c r="E381" s="26"/>
      <c r="F381" s="25"/>
      <c r="G381" s="25"/>
      <c r="H381" s="8"/>
      <c r="I381" s="8"/>
    </row>
    <row r="382" spans="1:9" ht="31" hidden="1">
      <c r="A382" s="21" t="s">
        <v>614</v>
      </c>
      <c r="B382" s="42" t="s">
        <v>613</v>
      </c>
      <c r="C382" s="25"/>
      <c r="D382" s="25"/>
      <c r="E382" s="26"/>
      <c r="F382" s="25"/>
      <c r="G382" s="25"/>
      <c r="H382" s="8"/>
      <c r="I382" s="8"/>
    </row>
    <row r="383" spans="1:9" ht="40.15" hidden="1" customHeight="1">
      <c r="A383" s="423" t="s">
        <v>612</v>
      </c>
      <c r="B383" s="918" t="s">
        <v>611</v>
      </c>
      <c r="C383" s="919"/>
      <c r="D383" s="919"/>
      <c r="E383" s="919"/>
      <c r="F383" s="919"/>
      <c r="G383" s="920"/>
    </row>
    <row r="384" spans="1:9" ht="31" hidden="1">
      <c r="A384" s="21" t="s">
        <v>610</v>
      </c>
      <c r="B384" s="42" t="s">
        <v>609</v>
      </c>
      <c r="C384" s="25"/>
      <c r="D384" s="25"/>
      <c r="E384" s="26"/>
      <c r="F384" s="25"/>
      <c r="G384" s="25"/>
      <c r="H384" s="8"/>
      <c r="I384" s="8"/>
    </row>
    <row r="385" spans="1:9" ht="31" hidden="1">
      <c r="A385" s="21" t="s">
        <v>608</v>
      </c>
      <c r="B385" s="42" t="s">
        <v>607</v>
      </c>
      <c r="C385" s="25"/>
      <c r="D385" s="25"/>
      <c r="E385" s="26"/>
      <c r="F385" s="25"/>
      <c r="G385" s="25"/>
      <c r="H385" s="8"/>
      <c r="I385" s="8"/>
    </row>
    <row r="386" spans="1:9" ht="31" hidden="1">
      <c r="A386" s="21" t="s">
        <v>606</v>
      </c>
      <c r="B386" s="38" t="s">
        <v>605</v>
      </c>
      <c r="C386" s="25"/>
      <c r="D386" s="25"/>
      <c r="E386" s="26"/>
      <c r="F386" s="25"/>
      <c r="G386" s="25"/>
      <c r="H386" s="8"/>
      <c r="I386" s="8"/>
    </row>
    <row r="387" spans="1:9" ht="31" hidden="1">
      <c r="A387" s="21" t="s">
        <v>604</v>
      </c>
      <c r="B387" s="42" t="s">
        <v>603</v>
      </c>
      <c r="C387" s="25"/>
      <c r="D387" s="25"/>
      <c r="E387" s="26"/>
      <c r="F387" s="25"/>
      <c r="G387" s="25"/>
      <c r="H387" s="8"/>
      <c r="I387" s="8"/>
    </row>
    <row r="388" spans="1:9" ht="40.15" hidden="1" customHeight="1">
      <c r="A388" s="423" t="s">
        <v>602</v>
      </c>
      <c r="B388" s="825" t="s">
        <v>601</v>
      </c>
      <c r="C388" s="826"/>
      <c r="D388" s="826"/>
      <c r="E388" s="826"/>
      <c r="F388" s="826"/>
      <c r="G388" s="827"/>
    </row>
    <row r="389" spans="1:9" ht="46.5" hidden="1">
      <c r="A389" s="21" t="s">
        <v>600</v>
      </c>
      <c r="B389" s="29" t="s">
        <v>599</v>
      </c>
      <c r="C389" s="42"/>
      <c r="D389" s="25"/>
      <c r="E389" s="26"/>
      <c r="F389" s="25"/>
      <c r="G389" s="25"/>
      <c r="H389" s="8"/>
      <c r="I389" s="8"/>
    </row>
    <row r="390" spans="1:9" ht="31" hidden="1">
      <c r="A390" s="21" t="s">
        <v>598</v>
      </c>
      <c r="B390" s="29" t="s">
        <v>597</v>
      </c>
      <c r="C390" s="25"/>
      <c r="D390" s="25"/>
      <c r="E390" s="26"/>
      <c r="F390" s="25"/>
      <c r="G390" s="25"/>
      <c r="H390" s="8"/>
      <c r="I390" s="8"/>
    </row>
    <row r="391" spans="1:9" ht="29" hidden="1">
      <c r="A391" s="21" t="s">
        <v>596</v>
      </c>
      <c r="B391" s="23" t="s">
        <v>595</v>
      </c>
      <c r="C391" s="25"/>
      <c r="D391" s="25"/>
      <c r="E391" s="26"/>
      <c r="F391" s="25"/>
      <c r="G391" s="25"/>
      <c r="H391" s="8"/>
      <c r="I391" s="8"/>
    </row>
    <row r="392" spans="1:9" ht="62" hidden="1">
      <c r="A392" s="21" t="s">
        <v>594</v>
      </c>
      <c r="B392" s="29" t="s">
        <v>593</v>
      </c>
      <c r="C392" s="25"/>
      <c r="D392" s="25"/>
      <c r="E392" s="26"/>
      <c r="F392" s="25"/>
      <c r="G392" s="25"/>
      <c r="H392" s="8"/>
      <c r="I392" s="8"/>
    </row>
    <row r="393" spans="1:9" ht="40.15" hidden="1" customHeight="1">
      <c r="A393" s="423" t="s">
        <v>591</v>
      </c>
      <c r="B393" s="918" t="s">
        <v>590</v>
      </c>
      <c r="C393" s="919"/>
      <c r="D393" s="919"/>
      <c r="E393" s="919"/>
      <c r="F393" s="919"/>
      <c r="G393" s="920"/>
    </row>
    <row r="394" spans="1:9" ht="46.5" hidden="1">
      <c r="A394" s="21" t="s">
        <v>589</v>
      </c>
      <c r="B394" s="42" t="s">
        <v>588</v>
      </c>
      <c r="C394" s="42"/>
      <c r="D394" s="25"/>
      <c r="E394" s="26"/>
      <c r="F394" s="25"/>
      <c r="G394" s="25"/>
      <c r="H394" s="8"/>
      <c r="I394" s="8"/>
    </row>
    <row r="395" spans="1:9" ht="62" hidden="1">
      <c r="A395" s="21" t="s">
        <v>583</v>
      </c>
      <c r="B395" s="42" t="s">
        <v>582</v>
      </c>
      <c r="C395" s="25"/>
      <c r="D395" s="25"/>
      <c r="E395" s="26"/>
      <c r="F395" s="25"/>
      <c r="G395" s="25"/>
      <c r="H395" s="8"/>
      <c r="I395" s="8"/>
    </row>
    <row r="396" spans="1:9" ht="46.5" hidden="1">
      <c r="A396" s="21" t="s">
        <v>569</v>
      </c>
      <c r="B396" s="42" t="s">
        <v>568</v>
      </c>
      <c r="C396" s="25"/>
      <c r="D396" s="25"/>
      <c r="E396" s="26"/>
      <c r="F396" s="25"/>
      <c r="G396" s="25"/>
      <c r="H396" s="8"/>
      <c r="I396" s="8"/>
    </row>
    <row r="397" spans="1:9" ht="62" hidden="1">
      <c r="A397" s="21" t="s">
        <v>565</v>
      </c>
      <c r="B397" s="42" t="s">
        <v>564</v>
      </c>
      <c r="C397" s="25"/>
      <c r="D397" s="25"/>
      <c r="E397" s="26"/>
      <c r="F397" s="25"/>
      <c r="G397" s="25"/>
      <c r="H397" s="8"/>
      <c r="I397" s="8"/>
    </row>
    <row r="398" spans="1:9" ht="46.5" hidden="1">
      <c r="A398" s="21" t="s">
        <v>562</v>
      </c>
      <c r="B398" s="42" t="s">
        <v>561</v>
      </c>
      <c r="C398" s="25"/>
      <c r="D398" s="25"/>
      <c r="E398" s="26"/>
      <c r="F398" s="25"/>
      <c r="G398" s="25"/>
      <c r="H398" s="8"/>
      <c r="I398" s="8"/>
    </row>
    <row r="399" spans="1:9" ht="29" hidden="1">
      <c r="A399" s="21" t="s">
        <v>558</v>
      </c>
      <c r="B399" s="17" t="s">
        <v>557</v>
      </c>
      <c r="C399" s="25"/>
      <c r="D399" s="25"/>
      <c r="E399" s="26"/>
      <c r="F399" s="25"/>
      <c r="G399" s="25"/>
      <c r="H399" s="8"/>
      <c r="I399" s="8"/>
    </row>
    <row r="400" spans="1:9" ht="40.15" hidden="1" customHeight="1">
      <c r="A400" s="423" t="s">
        <v>548</v>
      </c>
      <c r="B400" s="918" t="s">
        <v>547</v>
      </c>
      <c r="C400" s="919"/>
      <c r="D400" s="919"/>
      <c r="E400" s="919"/>
      <c r="F400" s="919"/>
      <c r="G400" s="920"/>
    </row>
    <row r="401" spans="1:9" ht="77.5" hidden="1">
      <c r="A401" s="21" t="s">
        <v>546</v>
      </c>
      <c r="B401" s="42" t="s">
        <v>545</v>
      </c>
      <c r="C401" s="25"/>
      <c r="D401" s="25"/>
      <c r="E401" s="26"/>
      <c r="F401" s="25"/>
      <c r="G401" s="25"/>
      <c r="H401" s="8"/>
      <c r="I401" s="8"/>
    </row>
    <row r="402" spans="1:9" ht="46.5" hidden="1">
      <c r="A402" s="21" t="s">
        <v>544</v>
      </c>
      <c r="B402" s="42" t="s">
        <v>543</v>
      </c>
      <c r="C402" s="25"/>
      <c r="D402" s="25"/>
      <c r="E402" s="26"/>
      <c r="F402" s="25"/>
      <c r="G402" s="25"/>
      <c r="H402" s="8"/>
      <c r="I402" s="8"/>
    </row>
    <row r="403" spans="1:9" ht="46.5" hidden="1">
      <c r="A403" s="21" t="s">
        <v>542</v>
      </c>
      <c r="B403" s="42" t="s">
        <v>541</v>
      </c>
      <c r="C403" s="25"/>
      <c r="D403" s="25"/>
      <c r="E403" s="26"/>
      <c r="F403" s="25"/>
      <c r="G403" s="25"/>
      <c r="H403" s="8"/>
      <c r="I403" s="8"/>
    </row>
    <row r="404" spans="1:9" ht="46.5" hidden="1">
      <c r="A404" s="21" t="s">
        <v>540</v>
      </c>
      <c r="B404" s="42" t="s">
        <v>539</v>
      </c>
      <c r="C404" s="25"/>
      <c r="D404" s="25"/>
      <c r="E404" s="26"/>
      <c r="F404" s="25"/>
      <c r="G404" s="25"/>
      <c r="H404" s="8"/>
      <c r="I404" s="8"/>
    </row>
    <row r="405" spans="1:9" ht="40.15" hidden="1" customHeight="1">
      <c r="A405" s="423" t="s">
        <v>538</v>
      </c>
      <c r="B405" s="918" t="s">
        <v>537</v>
      </c>
      <c r="C405" s="919"/>
      <c r="D405" s="919"/>
      <c r="E405" s="919"/>
      <c r="F405" s="919"/>
      <c r="G405" s="920"/>
    </row>
    <row r="406" spans="1:9" ht="15.5" hidden="1">
      <c r="A406" s="21" t="s">
        <v>536</v>
      </c>
      <c r="B406" s="42" t="s">
        <v>535</v>
      </c>
      <c r="C406" s="25"/>
      <c r="D406" s="25"/>
      <c r="E406" s="26"/>
      <c r="F406" s="25"/>
      <c r="G406" s="25"/>
      <c r="H406" s="8"/>
      <c r="I406" s="8"/>
    </row>
    <row r="407" spans="1:9" ht="46.5" hidden="1">
      <c r="A407" s="21" t="s">
        <v>534</v>
      </c>
      <c r="B407" s="42" t="s">
        <v>533</v>
      </c>
      <c r="C407" s="25"/>
      <c r="D407" s="25"/>
      <c r="E407" s="26"/>
      <c r="F407" s="25"/>
      <c r="G407" s="25"/>
      <c r="H407" s="8"/>
      <c r="I407" s="8"/>
    </row>
    <row r="408" spans="1:9" ht="31" hidden="1">
      <c r="A408" s="21" t="s">
        <v>532</v>
      </c>
      <c r="B408" s="42" t="s">
        <v>531</v>
      </c>
      <c r="C408" s="25"/>
      <c r="D408" s="25"/>
      <c r="E408" s="26"/>
      <c r="F408" s="25"/>
      <c r="G408" s="25"/>
      <c r="H408" s="8"/>
      <c r="I408" s="8"/>
    </row>
    <row r="409" spans="1:9" ht="31" hidden="1">
      <c r="A409" s="21" t="s">
        <v>530</v>
      </c>
      <c r="B409" s="42" t="s">
        <v>529</v>
      </c>
      <c r="C409" s="25"/>
      <c r="D409" s="25"/>
      <c r="E409" s="26"/>
      <c r="F409" s="25"/>
      <c r="G409" s="25"/>
      <c r="H409" s="8"/>
      <c r="I409" s="8"/>
    </row>
    <row r="410" spans="1:9" ht="46.5" hidden="1">
      <c r="A410" s="21" t="s">
        <v>528</v>
      </c>
      <c r="B410" s="42" t="s">
        <v>527</v>
      </c>
      <c r="C410" s="25"/>
      <c r="D410" s="25"/>
      <c r="E410" s="26"/>
      <c r="F410" s="25"/>
      <c r="G410" s="25"/>
      <c r="H410" s="8"/>
      <c r="I410" s="8"/>
    </row>
    <row r="411" spans="1:9" ht="40.15" hidden="1" customHeight="1">
      <c r="A411" s="423" t="s">
        <v>526</v>
      </c>
      <c r="B411" s="825" t="s">
        <v>525</v>
      </c>
      <c r="C411" s="826"/>
      <c r="D411" s="826"/>
      <c r="E411" s="826"/>
      <c r="F411" s="826"/>
      <c r="G411" s="827"/>
    </row>
    <row r="412" spans="1:9" ht="31" hidden="1">
      <c r="A412" s="21" t="s">
        <v>524</v>
      </c>
      <c r="B412" s="31" t="s">
        <v>523</v>
      </c>
      <c r="C412" s="25"/>
      <c r="D412" s="25"/>
      <c r="E412" s="26"/>
      <c r="F412" s="25"/>
      <c r="G412" s="25"/>
      <c r="H412" s="8"/>
      <c r="I412" s="8"/>
    </row>
    <row r="413" spans="1:9" ht="58" hidden="1">
      <c r="A413" s="21" t="s">
        <v>497</v>
      </c>
      <c r="B413" s="23" t="s">
        <v>496</v>
      </c>
      <c r="C413" s="25"/>
      <c r="D413" s="25"/>
      <c r="E413" s="26"/>
      <c r="F413" s="25"/>
      <c r="G413" s="25"/>
      <c r="H413" s="8"/>
      <c r="I413" s="8"/>
    </row>
    <row r="414" spans="1:9" ht="31" hidden="1">
      <c r="A414" s="21" t="s">
        <v>495</v>
      </c>
      <c r="B414" s="31" t="s">
        <v>494</v>
      </c>
      <c r="C414" s="25"/>
      <c r="D414" s="25"/>
      <c r="E414" s="26"/>
      <c r="F414" s="25"/>
      <c r="G414" s="25"/>
      <c r="H414" s="8"/>
      <c r="I414" s="8"/>
    </row>
    <row r="415" spans="1:9" ht="46.5" hidden="1">
      <c r="A415" s="21" t="s">
        <v>493</v>
      </c>
      <c r="B415" s="31" t="s">
        <v>492</v>
      </c>
      <c r="C415" s="25"/>
      <c r="D415" s="25"/>
      <c r="E415" s="26"/>
      <c r="F415" s="25"/>
      <c r="G415" s="25"/>
      <c r="H415" s="8"/>
      <c r="I415" s="8"/>
    </row>
    <row r="416" spans="1:9" ht="46.5" hidden="1">
      <c r="A416" s="21" t="s">
        <v>491</v>
      </c>
      <c r="B416" s="31" t="s">
        <v>490</v>
      </c>
      <c r="C416" s="25"/>
      <c r="D416" s="25"/>
      <c r="E416" s="26"/>
      <c r="F416" s="25"/>
      <c r="G416" s="25"/>
      <c r="H416" s="8"/>
      <c r="I416" s="8"/>
    </row>
    <row r="417" spans="1:9" ht="46.5" hidden="1">
      <c r="A417" s="21" t="s">
        <v>489</v>
      </c>
      <c r="B417" s="31" t="s">
        <v>488</v>
      </c>
      <c r="C417" s="25"/>
      <c r="D417" s="25"/>
      <c r="E417" s="26"/>
      <c r="F417" s="25"/>
      <c r="G417" s="25"/>
      <c r="H417" s="8"/>
      <c r="I417" s="8"/>
    </row>
    <row r="418" spans="1:9" ht="31" hidden="1">
      <c r="A418" s="21" t="s">
        <v>486</v>
      </c>
      <c r="B418" s="31" t="s">
        <v>485</v>
      </c>
      <c r="C418" s="25"/>
      <c r="D418" s="25"/>
      <c r="E418" s="26"/>
      <c r="F418" s="25"/>
      <c r="G418" s="25"/>
      <c r="H418" s="8"/>
      <c r="I418" s="8"/>
    </row>
    <row r="419" spans="1:9" ht="40.15" hidden="1" customHeight="1">
      <c r="A419" s="423" t="s">
        <v>482</v>
      </c>
      <c r="B419" s="918" t="s">
        <v>481</v>
      </c>
      <c r="C419" s="919"/>
      <c r="D419" s="919"/>
      <c r="E419" s="919"/>
      <c r="F419" s="919"/>
      <c r="G419" s="920"/>
    </row>
    <row r="420" spans="1:9" ht="31" hidden="1">
      <c r="A420" s="21" t="s">
        <v>480</v>
      </c>
      <c r="B420" s="38" t="s">
        <v>479</v>
      </c>
      <c r="C420" s="25"/>
      <c r="D420" s="25"/>
      <c r="E420" s="26"/>
      <c r="F420" s="25"/>
      <c r="G420" s="25"/>
      <c r="H420" s="8"/>
      <c r="I420" s="8"/>
    </row>
    <row r="421" spans="1:9" ht="31" hidden="1">
      <c r="A421" s="21" t="s">
        <v>478</v>
      </c>
      <c r="B421" s="38" t="s">
        <v>477</v>
      </c>
      <c r="C421" s="25"/>
      <c r="D421" s="25"/>
      <c r="E421" s="26"/>
      <c r="F421" s="25"/>
      <c r="G421" s="25"/>
      <c r="H421" s="8"/>
      <c r="I421" s="8"/>
    </row>
    <row r="422" spans="1:9" ht="31" hidden="1">
      <c r="A422" s="21" t="s">
        <v>476</v>
      </c>
      <c r="B422" s="38" t="s">
        <v>475</v>
      </c>
      <c r="C422" s="25"/>
      <c r="D422" s="25"/>
      <c r="E422" s="26"/>
      <c r="F422" s="25"/>
      <c r="G422" s="25"/>
      <c r="H422" s="8"/>
      <c r="I422" s="8"/>
    </row>
    <row r="423" spans="1:9" ht="31" hidden="1">
      <c r="A423" s="21" t="s">
        <v>474</v>
      </c>
      <c r="B423" s="38" t="s">
        <v>473</v>
      </c>
      <c r="C423" s="25"/>
      <c r="D423" s="25"/>
      <c r="E423" s="26"/>
      <c r="F423" s="25"/>
      <c r="G423" s="25"/>
      <c r="H423" s="8"/>
      <c r="I423" s="8"/>
    </row>
    <row r="424" spans="1:9" ht="31" hidden="1">
      <c r="A424" s="21" t="s">
        <v>472</v>
      </c>
      <c r="B424" s="38" t="s">
        <v>471</v>
      </c>
      <c r="C424" s="25"/>
      <c r="D424" s="25"/>
      <c r="E424" s="26"/>
      <c r="F424" s="25"/>
      <c r="G424" s="25"/>
      <c r="H424" s="8"/>
      <c r="I424" s="8"/>
    </row>
    <row r="425" spans="1:9" ht="31" hidden="1">
      <c r="A425" s="21" t="s">
        <v>470</v>
      </c>
      <c r="B425" s="38" t="s">
        <v>469</v>
      </c>
      <c r="C425" s="25"/>
      <c r="D425" s="25"/>
      <c r="E425" s="26"/>
      <c r="F425" s="25"/>
      <c r="G425" s="25"/>
      <c r="H425" s="8"/>
      <c r="I425" s="8"/>
    </row>
    <row r="426" spans="1:9" ht="40.15" hidden="1" customHeight="1">
      <c r="A426" s="423" t="s">
        <v>468</v>
      </c>
      <c r="B426" s="918" t="s">
        <v>467</v>
      </c>
      <c r="C426" s="919"/>
      <c r="D426" s="919"/>
      <c r="E426" s="919"/>
      <c r="F426" s="919"/>
      <c r="G426" s="920"/>
    </row>
    <row r="427" spans="1:9" ht="31" hidden="1">
      <c r="A427" s="21" t="s">
        <v>466</v>
      </c>
      <c r="B427" s="38" t="s">
        <v>465</v>
      </c>
      <c r="C427" s="25"/>
      <c r="D427" s="25"/>
      <c r="E427" s="26"/>
      <c r="F427" s="25"/>
      <c r="G427" s="25"/>
      <c r="H427" s="8"/>
      <c r="I427" s="8"/>
    </row>
    <row r="428" spans="1:9" ht="31" hidden="1">
      <c r="A428" s="21" t="s">
        <v>454</v>
      </c>
      <c r="B428" s="38" t="s">
        <v>453</v>
      </c>
      <c r="C428" s="25"/>
      <c r="D428" s="25"/>
      <c r="E428" s="26"/>
      <c r="F428" s="25"/>
      <c r="G428" s="25"/>
      <c r="H428" s="8"/>
      <c r="I428" s="8"/>
    </row>
    <row r="429" spans="1:9" ht="15.5" hidden="1">
      <c r="A429" s="21" t="s">
        <v>445</v>
      </c>
      <c r="B429" s="38" t="s">
        <v>444</v>
      </c>
      <c r="C429" s="25"/>
      <c r="D429" s="25"/>
      <c r="E429" s="26"/>
      <c r="F429" s="25"/>
      <c r="G429" s="25"/>
      <c r="H429" s="8"/>
      <c r="I429" s="8"/>
    </row>
    <row r="430" spans="1:9" ht="31" hidden="1">
      <c r="A430" s="21" t="s">
        <v>436</v>
      </c>
      <c r="B430" s="38" t="s">
        <v>435</v>
      </c>
      <c r="C430" s="25"/>
      <c r="D430" s="25"/>
      <c r="E430" s="26"/>
      <c r="F430" s="25"/>
      <c r="G430" s="25"/>
      <c r="H430" s="8"/>
      <c r="I430" s="8"/>
    </row>
    <row r="431" spans="1:9" ht="40.15" hidden="1" customHeight="1">
      <c r="A431" s="423" t="s">
        <v>430</v>
      </c>
      <c r="B431" s="918" t="s">
        <v>429</v>
      </c>
      <c r="C431" s="919"/>
      <c r="D431" s="919"/>
      <c r="E431" s="919"/>
      <c r="F431" s="919"/>
      <c r="G431" s="920"/>
    </row>
    <row r="432" spans="1:9" ht="46.5" hidden="1">
      <c r="A432" s="21" t="s">
        <v>428</v>
      </c>
      <c r="B432" s="42" t="s">
        <v>427</v>
      </c>
      <c r="C432" s="25"/>
      <c r="D432" s="25"/>
      <c r="E432" s="26"/>
      <c r="F432" s="25"/>
      <c r="G432" s="25"/>
      <c r="H432" s="8"/>
      <c r="I432" s="8"/>
    </row>
    <row r="433" spans="1:9" ht="46.5" hidden="1">
      <c r="A433" s="21" t="s">
        <v>420</v>
      </c>
      <c r="B433" s="42" t="s">
        <v>419</v>
      </c>
      <c r="C433" s="25"/>
      <c r="D433" s="25"/>
      <c r="E433" s="26"/>
      <c r="F433" s="25"/>
      <c r="G433" s="25"/>
      <c r="H433" s="8"/>
      <c r="I433" s="8"/>
    </row>
    <row r="434" spans="1:9" ht="46.5" hidden="1">
      <c r="A434" s="21" t="s">
        <v>406</v>
      </c>
      <c r="B434" s="42" t="s">
        <v>405</v>
      </c>
      <c r="C434" s="25"/>
      <c r="D434" s="25"/>
      <c r="E434" s="26"/>
      <c r="F434" s="25"/>
      <c r="G434" s="25"/>
      <c r="H434" s="8"/>
      <c r="I434" s="8"/>
    </row>
    <row r="435" spans="1:9" ht="31" hidden="1">
      <c r="A435" s="21" t="s">
        <v>391</v>
      </c>
      <c r="B435" s="42" t="s">
        <v>390</v>
      </c>
      <c r="C435" s="25"/>
      <c r="D435" s="25"/>
      <c r="E435" s="26"/>
      <c r="F435" s="25"/>
      <c r="G435" s="25"/>
      <c r="H435" s="8"/>
      <c r="I435" s="8"/>
    </row>
    <row r="436" spans="1:9" ht="46.5" hidden="1">
      <c r="A436" s="21" t="s">
        <v>380</v>
      </c>
      <c r="B436" s="42" t="s">
        <v>379</v>
      </c>
      <c r="C436" s="25"/>
      <c r="D436" s="25"/>
      <c r="E436" s="26"/>
      <c r="F436" s="25"/>
      <c r="G436" s="25"/>
      <c r="H436" s="8"/>
      <c r="I436" s="8"/>
    </row>
    <row r="437" spans="1:9" ht="31" hidden="1">
      <c r="A437" s="21" t="s">
        <v>378</v>
      </c>
      <c r="B437" s="42" t="s">
        <v>377</v>
      </c>
      <c r="C437" s="25"/>
      <c r="D437" s="25"/>
      <c r="E437" s="26"/>
      <c r="F437" s="25"/>
      <c r="G437" s="25"/>
      <c r="H437" s="8"/>
      <c r="I437" s="8"/>
    </row>
    <row r="438" spans="1:9" ht="46.5" hidden="1">
      <c r="A438" s="21" t="s">
        <v>375</v>
      </c>
      <c r="B438" s="42" t="s">
        <v>374</v>
      </c>
      <c r="C438" s="25"/>
      <c r="D438" s="25"/>
      <c r="E438" s="26"/>
      <c r="F438" s="25"/>
      <c r="G438" s="25"/>
      <c r="H438" s="8"/>
      <c r="I438" s="8"/>
    </row>
    <row r="439" spans="1:9" ht="77.5" hidden="1">
      <c r="A439" s="21" t="s">
        <v>372</v>
      </c>
      <c r="B439" s="42" t="s">
        <v>371</v>
      </c>
      <c r="C439" s="25"/>
      <c r="D439" s="25"/>
      <c r="E439" s="26"/>
      <c r="F439" s="25"/>
      <c r="G439" s="25"/>
      <c r="H439" s="8"/>
      <c r="I439" s="8"/>
    </row>
    <row r="440" spans="1:9" ht="31" hidden="1">
      <c r="A440" s="21" t="s">
        <v>365</v>
      </c>
      <c r="B440" s="38" t="s">
        <v>364</v>
      </c>
      <c r="C440" s="25"/>
      <c r="D440" s="25"/>
      <c r="E440" s="26"/>
      <c r="F440" s="25"/>
      <c r="G440" s="25"/>
      <c r="H440" s="8"/>
      <c r="I440" s="8"/>
    </row>
    <row r="441" spans="1:9" ht="46.5" hidden="1">
      <c r="A441" s="21" t="s">
        <v>362</v>
      </c>
      <c r="B441" s="42" t="s">
        <v>361</v>
      </c>
      <c r="C441" s="25"/>
      <c r="D441" s="25"/>
      <c r="E441" s="26"/>
      <c r="F441" s="25"/>
      <c r="G441" s="25"/>
      <c r="H441" s="8"/>
      <c r="I441" s="8"/>
    </row>
    <row r="442" spans="1:9" ht="21">
      <c r="A442" s="215"/>
      <c r="B442" s="912" t="s">
        <v>358</v>
      </c>
      <c r="C442" s="913"/>
      <c r="D442" s="913"/>
      <c r="E442" s="913"/>
      <c r="F442" s="913"/>
      <c r="G442" s="913"/>
      <c r="H442" s="11">
        <f>H443+H451+H460+H464+H468+H479</f>
        <v>0</v>
      </c>
      <c r="I442" s="11">
        <f>I443+I451+I460+I464+I468+I479</f>
        <v>56</v>
      </c>
    </row>
    <row r="443" spans="1:9" ht="40.15" customHeight="1">
      <c r="A443" s="421" t="s">
        <v>357</v>
      </c>
      <c r="B443" s="918" t="s">
        <v>356</v>
      </c>
      <c r="C443" s="919"/>
      <c r="D443" s="919"/>
      <c r="E443" s="919"/>
      <c r="F443" s="919"/>
      <c r="G443" s="920"/>
      <c r="H443" s="11">
        <f>SUM(D447:D449)</f>
        <v>0</v>
      </c>
      <c r="I443" s="11">
        <f>COUNT(D447:D449)*2</f>
        <v>6</v>
      </c>
    </row>
    <row r="444" spans="1:9" ht="31" hidden="1">
      <c r="A444" s="49" t="s">
        <v>355</v>
      </c>
      <c r="B444" s="42" t="s">
        <v>354</v>
      </c>
      <c r="C444" s="12"/>
      <c r="D444" s="12"/>
      <c r="E444" s="13"/>
      <c r="F444" s="12"/>
      <c r="G444" s="12"/>
      <c r="H444" s="8"/>
      <c r="I444" s="8"/>
    </row>
    <row r="445" spans="1:9" ht="46.5" hidden="1">
      <c r="A445" s="49" t="s">
        <v>353</v>
      </c>
      <c r="B445" s="42" t="s">
        <v>352</v>
      </c>
      <c r="C445" s="12"/>
      <c r="D445" s="12"/>
      <c r="E445" s="13"/>
      <c r="F445" s="12"/>
      <c r="G445" s="12"/>
      <c r="H445" s="8"/>
      <c r="I445" s="8"/>
    </row>
    <row r="446" spans="1:9" ht="31" hidden="1">
      <c r="A446" s="49" t="s">
        <v>351</v>
      </c>
      <c r="B446" s="42" t="s">
        <v>350</v>
      </c>
      <c r="C446" s="12"/>
      <c r="D446" s="12"/>
      <c r="E446" s="13"/>
      <c r="F446" s="12"/>
      <c r="G446" s="12"/>
      <c r="H446" s="8"/>
      <c r="I446" s="8"/>
    </row>
    <row r="447" spans="1:9" ht="31">
      <c r="A447" s="44" t="s">
        <v>349</v>
      </c>
      <c r="B447" s="42" t="s">
        <v>348</v>
      </c>
      <c r="C447" s="23" t="s">
        <v>347</v>
      </c>
      <c r="D447" s="47">
        <v>0</v>
      </c>
      <c r="E447" s="13" t="s">
        <v>110</v>
      </c>
      <c r="F447" s="30" t="s">
        <v>2008</v>
      </c>
      <c r="G447" s="15"/>
    </row>
    <row r="448" spans="1:9" ht="29">
      <c r="A448" s="44"/>
      <c r="B448" s="42"/>
      <c r="C448" s="23" t="s">
        <v>345</v>
      </c>
      <c r="D448" s="47">
        <v>0</v>
      </c>
      <c r="E448" s="13" t="s">
        <v>110</v>
      </c>
      <c r="F448" s="13"/>
      <c r="G448" s="15"/>
    </row>
    <row r="449" spans="1:9" ht="58">
      <c r="A449" s="44" t="s">
        <v>344</v>
      </c>
      <c r="B449" s="42" t="s">
        <v>4382</v>
      </c>
      <c r="C449" s="58" t="s">
        <v>342</v>
      </c>
      <c r="D449" s="47">
        <v>0</v>
      </c>
      <c r="E449" s="13" t="s">
        <v>110</v>
      </c>
      <c r="F449" s="45" t="s">
        <v>341</v>
      </c>
      <c r="G449" s="15"/>
    </row>
    <row r="450" spans="1:9" ht="31" hidden="1">
      <c r="A450" s="49" t="s">
        <v>340</v>
      </c>
      <c r="B450" s="57" t="s">
        <v>339</v>
      </c>
      <c r="C450" s="12"/>
      <c r="D450" s="12"/>
      <c r="E450" s="13"/>
      <c r="F450" s="12"/>
      <c r="G450" s="12"/>
      <c r="H450" s="8"/>
      <c r="I450" s="8"/>
    </row>
    <row r="451" spans="1:9" ht="40.15" customHeight="1">
      <c r="A451" s="415" t="s">
        <v>337</v>
      </c>
      <c r="B451" s="918" t="s">
        <v>336</v>
      </c>
      <c r="C451" s="919"/>
      <c r="D451" s="919"/>
      <c r="E451" s="919"/>
      <c r="F451" s="919"/>
      <c r="G451" s="920"/>
      <c r="H451" s="11">
        <f>SUM(D452:D458)</f>
        <v>0</v>
      </c>
      <c r="I451" s="11">
        <f>COUNT(D452:D458)*2</f>
        <v>14</v>
      </c>
    </row>
    <row r="452" spans="1:9" ht="43.5">
      <c r="A452" s="44" t="s">
        <v>335</v>
      </c>
      <c r="B452" s="42" t="s">
        <v>334</v>
      </c>
      <c r="C452" s="23" t="s">
        <v>333</v>
      </c>
      <c r="D452" s="16">
        <v>0</v>
      </c>
      <c r="E452" s="13" t="s">
        <v>168</v>
      </c>
      <c r="F452" s="22" t="s">
        <v>332</v>
      </c>
      <c r="G452" s="15"/>
    </row>
    <row r="453" spans="1:9" ht="43.5">
      <c r="A453" s="44"/>
      <c r="B453" s="42"/>
      <c r="C453" s="23" t="s">
        <v>331</v>
      </c>
      <c r="D453" s="16">
        <v>0</v>
      </c>
      <c r="E453" s="13" t="s">
        <v>235</v>
      </c>
      <c r="F453" s="22" t="s">
        <v>330</v>
      </c>
      <c r="G453" s="15"/>
    </row>
    <row r="454" spans="1:9" ht="58">
      <c r="A454" s="44"/>
      <c r="B454" s="42"/>
      <c r="C454" s="23" t="s">
        <v>329</v>
      </c>
      <c r="D454" s="16">
        <v>0</v>
      </c>
      <c r="E454" s="13" t="s">
        <v>235</v>
      </c>
      <c r="F454" s="22" t="s">
        <v>328</v>
      </c>
      <c r="G454" s="15"/>
    </row>
    <row r="455" spans="1:9" ht="43.5">
      <c r="A455" s="44"/>
      <c r="B455" s="42"/>
      <c r="C455" s="23" t="s">
        <v>327</v>
      </c>
      <c r="D455" s="16">
        <v>0</v>
      </c>
      <c r="E455" s="13" t="s">
        <v>235</v>
      </c>
      <c r="F455" s="22" t="s">
        <v>326</v>
      </c>
      <c r="G455" s="15"/>
    </row>
    <row r="456" spans="1:9" ht="72.5">
      <c r="A456" s="44"/>
      <c r="B456" s="42"/>
      <c r="C456" s="23" t="s">
        <v>325</v>
      </c>
      <c r="D456" s="16">
        <v>0</v>
      </c>
      <c r="E456" s="13" t="s">
        <v>168</v>
      </c>
      <c r="F456" s="22" t="s">
        <v>324</v>
      </c>
      <c r="G456" s="15"/>
    </row>
    <row r="457" spans="1:9" ht="31">
      <c r="A457" s="44" t="s">
        <v>323</v>
      </c>
      <c r="B457" s="42" t="s">
        <v>322</v>
      </c>
      <c r="C457" s="23" t="s">
        <v>321</v>
      </c>
      <c r="D457" s="16">
        <v>0</v>
      </c>
      <c r="E457" s="13" t="s">
        <v>116</v>
      </c>
      <c r="F457" s="22" t="s">
        <v>320</v>
      </c>
      <c r="G457" s="15"/>
    </row>
    <row r="458" spans="1:9" ht="29">
      <c r="A458" s="44"/>
      <c r="B458" s="42"/>
      <c r="C458" s="23" t="s">
        <v>319</v>
      </c>
      <c r="D458" s="16">
        <v>0</v>
      </c>
      <c r="E458" s="13" t="s">
        <v>126</v>
      </c>
      <c r="F458" s="13"/>
      <c r="G458" s="15"/>
    </row>
    <row r="459" spans="1:9" ht="31" hidden="1">
      <c r="A459" s="638" t="s">
        <v>318</v>
      </c>
      <c r="B459" s="191" t="s">
        <v>317</v>
      </c>
      <c r="C459" s="342"/>
      <c r="D459" s="342"/>
      <c r="E459" s="46"/>
      <c r="F459" s="342"/>
      <c r="G459" s="342"/>
      <c r="H459" s="8"/>
      <c r="I459" s="8"/>
    </row>
    <row r="460" spans="1:9" ht="40.15" customHeight="1">
      <c r="A460" s="412" t="s">
        <v>313</v>
      </c>
      <c r="B460" s="1046" t="s">
        <v>312</v>
      </c>
      <c r="C460" s="1038"/>
      <c r="D460" s="1038"/>
      <c r="E460" s="1038"/>
      <c r="F460" s="1038"/>
      <c r="G460" s="1047"/>
      <c r="H460" s="11">
        <f>SUM(D461:D463)</f>
        <v>0</v>
      </c>
      <c r="I460" s="11">
        <f>COUNT(D461:D463)*2</f>
        <v>6</v>
      </c>
    </row>
    <row r="461" spans="1:9" ht="46.5">
      <c r="A461" s="44" t="s">
        <v>311</v>
      </c>
      <c r="B461" s="35" t="s">
        <v>310</v>
      </c>
      <c r="C461" s="17" t="s">
        <v>309</v>
      </c>
      <c r="D461" s="74">
        <v>0</v>
      </c>
      <c r="E461" s="13" t="s">
        <v>235</v>
      </c>
      <c r="F461" s="12"/>
      <c r="G461" s="15"/>
    </row>
    <row r="462" spans="1:9" ht="15.5">
      <c r="A462" s="44"/>
      <c r="B462" s="35"/>
      <c r="C462" s="17" t="s">
        <v>308</v>
      </c>
      <c r="D462" s="74">
        <v>0</v>
      </c>
      <c r="E462" s="13" t="s">
        <v>235</v>
      </c>
      <c r="F462" s="12"/>
      <c r="G462" s="15"/>
    </row>
    <row r="463" spans="1:9" ht="31">
      <c r="A463" s="44" t="s">
        <v>307</v>
      </c>
      <c r="B463" s="42" t="s">
        <v>306</v>
      </c>
      <c r="C463" s="17" t="s">
        <v>4165</v>
      </c>
      <c r="D463" s="74">
        <v>0</v>
      </c>
      <c r="E463" s="13" t="s">
        <v>235</v>
      </c>
      <c r="F463" s="12"/>
      <c r="G463" s="15"/>
    </row>
    <row r="464" spans="1:9" ht="40.15" customHeight="1">
      <c r="A464" s="415" t="s">
        <v>303</v>
      </c>
      <c r="B464" s="918" t="s">
        <v>302</v>
      </c>
      <c r="C464" s="919"/>
      <c r="D464" s="919"/>
      <c r="E464" s="919"/>
      <c r="F464" s="919"/>
      <c r="G464" s="920"/>
      <c r="H464" s="11">
        <f>SUM(D465:D466)</f>
        <v>0</v>
      </c>
      <c r="I464" s="11">
        <f>COUNT(D465:D466)*2</f>
        <v>4</v>
      </c>
    </row>
    <row r="465" spans="1:9" ht="87">
      <c r="A465" s="44" t="s">
        <v>301</v>
      </c>
      <c r="B465" s="50" t="s">
        <v>2939</v>
      </c>
      <c r="C465" s="17" t="s">
        <v>299</v>
      </c>
      <c r="D465" s="16">
        <v>0</v>
      </c>
      <c r="E465" s="13" t="s">
        <v>116</v>
      </c>
      <c r="F465" s="22" t="s">
        <v>4381</v>
      </c>
      <c r="G465" s="15"/>
    </row>
    <row r="466" spans="1:9" ht="29">
      <c r="A466" s="44"/>
      <c r="B466" s="50"/>
      <c r="C466" s="55" t="s">
        <v>289</v>
      </c>
      <c r="D466" s="16">
        <v>0</v>
      </c>
      <c r="E466" s="13" t="s">
        <v>116</v>
      </c>
      <c r="F466" s="22"/>
      <c r="G466" s="15"/>
    </row>
    <row r="467" spans="1:9" ht="43.5" hidden="1">
      <c r="A467" s="49" t="s">
        <v>288</v>
      </c>
      <c r="B467" s="50" t="s">
        <v>287</v>
      </c>
      <c r="C467" s="12"/>
      <c r="D467" s="12"/>
      <c r="E467" s="13"/>
      <c r="F467" s="12"/>
      <c r="G467" s="12"/>
      <c r="H467" s="8"/>
      <c r="I467" s="8"/>
    </row>
    <row r="468" spans="1:9" ht="40.15" customHeight="1">
      <c r="A468" s="415" t="s">
        <v>281</v>
      </c>
      <c r="B468" s="918" t="s">
        <v>280</v>
      </c>
      <c r="C468" s="919"/>
      <c r="D468" s="919"/>
      <c r="E468" s="919"/>
      <c r="F468" s="919"/>
      <c r="G468" s="920"/>
      <c r="H468" s="11">
        <f>SUM(D470:D476)</f>
        <v>0</v>
      </c>
      <c r="I468" s="11">
        <f>COUNT(D470:D476)*2</f>
        <v>14</v>
      </c>
    </row>
    <row r="469" spans="1:9" ht="29" hidden="1">
      <c r="A469" s="49" t="s">
        <v>279</v>
      </c>
      <c r="B469" s="17" t="s">
        <v>278</v>
      </c>
      <c r="C469" s="12"/>
      <c r="D469" s="12"/>
      <c r="E469" s="13"/>
      <c r="F469" s="12"/>
      <c r="G469" s="12"/>
      <c r="H469" s="8"/>
      <c r="I469" s="8"/>
    </row>
    <row r="470" spans="1:9" ht="43.5">
      <c r="A470" s="44" t="s">
        <v>273</v>
      </c>
      <c r="B470" s="50" t="s">
        <v>272</v>
      </c>
      <c r="C470" s="23" t="s">
        <v>271</v>
      </c>
      <c r="D470" s="47">
        <v>0</v>
      </c>
      <c r="E470" s="13" t="s">
        <v>235</v>
      </c>
      <c r="F470" s="30" t="s">
        <v>1538</v>
      </c>
      <c r="G470" s="15"/>
    </row>
    <row r="471" spans="1:9" ht="43.5">
      <c r="A471" s="44"/>
      <c r="B471" s="50"/>
      <c r="C471" s="23" t="s">
        <v>269</v>
      </c>
      <c r="D471" s="47">
        <v>0</v>
      </c>
      <c r="E471" s="13" t="s">
        <v>235</v>
      </c>
      <c r="F471" s="30" t="s">
        <v>268</v>
      </c>
      <c r="G471" s="15"/>
    </row>
    <row r="472" spans="1:9" ht="43.5">
      <c r="A472" s="44" t="s">
        <v>267</v>
      </c>
      <c r="B472" s="50" t="s">
        <v>266</v>
      </c>
      <c r="C472" s="23" t="s">
        <v>265</v>
      </c>
      <c r="D472" s="47">
        <v>0</v>
      </c>
      <c r="E472" s="13" t="s">
        <v>110</v>
      </c>
      <c r="F472" s="13"/>
      <c r="G472" s="15"/>
    </row>
    <row r="473" spans="1:9" ht="29">
      <c r="A473" s="44"/>
      <c r="B473" s="50"/>
      <c r="C473" s="23" t="s">
        <v>264</v>
      </c>
      <c r="D473" s="47">
        <v>0</v>
      </c>
      <c r="E473" s="13" t="s">
        <v>110</v>
      </c>
      <c r="F473" s="13"/>
      <c r="G473" s="15"/>
    </row>
    <row r="474" spans="1:9" ht="43.5">
      <c r="A474" s="44"/>
      <c r="B474" s="50"/>
      <c r="C474" s="17" t="s">
        <v>263</v>
      </c>
      <c r="D474" s="47">
        <v>0</v>
      </c>
      <c r="E474" s="13" t="s">
        <v>110</v>
      </c>
      <c r="F474" s="13"/>
      <c r="G474" s="15"/>
    </row>
    <row r="475" spans="1:9" ht="29">
      <c r="A475" s="44"/>
      <c r="B475" s="50"/>
      <c r="C475" s="23" t="s">
        <v>262</v>
      </c>
      <c r="D475" s="47">
        <v>0</v>
      </c>
      <c r="E475" s="13" t="s">
        <v>235</v>
      </c>
      <c r="F475" s="30" t="s">
        <v>261</v>
      </c>
      <c r="G475" s="15"/>
    </row>
    <row r="476" spans="1:9" ht="72.5">
      <c r="A476" s="44"/>
      <c r="B476" s="50"/>
      <c r="C476" s="23" t="s">
        <v>260</v>
      </c>
      <c r="D476" s="47">
        <v>0</v>
      </c>
      <c r="E476" s="13" t="s">
        <v>235</v>
      </c>
      <c r="F476" s="30" t="s">
        <v>259</v>
      </c>
      <c r="G476" s="15"/>
    </row>
    <row r="477" spans="1:9" ht="29" hidden="1">
      <c r="A477" s="49" t="s">
        <v>258</v>
      </c>
      <c r="B477" s="17" t="s">
        <v>257</v>
      </c>
      <c r="C477" s="12"/>
      <c r="D477" s="12"/>
      <c r="E477" s="13"/>
      <c r="F477" s="12"/>
      <c r="G477" s="12"/>
      <c r="H477" s="8"/>
      <c r="I477" s="8"/>
    </row>
    <row r="478" spans="1:9" hidden="1">
      <c r="A478" s="49" t="s">
        <v>256</v>
      </c>
      <c r="B478" s="17" t="s">
        <v>255</v>
      </c>
      <c r="C478" s="12"/>
      <c r="D478" s="12"/>
      <c r="E478" s="13"/>
      <c r="F478" s="12"/>
      <c r="G478" s="12"/>
      <c r="H478" s="8"/>
      <c r="I478" s="8"/>
    </row>
    <row r="479" spans="1:9" ht="40.15" customHeight="1">
      <c r="A479" s="415" t="s">
        <v>254</v>
      </c>
      <c r="B479" s="918" t="s">
        <v>253</v>
      </c>
      <c r="C479" s="919"/>
      <c r="D479" s="919"/>
      <c r="E479" s="919"/>
      <c r="F479" s="919"/>
      <c r="G479" s="920"/>
      <c r="H479" s="11">
        <f>SUM(D480:D486)</f>
        <v>0</v>
      </c>
      <c r="I479" s="11">
        <f>COUNT(D480:D486)*2</f>
        <v>12</v>
      </c>
    </row>
    <row r="480" spans="1:9" ht="43.5">
      <c r="A480" s="44" t="s">
        <v>252</v>
      </c>
      <c r="B480" s="35" t="s">
        <v>251</v>
      </c>
      <c r="C480" s="17" t="s">
        <v>250</v>
      </c>
      <c r="D480" s="16">
        <v>0</v>
      </c>
      <c r="E480" s="13" t="s">
        <v>168</v>
      </c>
      <c r="F480" s="12"/>
      <c r="G480" s="15"/>
    </row>
    <row r="481" spans="1:9" ht="29">
      <c r="A481" s="44"/>
      <c r="B481" s="35"/>
      <c r="C481" s="17" t="s">
        <v>249</v>
      </c>
      <c r="D481" s="16">
        <v>0</v>
      </c>
      <c r="E481" s="13" t="s">
        <v>168</v>
      </c>
      <c r="F481" s="12"/>
      <c r="G481" s="15"/>
    </row>
    <row r="482" spans="1:9" ht="43.5">
      <c r="A482" s="44"/>
      <c r="B482" s="35"/>
      <c r="C482" s="17" t="s">
        <v>248</v>
      </c>
      <c r="D482" s="16">
        <v>0</v>
      </c>
      <c r="E482" s="13" t="s">
        <v>235</v>
      </c>
      <c r="F482" s="12"/>
      <c r="G482" s="15"/>
    </row>
    <row r="483" spans="1:9" ht="43.5">
      <c r="A483" s="44"/>
      <c r="B483" s="35"/>
      <c r="C483" s="17" t="s">
        <v>247</v>
      </c>
      <c r="D483" s="16">
        <v>0</v>
      </c>
      <c r="E483" s="13" t="s">
        <v>168</v>
      </c>
      <c r="F483" s="12"/>
      <c r="G483" s="15"/>
    </row>
    <row r="484" spans="1:9" ht="29">
      <c r="A484" s="44"/>
      <c r="B484" s="35"/>
      <c r="C484" s="23" t="s">
        <v>246</v>
      </c>
      <c r="D484" s="16">
        <v>0</v>
      </c>
      <c r="E484" s="13" t="s">
        <v>168</v>
      </c>
      <c r="F484" s="12"/>
      <c r="G484" s="15"/>
    </row>
    <row r="485" spans="1:9" ht="31" hidden="1">
      <c r="A485" s="49" t="s">
        <v>245</v>
      </c>
      <c r="B485" s="35" t="s">
        <v>244</v>
      </c>
      <c r="C485" s="12"/>
      <c r="D485" s="12"/>
      <c r="E485" s="13"/>
      <c r="F485" s="12"/>
      <c r="G485" s="12"/>
      <c r="H485" s="8"/>
      <c r="I485" s="8"/>
    </row>
    <row r="486" spans="1:9" ht="31">
      <c r="A486" s="44" t="s">
        <v>231</v>
      </c>
      <c r="B486" s="35" t="s">
        <v>230</v>
      </c>
      <c r="C486" s="17" t="s">
        <v>4380</v>
      </c>
      <c r="D486" s="16">
        <v>0</v>
      </c>
      <c r="E486" s="46" t="s">
        <v>4379</v>
      </c>
      <c r="F486" s="12"/>
      <c r="G486" s="15"/>
    </row>
    <row r="487" spans="1:9" ht="21">
      <c r="A487" s="118"/>
      <c r="B487" s="912" t="s">
        <v>226</v>
      </c>
      <c r="C487" s="913"/>
      <c r="D487" s="913"/>
      <c r="E487" s="913"/>
      <c r="F487" s="913"/>
      <c r="G487" s="913"/>
      <c r="H487" s="11">
        <f>H488+H491+H496+H501+H518+H522+H528+H533</f>
        <v>0</v>
      </c>
      <c r="I487" s="11">
        <f>I488+I491+I496+I501+I518+I522+I528+I533</f>
        <v>76</v>
      </c>
    </row>
    <row r="488" spans="1:9" ht="40.15" customHeight="1">
      <c r="A488" s="415" t="s">
        <v>225</v>
      </c>
      <c r="B488" s="918" t="s">
        <v>224</v>
      </c>
      <c r="C488" s="919"/>
      <c r="D488" s="919"/>
      <c r="E488" s="919"/>
      <c r="F488" s="919"/>
      <c r="G488" s="920"/>
      <c r="H488" s="11">
        <f>SUM(D489)</f>
        <v>0</v>
      </c>
      <c r="I488" s="11">
        <f>COUNT(D489)*2</f>
        <v>2</v>
      </c>
    </row>
    <row r="489" spans="1:9" ht="62">
      <c r="A489" s="28" t="s">
        <v>223</v>
      </c>
      <c r="B489" s="42" t="s">
        <v>222</v>
      </c>
      <c r="C489" s="41" t="s">
        <v>221</v>
      </c>
      <c r="D489" s="24">
        <v>0</v>
      </c>
      <c r="E489" s="26" t="s">
        <v>110</v>
      </c>
      <c r="F489" s="25"/>
      <c r="G489" s="24"/>
    </row>
    <row r="490" spans="1:9" ht="29" hidden="1">
      <c r="A490" s="40" t="s">
        <v>220</v>
      </c>
      <c r="B490" s="17" t="s">
        <v>219</v>
      </c>
      <c r="C490" s="25"/>
      <c r="D490" s="25"/>
      <c r="E490" s="26"/>
      <c r="F490" s="25"/>
      <c r="G490" s="25"/>
      <c r="H490" s="8"/>
      <c r="I490" s="8"/>
    </row>
    <row r="491" spans="1:9" ht="40.15" customHeight="1">
      <c r="A491" s="415" t="s">
        <v>218</v>
      </c>
      <c r="B491" s="918" t="s">
        <v>217</v>
      </c>
      <c r="C491" s="919"/>
      <c r="D491" s="919"/>
      <c r="E491" s="919"/>
      <c r="F491" s="919"/>
      <c r="G491" s="920"/>
      <c r="H491" s="11">
        <f>SUM(D492:D493)</f>
        <v>0</v>
      </c>
      <c r="I491" s="11">
        <f>COUNT(D492:D493)*2</f>
        <v>4</v>
      </c>
    </row>
    <row r="492" spans="1:9" ht="43.5">
      <c r="A492" s="28" t="s">
        <v>216</v>
      </c>
      <c r="B492" s="35" t="s">
        <v>215</v>
      </c>
      <c r="C492" s="22" t="s">
        <v>3770</v>
      </c>
      <c r="D492" s="24">
        <v>0</v>
      </c>
      <c r="E492" s="26" t="s">
        <v>51</v>
      </c>
      <c r="F492" s="25"/>
      <c r="G492" s="24"/>
    </row>
    <row r="493" spans="1:9" ht="29">
      <c r="A493" s="28"/>
      <c r="B493" s="35"/>
      <c r="C493" s="22" t="s">
        <v>4378</v>
      </c>
      <c r="D493" s="24">
        <v>0</v>
      </c>
      <c r="E493" s="26" t="s">
        <v>51</v>
      </c>
      <c r="F493" s="25"/>
      <c r="G493" s="24"/>
    </row>
    <row r="494" spans="1:9" ht="31" hidden="1">
      <c r="A494" s="40" t="s">
        <v>213</v>
      </c>
      <c r="B494" s="35" t="s">
        <v>212</v>
      </c>
      <c r="C494" s="25"/>
      <c r="D494" s="25"/>
      <c r="E494" s="26"/>
      <c r="F494" s="25"/>
      <c r="G494" s="25"/>
      <c r="H494" s="8"/>
      <c r="I494" s="8"/>
    </row>
    <row r="495" spans="1:9" ht="31" hidden="1">
      <c r="A495" s="40" t="s">
        <v>211</v>
      </c>
      <c r="B495" s="35" t="s">
        <v>210</v>
      </c>
      <c r="C495" s="25"/>
      <c r="D495" s="25"/>
      <c r="E495" s="26"/>
      <c r="F495" s="25"/>
      <c r="G495" s="25"/>
      <c r="H495" s="8"/>
      <c r="I495" s="8"/>
    </row>
    <row r="496" spans="1:9" ht="40.15" customHeight="1">
      <c r="A496" s="415" t="s">
        <v>209</v>
      </c>
      <c r="B496" s="918" t="s">
        <v>208</v>
      </c>
      <c r="C496" s="919"/>
      <c r="D496" s="919"/>
      <c r="E496" s="919"/>
      <c r="F496" s="919"/>
      <c r="G496" s="920"/>
      <c r="H496" s="11">
        <f>SUM(D497:D500)</f>
        <v>0</v>
      </c>
      <c r="I496" s="11">
        <f>COUNT(D497:D500)*2</f>
        <v>6</v>
      </c>
    </row>
    <row r="497" spans="1:9" ht="46.5">
      <c r="A497" s="19" t="s">
        <v>207</v>
      </c>
      <c r="B497" s="35" t="s">
        <v>206</v>
      </c>
      <c r="C497" s="17" t="s">
        <v>4377</v>
      </c>
      <c r="D497" s="24">
        <v>0</v>
      </c>
      <c r="E497" s="26" t="s">
        <v>110</v>
      </c>
      <c r="F497" s="25"/>
      <c r="G497" s="24"/>
    </row>
    <row r="498" spans="1:9" ht="46.5" hidden="1">
      <c r="A498" s="21" t="s">
        <v>203</v>
      </c>
      <c r="B498" s="35" t="s">
        <v>202</v>
      </c>
      <c r="C498" s="17"/>
      <c r="D498" s="25"/>
      <c r="E498" s="26"/>
      <c r="F498" s="25"/>
      <c r="G498" s="25"/>
      <c r="H498" s="8"/>
      <c r="I498" s="8"/>
    </row>
    <row r="499" spans="1:9" ht="46.5">
      <c r="A499" s="19" t="s">
        <v>200</v>
      </c>
      <c r="B499" s="38" t="s">
        <v>199</v>
      </c>
      <c r="C499" s="35" t="s">
        <v>198</v>
      </c>
      <c r="D499" s="24">
        <v>0</v>
      </c>
      <c r="E499" s="26" t="s">
        <v>110</v>
      </c>
      <c r="F499" s="25"/>
      <c r="G499" s="24"/>
    </row>
    <row r="500" spans="1:9" ht="46.5">
      <c r="A500" s="19"/>
      <c r="C500" s="35" t="s">
        <v>197</v>
      </c>
      <c r="D500" s="24">
        <v>0</v>
      </c>
      <c r="E500" s="26" t="s">
        <v>126</v>
      </c>
      <c r="F500" s="25"/>
      <c r="G500" s="24"/>
    </row>
    <row r="501" spans="1:9" ht="40.15" customHeight="1">
      <c r="A501" s="415" t="s">
        <v>196</v>
      </c>
      <c r="B501" s="918" t="s">
        <v>195</v>
      </c>
      <c r="C501" s="919"/>
      <c r="D501" s="919"/>
      <c r="E501" s="919"/>
      <c r="F501" s="919"/>
      <c r="G501" s="920"/>
      <c r="H501" s="11">
        <f>SUM(D502:D517)</f>
        <v>0</v>
      </c>
      <c r="I501" s="11">
        <f>COUNT(D502:D517)*2</f>
        <v>32</v>
      </c>
    </row>
    <row r="502" spans="1:9" ht="43.5">
      <c r="A502" s="19" t="s">
        <v>194</v>
      </c>
      <c r="B502" s="35" t="s">
        <v>193</v>
      </c>
      <c r="C502" s="32" t="s">
        <v>192</v>
      </c>
      <c r="D502" s="24">
        <v>0</v>
      </c>
      <c r="E502" s="26" t="s">
        <v>51</v>
      </c>
      <c r="F502" s="25"/>
      <c r="G502" s="24"/>
    </row>
    <row r="503" spans="1:9" ht="29">
      <c r="A503" s="19"/>
      <c r="B503" s="35"/>
      <c r="C503" s="23" t="s">
        <v>191</v>
      </c>
      <c r="D503" s="24">
        <v>0</v>
      </c>
      <c r="E503" s="26" t="s">
        <v>190</v>
      </c>
      <c r="F503" s="25"/>
      <c r="G503" s="24"/>
    </row>
    <row r="504" spans="1:9" ht="46.5">
      <c r="A504" s="19" t="s">
        <v>189</v>
      </c>
      <c r="B504" s="35" t="s">
        <v>188</v>
      </c>
      <c r="C504" s="17" t="s">
        <v>4376</v>
      </c>
      <c r="D504" s="24">
        <v>0</v>
      </c>
      <c r="E504" s="26" t="s">
        <v>51</v>
      </c>
      <c r="F504" s="17"/>
      <c r="G504" s="24"/>
    </row>
    <row r="505" spans="1:9" ht="43.5">
      <c r="A505" s="19"/>
      <c r="B505" s="35"/>
      <c r="C505" s="17" t="s">
        <v>4375</v>
      </c>
      <c r="D505" s="24">
        <v>0</v>
      </c>
      <c r="E505" s="26" t="s">
        <v>51</v>
      </c>
      <c r="F505" s="17"/>
      <c r="G505" s="24"/>
    </row>
    <row r="506" spans="1:9" ht="58">
      <c r="A506" s="19"/>
      <c r="B506" s="35"/>
      <c r="C506" s="17" t="s">
        <v>4374</v>
      </c>
      <c r="D506" s="24">
        <v>0</v>
      </c>
      <c r="E506" s="26" t="s">
        <v>51</v>
      </c>
      <c r="F506" s="17"/>
      <c r="G506" s="24"/>
    </row>
    <row r="507" spans="1:9" ht="43.5">
      <c r="A507" s="19"/>
      <c r="B507" s="35"/>
      <c r="C507" s="17" t="s">
        <v>4373</v>
      </c>
      <c r="D507" s="24">
        <v>0</v>
      </c>
      <c r="E507" s="26" t="s">
        <v>51</v>
      </c>
      <c r="F507" s="17"/>
      <c r="G507" s="24"/>
    </row>
    <row r="508" spans="1:9" ht="58">
      <c r="A508" s="19"/>
      <c r="B508" s="35"/>
      <c r="C508" s="17" t="s">
        <v>4372</v>
      </c>
      <c r="D508" s="24">
        <v>0</v>
      </c>
      <c r="E508" s="26" t="s">
        <v>51</v>
      </c>
      <c r="F508" s="17"/>
      <c r="G508" s="24"/>
    </row>
    <row r="509" spans="1:9" ht="29">
      <c r="A509" s="19"/>
      <c r="B509" s="35"/>
      <c r="C509" s="36" t="s">
        <v>4371</v>
      </c>
      <c r="D509" s="24">
        <v>0</v>
      </c>
      <c r="E509" s="26" t="s">
        <v>51</v>
      </c>
      <c r="F509" s="17"/>
      <c r="G509" s="24"/>
    </row>
    <row r="510" spans="1:9" ht="72.5">
      <c r="A510" s="19"/>
      <c r="B510" s="35"/>
      <c r="C510" s="17" t="s">
        <v>4370</v>
      </c>
      <c r="D510" s="24">
        <v>0</v>
      </c>
      <c r="E510" s="26" t="s">
        <v>51</v>
      </c>
      <c r="F510" s="17"/>
      <c r="G510" s="24"/>
    </row>
    <row r="511" spans="1:9" ht="43.5">
      <c r="A511" s="19"/>
      <c r="B511" s="35"/>
      <c r="C511" s="17" t="s">
        <v>4369</v>
      </c>
      <c r="D511" s="24">
        <v>0</v>
      </c>
      <c r="E511" s="26" t="s">
        <v>51</v>
      </c>
      <c r="F511" s="17"/>
      <c r="G511" s="24"/>
    </row>
    <row r="512" spans="1:9" ht="43.5">
      <c r="A512" s="19"/>
      <c r="B512" s="35"/>
      <c r="C512" s="17" t="s">
        <v>4368</v>
      </c>
      <c r="D512" s="24">
        <v>0</v>
      </c>
      <c r="E512" s="26" t="s">
        <v>51</v>
      </c>
      <c r="F512" s="17"/>
      <c r="G512" s="24"/>
    </row>
    <row r="513" spans="1:9" ht="43.5">
      <c r="A513" s="19"/>
      <c r="B513" s="35"/>
      <c r="C513" s="17" t="s">
        <v>4367</v>
      </c>
      <c r="D513" s="24">
        <v>0</v>
      </c>
      <c r="E513" s="26" t="s">
        <v>51</v>
      </c>
      <c r="F513" s="17"/>
      <c r="G513" s="24"/>
    </row>
    <row r="514" spans="1:9" ht="43.5">
      <c r="A514" s="19"/>
      <c r="B514" s="35"/>
      <c r="C514" s="17" t="s">
        <v>4366</v>
      </c>
      <c r="D514" s="24">
        <v>0</v>
      </c>
      <c r="E514" s="26" t="s">
        <v>51</v>
      </c>
      <c r="F514" s="17"/>
      <c r="G514" s="24"/>
    </row>
    <row r="515" spans="1:9" ht="43.5">
      <c r="A515" s="19"/>
      <c r="B515" s="35"/>
      <c r="C515" s="32" t="s">
        <v>4365</v>
      </c>
      <c r="D515" s="24">
        <v>0</v>
      </c>
      <c r="E515" s="26" t="s">
        <v>51</v>
      </c>
      <c r="F515" s="17"/>
      <c r="G515" s="24"/>
    </row>
    <row r="516" spans="1:9" ht="31">
      <c r="A516" s="19" t="s">
        <v>174</v>
      </c>
      <c r="B516" s="35" t="s">
        <v>173</v>
      </c>
      <c r="C516" s="22" t="s">
        <v>1984</v>
      </c>
      <c r="D516" s="24">
        <v>0</v>
      </c>
      <c r="E516" s="26" t="s">
        <v>110</v>
      </c>
      <c r="G516" s="24"/>
    </row>
    <row r="517" spans="1:9" ht="43.5">
      <c r="A517" s="19" t="s">
        <v>171</v>
      </c>
      <c r="B517" s="35" t="s">
        <v>170</v>
      </c>
      <c r="C517" s="17" t="s">
        <v>4364</v>
      </c>
      <c r="D517" s="24">
        <v>0</v>
      </c>
      <c r="E517" s="26" t="s">
        <v>168</v>
      </c>
      <c r="F517" s="75" t="s">
        <v>4363</v>
      </c>
      <c r="G517" s="24"/>
    </row>
    <row r="518" spans="1:9" ht="40.15" customHeight="1">
      <c r="A518" s="415" t="s">
        <v>166</v>
      </c>
      <c r="B518" s="918" t="s">
        <v>165</v>
      </c>
      <c r="C518" s="919"/>
      <c r="D518" s="919"/>
      <c r="E518" s="919"/>
      <c r="F518" s="919"/>
      <c r="G518" s="920"/>
      <c r="H518" s="11">
        <f>SUM(D519:D521)</f>
        <v>0</v>
      </c>
      <c r="I518" s="11">
        <f>COUNT(D519:D521)*2</f>
        <v>6</v>
      </c>
    </row>
    <row r="519" spans="1:9" ht="29">
      <c r="A519" s="19" t="s">
        <v>164</v>
      </c>
      <c r="B519" s="35" t="s">
        <v>163</v>
      </c>
      <c r="C519" s="22" t="s">
        <v>162</v>
      </c>
      <c r="D519" s="24">
        <v>0</v>
      </c>
      <c r="E519" s="26" t="s">
        <v>110</v>
      </c>
      <c r="F519" s="25"/>
      <c r="G519" s="24"/>
    </row>
    <row r="520" spans="1:9" ht="31">
      <c r="A520" s="19" t="s">
        <v>161</v>
      </c>
      <c r="B520" s="35" t="s">
        <v>160</v>
      </c>
      <c r="C520" s="30" t="s">
        <v>159</v>
      </c>
      <c r="D520" s="24">
        <v>0</v>
      </c>
      <c r="E520" s="26" t="s">
        <v>110</v>
      </c>
      <c r="F520" s="25"/>
      <c r="G520" s="24"/>
    </row>
    <row r="521" spans="1:9" ht="31">
      <c r="A521" s="19" t="s">
        <v>158</v>
      </c>
      <c r="B521" s="35" t="s">
        <v>157</v>
      </c>
      <c r="C521" s="23" t="s">
        <v>156</v>
      </c>
      <c r="D521" s="24">
        <v>0</v>
      </c>
      <c r="E521" s="26" t="s">
        <v>110</v>
      </c>
      <c r="F521" s="25"/>
      <c r="G521" s="24"/>
    </row>
    <row r="522" spans="1:9" ht="40.15" customHeight="1">
      <c r="A522" s="415" t="s">
        <v>155</v>
      </c>
      <c r="B522" s="825" t="s">
        <v>154</v>
      </c>
      <c r="C522" s="826"/>
      <c r="D522" s="826"/>
      <c r="E522" s="826"/>
      <c r="F522" s="826"/>
      <c r="G522" s="827"/>
      <c r="H522" s="11">
        <f>SUM(D523:D527)</f>
        <v>0</v>
      </c>
      <c r="I522" s="11">
        <f>COUNT(D523:D527)*2</f>
        <v>8</v>
      </c>
    </row>
    <row r="523" spans="1:9" ht="31">
      <c r="A523" s="19" t="s">
        <v>153</v>
      </c>
      <c r="B523" s="29" t="s">
        <v>152</v>
      </c>
      <c r="C523" s="30" t="s">
        <v>151</v>
      </c>
      <c r="D523" s="24">
        <v>0</v>
      </c>
      <c r="E523" s="26" t="s">
        <v>130</v>
      </c>
      <c r="F523" s="25"/>
      <c r="G523" s="24"/>
    </row>
    <row r="524" spans="1:9" ht="31" hidden="1">
      <c r="A524" s="21" t="s">
        <v>150</v>
      </c>
      <c r="B524" s="29" t="s">
        <v>149</v>
      </c>
      <c r="C524" s="25"/>
      <c r="D524" s="25"/>
      <c r="E524" s="26"/>
      <c r="F524" s="25"/>
      <c r="G524" s="25"/>
      <c r="H524" s="8"/>
      <c r="I524" s="8"/>
    </row>
    <row r="525" spans="1:9" ht="46.5">
      <c r="A525" s="19" t="s">
        <v>146</v>
      </c>
      <c r="B525" s="33" t="s">
        <v>145</v>
      </c>
      <c r="C525" s="32" t="s">
        <v>144</v>
      </c>
      <c r="D525" s="24">
        <v>0</v>
      </c>
      <c r="E525" s="26" t="s">
        <v>130</v>
      </c>
      <c r="F525" s="25"/>
      <c r="G525" s="24"/>
    </row>
    <row r="526" spans="1:9" ht="31">
      <c r="A526" s="19" t="s">
        <v>143</v>
      </c>
      <c r="B526" s="29" t="s">
        <v>142</v>
      </c>
      <c r="C526" s="25" t="s">
        <v>141</v>
      </c>
      <c r="D526" s="24">
        <v>0</v>
      </c>
      <c r="E526" s="26" t="s">
        <v>130</v>
      </c>
      <c r="F526" s="25"/>
      <c r="G526" s="24"/>
    </row>
    <row r="527" spans="1:9" ht="46.5">
      <c r="A527" s="19" t="s">
        <v>140</v>
      </c>
      <c r="B527" s="29" t="s">
        <v>139</v>
      </c>
      <c r="C527" s="30" t="s">
        <v>138</v>
      </c>
      <c r="D527" s="24">
        <v>0</v>
      </c>
      <c r="E527" s="26" t="s">
        <v>130</v>
      </c>
      <c r="F527" s="25"/>
      <c r="G527" s="24"/>
    </row>
    <row r="528" spans="1:9" ht="40.15" customHeight="1">
      <c r="A528" s="415" t="s">
        <v>137</v>
      </c>
      <c r="B528" s="825" t="s">
        <v>136</v>
      </c>
      <c r="C528" s="826"/>
      <c r="D528" s="826"/>
      <c r="E528" s="826"/>
      <c r="F528" s="826"/>
      <c r="G528" s="827"/>
      <c r="H528" s="11">
        <f>SUM(D530:D532)</f>
        <v>0</v>
      </c>
      <c r="I528" s="11">
        <f>COUNT(D530:D532)*2</f>
        <v>6</v>
      </c>
    </row>
    <row r="529" spans="1:9" ht="15.5" hidden="1">
      <c r="A529" s="21" t="s">
        <v>135</v>
      </c>
      <c r="B529" s="29" t="s">
        <v>134</v>
      </c>
      <c r="C529" s="25"/>
      <c r="D529" s="25"/>
      <c r="E529" s="26"/>
      <c r="F529" s="25"/>
      <c r="G529" s="25"/>
      <c r="H529" s="8"/>
      <c r="I529" s="8"/>
    </row>
    <row r="530" spans="1:9" ht="46.5">
      <c r="A530" s="19" t="s">
        <v>133</v>
      </c>
      <c r="B530" s="29" t="s">
        <v>132</v>
      </c>
      <c r="C530" s="36" t="s">
        <v>4362</v>
      </c>
      <c r="D530" s="24">
        <v>0</v>
      </c>
      <c r="E530" s="26" t="s">
        <v>130</v>
      </c>
      <c r="F530" s="25"/>
      <c r="G530" s="24"/>
    </row>
    <row r="531" spans="1:9" ht="31">
      <c r="A531" s="19" t="s">
        <v>129</v>
      </c>
      <c r="B531" s="31" t="s">
        <v>128</v>
      </c>
      <c r="C531" s="30" t="s">
        <v>127</v>
      </c>
      <c r="D531" s="24">
        <v>0</v>
      </c>
      <c r="E531" s="26" t="s">
        <v>126</v>
      </c>
      <c r="F531" s="25"/>
      <c r="G531" s="24"/>
    </row>
    <row r="532" spans="1:9" ht="43.5">
      <c r="A532" s="19" t="s">
        <v>125</v>
      </c>
      <c r="B532" s="29" t="s">
        <v>124</v>
      </c>
      <c r="C532" s="23" t="s">
        <v>123</v>
      </c>
      <c r="D532" s="24">
        <v>0</v>
      </c>
      <c r="E532" s="26" t="s">
        <v>110</v>
      </c>
      <c r="F532" s="25"/>
      <c r="G532" s="24"/>
    </row>
    <row r="533" spans="1:9" ht="40.15" customHeight="1">
      <c r="A533" s="415" t="s">
        <v>122</v>
      </c>
      <c r="B533" s="918" t="s">
        <v>121</v>
      </c>
      <c r="C533" s="919"/>
      <c r="D533" s="919"/>
      <c r="E533" s="919"/>
      <c r="F533" s="919"/>
      <c r="G533" s="920"/>
      <c r="H533" s="11">
        <f>SUM(D534:D539)</f>
        <v>0</v>
      </c>
      <c r="I533" s="11">
        <f>COUNT(D534:D539)*2</f>
        <v>12</v>
      </c>
    </row>
    <row r="534" spans="1:9" ht="31">
      <c r="A534" s="19" t="s">
        <v>120</v>
      </c>
      <c r="B534" s="27" t="s">
        <v>119</v>
      </c>
      <c r="C534" s="25" t="s">
        <v>118</v>
      </c>
      <c r="D534" s="24">
        <v>0</v>
      </c>
      <c r="E534" s="26" t="s">
        <v>110</v>
      </c>
      <c r="F534" s="25"/>
      <c r="G534" s="24"/>
    </row>
    <row r="535" spans="1:9" ht="15.5">
      <c r="A535" s="118"/>
      <c r="B535" s="27"/>
      <c r="C535" s="25" t="s">
        <v>117</v>
      </c>
      <c r="D535" s="24">
        <v>0</v>
      </c>
      <c r="E535" s="26" t="s">
        <v>116</v>
      </c>
      <c r="F535" s="25"/>
      <c r="G535" s="24"/>
    </row>
    <row r="536" spans="1:9">
      <c r="A536" s="118"/>
      <c r="B536" s="25"/>
      <c r="C536" s="25" t="s">
        <v>1488</v>
      </c>
      <c r="D536" s="24">
        <v>0</v>
      </c>
      <c r="E536" s="26" t="s">
        <v>116</v>
      </c>
      <c r="F536" s="25"/>
      <c r="G536" s="24"/>
    </row>
    <row r="537" spans="1:9">
      <c r="A537" s="118"/>
      <c r="B537" s="25"/>
      <c r="C537" s="25" t="s">
        <v>115</v>
      </c>
      <c r="D537" s="24">
        <v>0</v>
      </c>
      <c r="E537" s="26" t="s">
        <v>110</v>
      </c>
      <c r="F537" s="25"/>
      <c r="G537" s="24"/>
    </row>
    <row r="538" spans="1:9" ht="31">
      <c r="A538" s="19" t="s">
        <v>114</v>
      </c>
      <c r="B538" s="27" t="s">
        <v>113</v>
      </c>
      <c r="C538" s="25" t="s">
        <v>112</v>
      </c>
      <c r="D538" s="24">
        <v>0</v>
      </c>
      <c r="E538" s="117" t="s">
        <v>110</v>
      </c>
      <c r="F538" s="25"/>
      <c r="G538" s="24"/>
    </row>
    <row r="539" spans="1:9">
      <c r="A539" s="118"/>
      <c r="B539" s="25"/>
      <c r="C539" s="25" t="s">
        <v>1979</v>
      </c>
      <c r="D539" s="24">
        <v>0</v>
      </c>
      <c r="E539" s="117" t="s">
        <v>110</v>
      </c>
      <c r="F539" s="25"/>
      <c r="G539" s="24"/>
    </row>
    <row r="540" spans="1:9" ht="21">
      <c r="A540" s="118"/>
      <c r="B540" s="912" t="s">
        <v>109</v>
      </c>
      <c r="C540" s="913"/>
      <c r="D540" s="913"/>
      <c r="E540" s="913"/>
      <c r="F540" s="913"/>
      <c r="G540" s="914"/>
      <c r="H540" s="11">
        <f>H541+H549+H556+H564</f>
        <v>0</v>
      </c>
      <c r="I540" s="11">
        <f>I541+I549+I556+I564</f>
        <v>40</v>
      </c>
    </row>
    <row r="541" spans="1:9" ht="40.15" customHeight="1">
      <c r="A541" s="434" t="s">
        <v>108</v>
      </c>
      <c r="B541" s="918" t="s">
        <v>107</v>
      </c>
      <c r="C541" s="919"/>
      <c r="D541" s="919"/>
      <c r="E541" s="919"/>
      <c r="F541" s="919"/>
      <c r="G541" s="920"/>
      <c r="H541" s="11">
        <f>SUM(D542:D547)</f>
        <v>0</v>
      </c>
      <c r="I541" s="11">
        <f>COUNT(D542:D547)*2</f>
        <v>12</v>
      </c>
    </row>
    <row r="542" spans="1:9" ht="29">
      <c r="A542" s="19" t="s">
        <v>106</v>
      </c>
      <c r="B542" s="17" t="s">
        <v>105</v>
      </c>
      <c r="C542" s="17" t="s">
        <v>4361</v>
      </c>
      <c r="D542" s="16">
        <v>0</v>
      </c>
      <c r="E542" s="13" t="s">
        <v>51</v>
      </c>
      <c r="F542" s="12"/>
      <c r="G542" s="15"/>
    </row>
    <row r="543" spans="1:9">
      <c r="A543" s="19"/>
      <c r="B543" s="17"/>
      <c r="C543" s="17" t="s">
        <v>4360</v>
      </c>
      <c r="D543" s="16">
        <v>0</v>
      </c>
      <c r="E543" s="13" t="s">
        <v>51</v>
      </c>
      <c r="F543" s="12"/>
      <c r="G543" s="15"/>
    </row>
    <row r="544" spans="1:9" ht="29">
      <c r="A544" s="19"/>
      <c r="B544" s="17"/>
      <c r="C544" s="17" t="s">
        <v>4359</v>
      </c>
      <c r="D544" s="16">
        <v>0</v>
      </c>
      <c r="E544" s="13" t="s">
        <v>51</v>
      </c>
      <c r="F544" s="12"/>
      <c r="G544" s="15"/>
    </row>
    <row r="545" spans="1:9" ht="29">
      <c r="A545" s="19"/>
      <c r="B545" s="17"/>
      <c r="C545" s="17" t="s">
        <v>4358</v>
      </c>
      <c r="D545" s="16">
        <v>0</v>
      </c>
      <c r="E545" s="13" t="s">
        <v>51</v>
      </c>
      <c r="F545" s="12"/>
      <c r="G545" s="15"/>
    </row>
    <row r="546" spans="1:9" ht="29">
      <c r="A546" s="19"/>
      <c r="B546" s="17"/>
      <c r="C546" s="17" t="s">
        <v>4357</v>
      </c>
      <c r="D546" s="16">
        <v>0</v>
      </c>
      <c r="E546" s="13" t="s">
        <v>51</v>
      </c>
      <c r="F546" s="12"/>
      <c r="G546" s="15"/>
    </row>
    <row r="547" spans="1:9" ht="29">
      <c r="A547" s="19" t="s">
        <v>98</v>
      </c>
      <c r="B547" s="17" t="s">
        <v>97</v>
      </c>
      <c r="C547" s="96" t="s">
        <v>4356</v>
      </c>
      <c r="D547" s="16">
        <v>0</v>
      </c>
      <c r="E547" s="13" t="s">
        <v>51</v>
      </c>
      <c r="F547" s="12"/>
      <c r="G547" s="15"/>
    </row>
    <row r="548" spans="1:9" ht="43.5" hidden="1">
      <c r="A548" s="21" t="s">
        <v>95</v>
      </c>
      <c r="B548" s="17" t="s">
        <v>94</v>
      </c>
      <c r="C548" s="12"/>
      <c r="D548" s="12"/>
      <c r="E548" s="13"/>
      <c r="F548" s="12"/>
      <c r="G548" s="12"/>
      <c r="H548" s="8"/>
      <c r="I548" s="8"/>
    </row>
    <row r="549" spans="1:9" ht="40.15" customHeight="1">
      <c r="A549" s="421" t="s">
        <v>93</v>
      </c>
      <c r="B549" s="918" t="s">
        <v>92</v>
      </c>
      <c r="C549" s="919"/>
      <c r="D549" s="919"/>
      <c r="E549" s="919"/>
      <c r="F549" s="919"/>
      <c r="G549" s="920"/>
      <c r="H549" s="11">
        <f>SUM(D550:D554)</f>
        <v>0</v>
      </c>
      <c r="I549" s="11">
        <f>COUNT(D550:D554)*2</f>
        <v>10</v>
      </c>
    </row>
    <row r="550" spans="1:9" ht="29">
      <c r="A550" s="19" t="s">
        <v>91</v>
      </c>
      <c r="B550" s="17" t="s">
        <v>90</v>
      </c>
      <c r="C550" s="17" t="s">
        <v>4355</v>
      </c>
      <c r="D550" s="16">
        <v>0</v>
      </c>
      <c r="E550" s="13" t="s">
        <v>51</v>
      </c>
      <c r="F550" s="12"/>
      <c r="G550" s="15"/>
    </row>
    <row r="551" spans="1:9" ht="29">
      <c r="A551" s="19"/>
      <c r="B551" s="17"/>
      <c r="C551" s="17" t="s">
        <v>4354</v>
      </c>
      <c r="D551" s="16">
        <v>0</v>
      </c>
      <c r="E551" s="13" t="s">
        <v>51</v>
      </c>
      <c r="F551" s="12"/>
      <c r="G551" s="15"/>
    </row>
    <row r="552" spans="1:9">
      <c r="A552" s="19"/>
      <c r="B552" s="17"/>
      <c r="C552" s="17" t="s">
        <v>4353</v>
      </c>
      <c r="D552" s="16">
        <v>0</v>
      </c>
      <c r="E552" s="13" t="s">
        <v>51</v>
      </c>
      <c r="F552" s="12"/>
      <c r="G552" s="15"/>
    </row>
    <row r="553" spans="1:9" ht="29">
      <c r="A553" s="19"/>
      <c r="B553" s="17"/>
      <c r="C553" s="17" t="s">
        <v>4352</v>
      </c>
      <c r="D553" s="16">
        <v>0</v>
      </c>
      <c r="E553" s="13" t="s">
        <v>51</v>
      </c>
      <c r="F553" s="12"/>
      <c r="G553" s="15"/>
    </row>
    <row r="554" spans="1:9">
      <c r="A554" s="19"/>
      <c r="B554" s="17"/>
      <c r="C554" s="17" t="s">
        <v>4351</v>
      </c>
      <c r="D554" s="16">
        <v>0</v>
      </c>
      <c r="E554" s="13" t="s">
        <v>51</v>
      </c>
      <c r="F554" s="12"/>
      <c r="G554" s="15"/>
    </row>
    <row r="555" spans="1:9" ht="43.5" hidden="1">
      <c r="A555" s="21" t="s">
        <v>78</v>
      </c>
      <c r="B555" s="17" t="s">
        <v>77</v>
      </c>
      <c r="C555"/>
      <c r="D555" s="12"/>
      <c r="E555" s="13"/>
      <c r="F555" s="12"/>
      <c r="G555" s="12"/>
      <c r="H555" s="8"/>
      <c r="I555" s="8"/>
    </row>
    <row r="556" spans="1:9" ht="40.15" customHeight="1">
      <c r="A556" s="421" t="s">
        <v>76</v>
      </c>
      <c r="B556" s="918" t="s">
        <v>75</v>
      </c>
      <c r="C556" s="919"/>
      <c r="D556" s="919"/>
      <c r="E556" s="919"/>
      <c r="F556" s="919"/>
      <c r="G556" s="920"/>
      <c r="H556" s="11">
        <f>SUM(D557:D562)</f>
        <v>0</v>
      </c>
      <c r="I556" s="11">
        <f>COUNT(D557:D562)*2</f>
        <v>12</v>
      </c>
    </row>
    <row r="557" spans="1:9" ht="29">
      <c r="A557" s="19" t="s">
        <v>74</v>
      </c>
      <c r="B557" s="17" t="s">
        <v>73</v>
      </c>
      <c r="C557" s="340" t="s">
        <v>4350</v>
      </c>
      <c r="D557" s="16">
        <v>0</v>
      </c>
      <c r="E557" s="13" t="s">
        <v>51</v>
      </c>
      <c r="F557" s="12"/>
      <c r="G557" s="15"/>
    </row>
    <row r="558" spans="1:9" ht="43.5">
      <c r="A558" s="19"/>
      <c r="B558" s="17"/>
      <c r="C558" s="45" t="s">
        <v>4349</v>
      </c>
      <c r="D558" s="16">
        <v>0</v>
      </c>
      <c r="E558" s="13" t="s">
        <v>51</v>
      </c>
      <c r="F558" s="12"/>
      <c r="G558" s="15"/>
    </row>
    <row r="559" spans="1:9" ht="58">
      <c r="A559" s="19"/>
      <c r="B559" s="17"/>
      <c r="C559" s="45" t="s">
        <v>4348</v>
      </c>
      <c r="D559" s="16">
        <v>0</v>
      </c>
      <c r="E559" s="13" t="s">
        <v>51</v>
      </c>
      <c r="F559" s="22" t="s">
        <v>4347</v>
      </c>
      <c r="G559" s="15"/>
    </row>
    <row r="560" spans="1:9" ht="87">
      <c r="A560" s="19"/>
      <c r="B560" s="17"/>
      <c r="C560" s="45" t="s">
        <v>4105</v>
      </c>
      <c r="D560" s="16">
        <v>0</v>
      </c>
      <c r="E560" s="13" t="s">
        <v>51</v>
      </c>
      <c r="F560" s="22" t="s">
        <v>4346</v>
      </c>
      <c r="G560" s="15"/>
    </row>
    <row r="561" spans="1:9" ht="29">
      <c r="A561" s="19"/>
      <c r="B561" s="17"/>
      <c r="C561" s="17" t="s">
        <v>1473</v>
      </c>
      <c r="D561" s="16">
        <v>0</v>
      </c>
      <c r="E561" s="13" t="s">
        <v>51</v>
      </c>
      <c r="F561" s="12"/>
      <c r="G561" s="15"/>
    </row>
    <row r="562" spans="1:9" ht="29">
      <c r="A562" s="19"/>
      <c r="B562" s="17"/>
      <c r="C562" s="17" t="s">
        <v>4345</v>
      </c>
      <c r="D562" s="16">
        <v>0</v>
      </c>
      <c r="E562" s="13" t="s">
        <v>51</v>
      </c>
      <c r="F562" s="12"/>
      <c r="G562" s="15"/>
    </row>
    <row r="563" spans="1:9" ht="43.5" hidden="1">
      <c r="A563" s="21" t="s">
        <v>64</v>
      </c>
      <c r="B563" s="17" t="s">
        <v>63</v>
      </c>
      <c r="C563" s="12"/>
      <c r="D563" s="12"/>
      <c r="E563" s="13"/>
      <c r="F563" s="12"/>
      <c r="G563" s="12"/>
      <c r="H563" s="8"/>
      <c r="I563" s="8"/>
    </row>
    <row r="564" spans="1:9" ht="40.15" customHeight="1">
      <c r="A564" s="421" t="s">
        <v>62</v>
      </c>
      <c r="B564" s="918" t="s">
        <v>61</v>
      </c>
      <c r="C564" s="919"/>
      <c r="D564" s="919"/>
      <c r="E564" s="919"/>
      <c r="F564" s="919"/>
      <c r="G564" s="920"/>
      <c r="H564" s="11">
        <f>SUM(D565:D567)</f>
        <v>0</v>
      </c>
      <c r="I564" s="11">
        <f>COUNT(D565:D567)*2</f>
        <v>6</v>
      </c>
    </row>
    <row r="565" spans="1:9" ht="29">
      <c r="A565" s="19" t="s">
        <v>60</v>
      </c>
      <c r="B565" s="17" t="s">
        <v>59</v>
      </c>
      <c r="C565" s="22" t="s">
        <v>4344</v>
      </c>
      <c r="D565" s="16">
        <v>0</v>
      </c>
      <c r="E565" s="13" t="s">
        <v>51</v>
      </c>
      <c r="F565" s="12"/>
      <c r="G565" s="15"/>
    </row>
    <row r="566" spans="1:9">
      <c r="A566" s="19"/>
      <c r="B566" s="17"/>
      <c r="C566" s="22" t="s">
        <v>4343</v>
      </c>
      <c r="D566" s="16">
        <v>0</v>
      </c>
      <c r="E566" s="13" t="s">
        <v>51</v>
      </c>
      <c r="F566" s="12"/>
      <c r="G566" s="15"/>
    </row>
    <row r="567" spans="1:9" ht="29">
      <c r="A567" s="19"/>
      <c r="B567" s="17"/>
      <c r="C567" s="22" t="s">
        <v>4342</v>
      </c>
      <c r="D567" s="16">
        <v>0</v>
      </c>
      <c r="E567" s="13" t="s">
        <v>51</v>
      </c>
      <c r="F567" s="12"/>
      <c r="G567" s="15"/>
    </row>
    <row r="568" spans="1:9" ht="29" hidden="1">
      <c r="A568" s="21" t="s">
        <v>50</v>
      </c>
      <c r="B568" s="17" t="s">
        <v>49</v>
      </c>
      <c r="C568" s="12"/>
      <c r="D568" s="12"/>
      <c r="E568" s="13"/>
      <c r="F568" s="12"/>
      <c r="G568" s="12"/>
      <c r="H568" s="8"/>
      <c r="I568" s="8"/>
    </row>
    <row r="570" spans="1:9">
      <c r="A570" s="426"/>
      <c r="B570" s="11" t="s">
        <v>48</v>
      </c>
      <c r="C570" s="11" t="s">
        <v>19</v>
      </c>
      <c r="D570" s="11" t="s">
        <v>2242</v>
      </c>
      <c r="E570" s="11"/>
      <c r="F570" s="11"/>
      <c r="G570" s="9"/>
      <c r="H570" s="9"/>
      <c r="I570" s="9"/>
    </row>
    <row r="571" spans="1:9">
      <c r="A571" s="426" t="s">
        <v>44</v>
      </c>
      <c r="B571" s="11">
        <f>H42</f>
        <v>0</v>
      </c>
      <c r="C571" s="11">
        <f>I42</f>
        <v>16</v>
      </c>
      <c r="D571" s="728">
        <f>IF(D579=0,0,B571/C571)</f>
        <v>0</v>
      </c>
      <c r="E571" s="11"/>
      <c r="F571" s="11"/>
      <c r="G571" s="9"/>
      <c r="H571" s="9"/>
      <c r="I571" s="9"/>
    </row>
    <row r="572" spans="1:9">
      <c r="A572" s="426" t="s">
        <v>42</v>
      </c>
      <c r="B572" s="11">
        <f>H100</f>
        <v>0</v>
      </c>
      <c r="C572" s="11">
        <f>I100</f>
        <v>40</v>
      </c>
      <c r="D572" s="728">
        <f>IF(D579=0,0,B572/C572)</f>
        <v>0</v>
      </c>
      <c r="E572" s="11"/>
      <c r="F572" s="11"/>
      <c r="G572" s="9"/>
      <c r="H572" s="9"/>
      <c r="I572" s="9"/>
    </row>
    <row r="573" spans="1:9">
      <c r="A573" s="426" t="s">
        <v>40</v>
      </c>
      <c r="B573" s="11">
        <f>H138</f>
        <v>0</v>
      </c>
      <c r="C573" s="11">
        <f>I138</f>
        <v>100</v>
      </c>
      <c r="D573" s="728">
        <f>IF(D579=0,0,B573/C573)</f>
        <v>0</v>
      </c>
      <c r="E573" s="11"/>
      <c r="F573" s="11"/>
      <c r="G573" s="9"/>
      <c r="H573" s="9"/>
      <c r="I573" s="9"/>
    </row>
    <row r="574" spans="1:9">
      <c r="A574" s="426" t="s">
        <v>38</v>
      </c>
      <c r="B574" s="11">
        <f>H202</f>
        <v>0</v>
      </c>
      <c r="C574" s="11">
        <f>I202</f>
        <v>106</v>
      </c>
      <c r="D574" s="728">
        <f>IF(D579=0,0,B574/C574)</f>
        <v>0</v>
      </c>
      <c r="E574" s="11"/>
      <c r="F574" s="11"/>
      <c r="G574" s="9"/>
      <c r="H574" s="9"/>
      <c r="I574" s="9"/>
    </row>
    <row r="575" spans="1:9">
      <c r="A575" s="426" t="s">
        <v>36</v>
      </c>
      <c r="B575" s="11">
        <f>H287</f>
        <v>0</v>
      </c>
      <c r="C575" s="11">
        <f>I287</f>
        <v>68</v>
      </c>
      <c r="D575" s="728">
        <f>IF(D579=0,0,B575/C575)</f>
        <v>0</v>
      </c>
      <c r="E575" s="11"/>
      <c r="F575" s="11"/>
      <c r="G575" s="9"/>
      <c r="H575" s="9"/>
      <c r="I575" s="9"/>
    </row>
    <row r="576" spans="1:9">
      <c r="A576" s="426" t="s">
        <v>33</v>
      </c>
      <c r="B576" s="11">
        <f>H442</f>
        <v>0</v>
      </c>
      <c r="C576" s="11">
        <f>I442</f>
        <v>56</v>
      </c>
      <c r="D576" s="728">
        <f>IF(D579=0,0,B576/C576)</f>
        <v>0</v>
      </c>
      <c r="E576" s="11"/>
      <c r="F576" s="11"/>
      <c r="G576" s="9"/>
      <c r="H576" s="9"/>
      <c r="I576" s="9"/>
    </row>
    <row r="577" spans="1:9">
      <c r="A577" s="426" t="s">
        <v>32</v>
      </c>
      <c r="B577" s="11">
        <f>H487</f>
        <v>0</v>
      </c>
      <c r="C577" s="11">
        <f>I487</f>
        <v>76</v>
      </c>
      <c r="D577" s="728">
        <f>IF(D579=0,0,B577/C577)</f>
        <v>0</v>
      </c>
      <c r="E577" s="11"/>
      <c r="F577" s="11"/>
      <c r="G577" s="9"/>
      <c r="H577" s="9"/>
      <c r="I577" s="9"/>
    </row>
    <row r="578" spans="1:9">
      <c r="A578" s="426" t="s">
        <v>30</v>
      </c>
      <c r="B578" s="11">
        <f>H540</f>
        <v>0</v>
      </c>
      <c r="C578" s="11">
        <f>I540</f>
        <v>40</v>
      </c>
      <c r="D578" s="728">
        <f>IF(D579=0,0,B578/C578)</f>
        <v>0</v>
      </c>
      <c r="E578" s="11"/>
      <c r="F578" s="11"/>
      <c r="G578" s="9"/>
      <c r="H578" s="9"/>
      <c r="I578" s="9"/>
    </row>
    <row r="579" spans="1:9">
      <c r="A579" s="426" t="s">
        <v>46</v>
      </c>
      <c r="B579" s="11">
        <f>IF(H2=0,0,SUM(B571:B578))</f>
        <v>0</v>
      </c>
      <c r="C579" s="11">
        <f>IF(H2=0,0,SUM(C571:C578))</f>
        <v>502</v>
      </c>
      <c r="D579" s="728">
        <f>IF(H2=0,0,B579/C579)</f>
        <v>0</v>
      </c>
      <c r="E579" s="11"/>
      <c r="F579" s="11"/>
      <c r="G579" s="9"/>
      <c r="H579" s="9"/>
      <c r="I579" s="9"/>
    </row>
    <row r="580" spans="1:9">
      <c r="A580" s="426"/>
      <c r="B580" s="11"/>
      <c r="C580" s="11"/>
      <c r="D580" s="11"/>
      <c r="E580" s="11"/>
      <c r="F580" s="11"/>
      <c r="G580" s="9"/>
      <c r="H580" s="9"/>
      <c r="I580" s="9"/>
    </row>
    <row r="581" spans="1:9">
      <c r="A581" s="426">
        <v>0</v>
      </c>
      <c r="B581" s="11"/>
      <c r="C581" s="11"/>
      <c r="D581" s="11"/>
      <c r="E581" s="11"/>
      <c r="F581" s="11"/>
      <c r="G581" s="9"/>
      <c r="H581" s="9"/>
      <c r="I581" s="9"/>
    </row>
    <row r="582" spans="1:9">
      <c r="A582" s="426">
        <v>1</v>
      </c>
      <c r="B582" s="11"/>
      <c r="C582" s="11"/>
      <c r="D582" s="11"/>
      <c r="E582" s="11"/>
      <c r="F582" s="11"/>
      <c r="G582" s="9"/>
      <c r="H582" s="9"/>
      <c r="I582" s="9"/>
    </row>
    <row r="583" spans="1:9">
      <c r="A583" s="426">
        <v>2</v>
      </c>
      <c r="B583" s="11"/>
      <c r="C583" s="11"/>
      <c r="D583" s="11"/>
      <c r="E583" s="11"/>
      <c r="F583" s="11"/>
      <c r="G583" s="9"/>
      <c r="H583" s="9"/>
      <c r="I583" s="9"/>
    </row>
    <row r="584" spans="1:9">
      <c r="A584" s="426"/>
      <c r="B584" s="11"/>
      <c r="C584" s="11"/>
      <c r="D584" s="11"/>
      <c r="E584" s="11"/>
      <c r="F584" s="11"/>
      <c r="G584" s="9"/>
      <c r="H584" s="9"/>
      <c r="I584" s="9"/>
    </row>
    <row r="585" spans="1:9">
      <c r="A585" s="425"/>
      <c r="B585" s="9"/>
      <c r="C585" s="9"/>
      <c r="D585" s="9"/>
      <c r="F585" s="9"/>
      <c r="G585" s="9"/>
      <c r="H585" s="9"/>
      <c r="I585" s="9"/>
    </row>
    <row r="586" spans="1:9">
      <c r="A586" s="425"/>
      <c r="B586" s="9"/>
      <c r="C586" s="9"/>
      <c r="D586" s="9"/>
      <c r="F586" s="9"/>
      <c r="G586" s="9"/>
      <c r="H586" s="9"/>
      <c r="I586" s="9"/>
    </row>
    <row r="587" spans="1:9">
      <c r="A587" s="425"/>
      <c r="B587" s="9"/>
      <c r="C587" s="9"/>
      <c r="D587" s="9"/>
      <c r="F587" s="9"/>
      <c r="G587" s="9"/>
      <c r="H587" s="9"/>
      <c r="I587" s="9"/>
    </row>
    <row r="588" spans="1:9">
      <c r="A588" s="425"/>
      <c r="B588" s="9"/>
      <c r="C588" s="9"/>
      <c r="D588" s="9"/>
      <c r="F588" s="9"/>
      <c r="G588" s="9"/>
      <c r="H588" s="9"/>
      <c r="I588" s="9"/>
    </row>
  </sheetData>
  <autoFilter ref="A41:G568">
    <filterColumn colId="0">
      <colorFilter dxfId="11"/>
    </filterColumn>
  </autoFilter>
  <customSheetViews>
    <customSheetView guid="{5A5334BF-4161-4474-AB11-E32AC1D8DA20}" scale="80" filter="1" showAutoFilter="1" topLeftCell="A13">
      <selection activeCell="I46" sqref="I46"/>
      <pageMargins left="0.7" right="0.7" top="0.75" bottom="0.75" header="0.3" footer="0.3"/>
      <pageSetup paperSize="9" scale="60" orientation="portrait"/>
      <headerFooter>
        <oddHeader>&amp;LChecklist No. 12 &amp;CRadiology &amp;RVersion - NHSRC/3.0</oddHeader>
        <oddFooter>Page &amp;P</oddFooter>
      </headerFooter>
      <autoFilter ref="A14:G541">
        <filterColumn colId="0">
          <colorFilter dxfId="10"/>
        </filterColumn>
      </autoFilter>
    </customSheetView>
  </customSheetViews>
  <mergeCells count="117">
    <mergeCell ref="B556:G556"/>
    <mergeCell ref="B564:G564"/>
    <mergeCell ref="B522:G522"/>
    <mergeCell ref="B528:G528"/>
    <mergeCell ref="B533:G533"/>
    <mergeCell ref="B540:G540"/>
    <mergeCell ref="B541:G541"/>
    <mergeCell ref="B549:G549"/>
    <mergeCell ref="B426:G426"/>
    <mergeCell ref="B431:G431"/>
    <mergeCell ref="B518:G518"/>
    <mergeCell ref="B443:G443"/>
    <mergeCell ref="B451:G451"/>
    <mergeCell ref="B460:G460"/>
    <mergeCell ref="B464:G464"/>
    <mergeCell ref="B468:G468"/>
    <mergeCell ref="B479:G479"/>
    <mergeCell ref="B487:G487"/>
    <mergeCell ref="B442:G442"/>
    <mergeCell ref="B488:G488"/>
    <mergeCell ref="B491:G491"/>
    <mergeCell ref="B496:G496"/>
    <mergeCell ref="B501:G501"/>
    <mergeCell ref="B288:G288"/>
    <mergeCell ref="B294:G294"/>
    <mergeCell ref="B297:G297"/>
    <mergeCell ref="B302:G302"/>
    <mergeCell ref="B308:G308"/>
    <mergeCell ref="B400:G400"/>
    <mergeCell ref="B405:G405"/>
    <mergeCell ref="B411:G411"/>
    <mergeCell ref="B419:G419"/>
    <mergeCell ref="B311:G311"/>
    <mergeCell ref="B314:G314"/>
    <mergeCell ref="B320:G320"/>
    <mergeCell ref="B329:G329"/>
    <mergeCell ref="B334:G334"/>
    <mergeCell ref="B338:G338"/>
    <mergeCell ref="B368:G368"/>
    <mergeCell ref="B379:G379"/>
    <mergeCell ref="B383:G383"/>
    <mergeCell ref="B388:G388"/>
    <mergeCell ref="B393:G393"/>
    <mergeCell ref="B345:G345"/>
    <mergeCell ref="B202:G202"/>
    <mergeCell ref="B287:G287"/>
    <mergeCell ref="B212:G212"/>
    <mergeCell ref="B225:G225"/>
    <mergeCell ref="B239:G239"/>
    <mergeCell ref="B250:G250"/>
    <mergeCell ref="B254:G254"/>
    <mergeCell ref="B258:G258"/>
    <mergeCell ref="B262:G262"/>
    <mergeCell ref="B265:G265"/>
    <mergeCell ref="B268:G268"/>
    <mergeCell ref="B279:G279"/>
    <mergeCell ref="B284:G284"/>
    <mergeCell ref="B203:G203"/>
    <mergeCell ref="B69:G69"/>
    <mergeCell ref="B42:G42"/>
    <mergeCell ref="B43:G43"/>
    <mergeCell ref="B63:G63"/>
    <mergeCell ref="B187:G187"/>
    <mergeCell ref="B77:G77"/>
    <mergeCell ref="B89:G89"/>
    <mergeCell ref="B97:G97"/>
    <mergeCell ref="B100:G100"/>
    <mergeCell ref="B101:G101"/>
    <mergeCell ref="B138:G138"/>
    <mergeCell ref="B125:G125"/>
    <mergeCell ref="B131:G131"/>
    <mergeCell ref="B119:G119"/>
    <mergeCell ref="B113:G113"/>
    <mergeCell ref="B139:G139"/>
    <mergeCell ref="B155:G155"/>
    <mergeCell ref="B164:G164"/>
    <mergeCell ref="B170:G170"/>
    <mergeCell ref="B182:G182"/>
    <mergeCell ref="D8:I8"/>
    <mergeCell ref="D9:I16"/>
    <mergeCell ref="A8:C8"/>
    <mergeCell ref="A17:I17"/>
    <mergeCell ref="B18:I18"/>
    <mergeCell ref="A1:I1"/>
    <mergeCell ref="A2:G2"/>
    <mergeCell ref="H2:I2"/>
    <mergeCell ref="A3:I3"/>
    <mergeCell ref="A4:B4"/>
    <mergeCell ref="C4:E4"/>
    <mergeCell ref="G4:I4"/>
    <mergeCell ref="A5:B5"/>
    <mergeCell ref="C5:E5"/>
    <mergeCell ref="G5:I5"/>
    <mergeCell ref="A6:B6"/>
    <mergeCell ref="C6:E6"/>
    <mergeCell ref="G6:I6"/>
    <mergeCell ref="A7:I7"/>
    <mergeCell ref="B24:I24"/>
    <mergeCell ref="B25:I25"/>
    <mergeCell ref="B26:I26"/>
    <mergeCell ref="B27:I27"/>
    <mergeCell ref="B28:I28"/>
    <mergeCell ref="B19:I19"/>
    <mergeCell ref="B20:I20"/>
    <mergeCell ref="B21:I21"/>
    <mergeCell ref="B22:I22"/>
    <mergeCell ref="B23:I23"/>
    <mergeCell ref="B34:I34"/>
    <mergeCell ref="B35:I35"/>
    <mergeCell ref="B36:I36"/>
    <mergeCell ref="B37:I37"/>
    <mergeCell ref="A38:I40"/>
    <mergeCell ref="B29:I29"/>
    <mergeCell ref="B30:I30"/>
    <mergeCell ref="B31:I31"/>
    <mergeCell ref="B32:I32"/>
    <mergeCell ref="B33:I33"/>
  </mergeCells>
  <dataValidations count="1">
    <dataValidation type="list" allowBlank="1" showInputMessage="1" showErrorMessage="1" sqref="D580:D1048576 D41:D570">
      <formula1>$A$581:$A$583</formula1>
    </dataValidation>
  </dataValidations>
  <pageMargins left="0.70866141732283472" right="0.70866141732283472" top="0.74803149606299213" bottom="0.74803149606299213" header="0.31496062992125984" footer="0.31496062992125984"/>
  <pageSetup paperSize="9" scale="55" orientation="portrait" r:id="rId1"/>
  <headerFooter>
    <oddHeader>&amp;LChecklist No. 14&amp;CRadiology &amp;RVersion - NHSRC/3.0</oddHeader>
    <oddFooter>Page &amp;P</oddFooter>
  </headerFooter>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sheetPr codeName="Sheet16" filterMode="1"/>
  <dimension ref="A1:I579"/>
  <sheetViews>
    <sheetView view="pageBreakPreview" topLeftCell="B1" zoomScale="60" zoomScaleNormal="80" zoomScalePageLayoutView="80" workbookViewId="0">
      <selection activeCell="N554" sqref="N554"/>
    </sheetView>
  </sheetViews>
  <sheetFormatPr defaultColWidth="9.1796875" defaultRowHeight="14.5"/>
  <cols>
    <col min="1" max="1" width="14.81640625" style="420" customWidth="1"/>
    <col min="2" max="2" width="36.7265625" style="8" customWidth="1"/>
    <col min="3" max="3" width="29" style="8" customWidth="1"/>
    <col min="4" max="4" width="11.1796875" style="8" customWidth="1"/>
    <col min="5" max="5" width="12" style="9" customWidth="1"/>
    <col min="6" max="7" width="24.7265625" style="8" customWidth="1"/>
    <col min="8" max="8" width="4" style="11" customWidth="1"/>
    <col min="9" max="9" width="3.7265625" style="11" customWidth="1"/>
    <col min="10" max="16384" width="9.1796875" style="8"/>
  </cols>
  <sheetData>
    <row r="1" spans="1:9" ht="33.5">
      <c r="A1" s="829" t="s">
        <v>6115</v>
      </c>
      <c r="B1" s="830"/>
      <c r="C1" s="830"/>
      <c r="D1" s="830"/>
      <c r="E1" s="830"/>
      <c r="F1" s="830"/>
      <c r="G1" s="830"/>
      <c r="H1" s="830"/>
      <c r="I1" s="971"/>
    </row>
    <row r="2" spans="1:9" ht="33.5">
      <c r="A2" s="829" t="s">
        <v>6156</v>
      </c>
      <c r="B2" s="830"/>
      <c r="C2" s="830"/>
      <c r="D2" s="830"/>
      <c r="E2" s="830"/>
      <c r="F2" s="830"/>
      <c r="G2" s="830"/>
      <c r="H2" s="888">
        <v>15</v>
      </c>
      <c r="I2" s="889"/>
    </row>
    <row r="3" spans="1:9" ht="28.5">
      <c r="A3" s="835" t="s">
        <v>6117</v>
      </c>
      <c r="B3" s="835"/>
      <c r="C3" s="835"/>
      <c r="D3" s="835"/>
      <c r="E3" s="835"/>
      <c r="F3" s="835"/>
      <c r="G3" s="835"/>
      <c r="H3" s="835"/>
      <c r="I3" s="835"/>
    </row>
    <row r="4" spans="1:9" ht="42">
      <c r="A4" s="806" t="s">
        <v>6112</v>
      </c>
      <c r="B4" s="806"/>
      <c r="C4" s="807"/>
      <c r="D4" s="807"/>
      <c r="E4" s="807"/>
      <c r="F4" s="655" t="s">
        <v>6121</v>
      </c>
      <c r="G4" s="807"/>
      <c r="H4" s="807"/>
      <c r="I4" s="807"/>
    </row>
    <row r="5" spans="1:9" ht="42">
      <c r="A5" s="809" t="s">
        <v>6113</v>
      </c>
      <c r="B5" s="810"/>
      <c r="C5" s="811"/>
      <c r="D5" s="811"/>
      <c r="E5" s="811"/>
      <c r="F5" s="656" t="s">
        <v>6126</v>
      </c>
      <c r="G5" s="807"/>
      <c r="H5" s="807"/>
      <c r="I5" s="807"/>
    </row>
    <row r="6" spans="1:9" ht="42">
      <c r="A6" s="840" t="s">
        <v>6123</v>
      </c>
      <c r="B6" s="840"/>
      <c r="C6" s="841"/>
      <c r="D6" s="841"/>
      <c r="E6" s="841"/>
      <c r="F6" s="656" t="s">
        <v>6122</v>
      </c>
      <c r="G6" s="807"/>
      <c r="H6" s="807"/>
      <c r="I6" s="807"/>
    </row>
    <row r="7" spans="1:9" ht="33.5">
      <c r="A7" s="940" t="s">
        <v>6148</v>
      </c>
      <c r="B7" s="941"/>
      <c r="C7" s="941"/>
      <c r="D7" s="941"/>
      <c r="E7" s="941"/>
      <c r="F7" s="941"/>
      <c r="G7" s="941"/>
      <c r="H7" s="941"/>
      <c r="I7" s="941"/>
    </row>
    <row r="8" spans="1:9" ht="33.65" customHeight="1">
      <c r="A8" s="1074" t="s">
        <v>45</v>
      </c>
      <c r="B8" s="1074"/>
      <c r="C8" s="1075"/>
      <c r="D8" s="989" t="s">
        <v>4535</v>
      </c>
      <c r="E8" s="989"/>
      <c r="F8" s="989"/>
      <c r="G8" s="989"/>
      <c r="H8" s="989"/>
      <c r="I8" s="989"/>
    </row>
    <row r="9" spans="1:9" ht="33.65" customHeight="1">
      <c r="A9" s="694" t="s">
        <v>44</v>
      </c>
      <c r="B9" s="695" t="s">
        <v>43</v>
      </c>
      <c r="C9" s="687">
        <f>Pharmacy!D554</f>
        <v>0</v>
      </c>
      <c r="D9" s="928">
        <f>D562</f>
        <v>0</v>
      </c>
      <c r="E9" s="991"/>
      <c r="F9" s="991"/>
      <c r="G9" s="991"/>
      <c r="H9" s="991"/>
      <c r="I9" s="1014"/>
    </row>
    <row r="10" spans="1:9" ht="33.65" customHeight="1">
      <c r="A10" s="694" t="s">
        <v>42</v>
      </c>
      <c r="B10" s="695" t="s">
        <v>41</v>
      </c>
      <c r="C10" s="687">
        <f>Pharmacy!D555</f>
        <v>0</v>
      </c>
      <c r="D10" s="994"/>
      <c r="E10" s="995"/>
      <c r="F10" s="995"/>
      <c r="G10" s="995"/>
      <c r="H10" s="995"/>
      <c r="I10" s="1015"/>
    </row>
    <row r="11" spans="1:9" ht="33.65" customHeight="1">
      <c r="A11" s="694" t="s">
        <v>40</v>
      </c>
      <c r="B11" s="695" t="s">
        <v>39</v>
      </c>
      <c r="C11" s="687">
        <f>Pharmacy!D556</f>
        <v>0</v>
      </c>
      <c r="D11" s="994"/>
      <c r="E11" s="995"/>
      <c r="F11" s="995"/>
      <c r="G11" s="995"/>
      <c r="H11" s="995"/>
      <c r="I11" s="1015"/>
    </row>
    <row r="12" spans="1:9" ht="33.65" customHeight="1">
      <c r="A12" s="694" t="s">
        <v>38</v>
      </c>
      <c r="B12" s="695" t="s">
        <v>37</v>
      </c>
      <c r="C12" s="687">
        <f>Pharmacy!D557</f>
        <v>0</v>
      </c>
      <c r="D12" s="994"/>
      <c r="E12" s="995"/>
      <c r="F12" s="995"/>
      <c r="G12" s="995"/>
      <c r="H12" s="995"/>
      <c r="I12" s="1015"/>
    </row>
    <row r="13" spans="1:9" ht="33.65" customHeight="1">
      <c r="A13" s="694" t="s">
        <v>36</v>
      </c>
      <c r="B13" s="695" t="s">
        <v>35</v>
      </c>
      <c r="C13" s="687">
        <f>Pharmacy!D558</f>
        <v>0</v>
      </c>
      <c r="D13" s="994"/>
      <c r="E13" s="995"/>
      <c r="F13" s="995"/>
      <c r="G13" s="995"/>
      <c r="H13" s="995"/>
      <c r="I13" s="1015"/>
    </row>
    <row r="14" spans="1:9" ht="33.65" customHeight="1">
      <c r="A14" s="694" t="s">
        <v>33</v>
      </c>
      <c r="B14" s="695" t="s">
        <v>26</v>
      </c>
      <c r="C14" s="687">
        <f>Pharmacy!D559</f>
        <v>0</v>
      </c>
      <c r="D14" s="994"/>
      <c r="E14" s="995"/>
      <c r="F14" s="995"/>
      <c r="G14" s="995"/>
      <c r="H14" s="995"/>
      <c r="I14" s="1015"/>
    </row>
    <row r="15" spans="1:9" ht="33.65" customHeight="1">
      <c r="A15" s="694" t="s">
        <v>32</v>
      </c>
      <c r="B15" s="695" t="s">
        <v>31</v>
      </c>
      <c r="C15" s="687">
        <f>Pharmacy!D560</f>
        <v>0</v>
      </c>
      <c r="D15" s="994"/>
      <c r="E15" s="995"/>
      <c r="F15" s="995"/>
      <c r="G15" s="995"/>
      <c r="H15" s="995"/>
      <c r="I15" s="1015"/>
    </row>
    <row r="16" spans="1:9" ht="33.65" customHeight="1">
      <c r="A16" s="694" t="s">
        <v>30</v>
      </c>
      <c r="B16" s="695" t="s">
        <v>29</v>
      </c>
      <c r="C16" s="687">
        <f>Pharmacy!D561</f>
        <v>0</v>
      </c>
      <c r="D16" s="998"/>
      <c r="E16" s="999"/>
      <c r="F16" s="999"/>
      <c r="G16" s="999"/>
      <c r="H16" s="999"/>
      <c r="I16" s="1016"/>
    </row>
    <row r="17" spans="1:9" ht="33.65" customHeight="1">
      <c r="A17" s="873"/>
      <c r="B17" s="874"/>
      <c r="C17" s="874"/>
      <c r="D17" s="874"/>
      <c r="E17" s="874"/>
      <c r="F17" s="874"/>
      <c r="G17" s="874"/>
      <c r="H17" s="874"/>
      <c r="I17" s="968"/>
    </row>
    <row r="18" spans="1:9" ht="33.65" customHeight="1">
      <c r="A18" s="661"/>
      <c r="B18" s="812" t="s">
        <v>6118</v>
      </c>
      <c r="C18" s="812"/>
      <c r="D18" s="812"/>
      <c r="E18" s="812"/>
      <c r="F18" s="812"/>
      <c r="G18" s="812"/>
      <c r="H18" s="812"/>
      <c r="I18" s="812"/>
    </row>
    <row r="19" spans="1:9" ht="33.65" customHeight="1">
      <c r="A19" s="662">
        <v>1</v>
      </c>
      <c r="B19" s="814"/>
      <c r="C19" s="814"/>
      <c r="D19" s="814"/>
      <c r="E19" s="814"/>
      <c r="F19" s="814"/>
      <c r="G19" s="814"/>
      <c r="H19" s="814"/>
      <c r="I19" s="814"/>
    </row>
    <row r="20" spans="1:9" ht="33.65" customHeight="1">
      <c r="A20" s="662">
        <v>2</v>
      </c>
      <c r="B20" s="814"/>
      <c r="C20" s="814"/>
      <c r="D20" s="814"/>
      <c r="E20" s="814"/>
      <c r="F20" s="814"/>
      <c r="G20" s="814"/>
      <c r="H20" s="814"/>
      <c r="I20" s="814"/>
    </row>
    <row r="21" spans="1:9" ht="33.65" customHeight="1">
      <c r="A21" s="662">
        <v>3</v>
      </c>
      <c r="B21" s="814"/>
      <c r="C21" s="814"/>
      <c r="D21" s="814"/>
      <c r="E21" s="814"/>
      <c r="F21" s="814"/>
      <c r="G21" s="814"/>
      <c r="H21" s="814"/>
      <c r="I21" s="814"/>
    </row>
    <row r="22" spans="1:9" ht="33.65" customHeight="1">
      <c r="A22" s="662">
        <v>4</v>
      </c>
      <c r="B22" s="814"/>
      <c r="C22" s="814"/>
      <c r="D22" s="814"/>
      <c r="E22" s="814"/>
      <c r="F22" s="814"/>
      <c r="G22" s="814"/>
      <c r="H22" s="814"/>
      <c r="I22" s="814"/>
    </row>
    <row r="23" spans="1:9" ht="33.65" customHeight="1">
      <c r="A23" s="662">
        <v>5</v>
      </c>
      <c r="B23" s="814"/>
      <c r="C23" s="814"/>
      <c r="D23" s="814"/>
      <c r="E23" s="814"/>
      <c r="F23" s="814"/>
      <c r="G23" s="814"/>
      <c r="H23" s="814"/>
      <c r="I23" s="814"/>
    </row>
    <row r="24" spans="1:9" ht="33.65" customHeight="1">
      <c r="A24" s="661"/>
      <c r="B24" s="816" t="s">
        <v>6120</v>
      </c>
      <c r="C24" s="817"/>
      <c r="D24" s="817"/>
      <c r="E24" s="817"/>
      <c r="F24" s="817"/>
      <c r="G24" s="817"/>
      <c r="H24" s="817"/>
      <c r="I24" s="967"/>
    </row>
    <row r="25" spans="1:9" ht="33.65" customHeight="1">
      <c r="A25" s="662">
        <v>1</v>
      </c>
      <c r="B25" s="814"/>
      <c r="C25" s="814"/>
      <c r="D25" s="814"/>
      <c r="E25" s="814"/>
      <c r="F25" s="814"/>
      <c r="G25" s="814"/>
      <c r="H25" s="814"/>
      <c r="I25" s="814"/>
    </row>
    <row r="26" spans="1:9" ht="33.65" customHeight="1">
      <c r="A26" s="662">
        <v>2</v>
      </c>
      <c r="B26" s="814"/>
      <c r="C26" s="814"/>
      <c r="D26" s="814"/>
      <c r="E26" s="814"/>
      <c r="F26" s="814"/>
      <c r="G26" s="814"/>
      <c r="H26" s="814"/>
      <c r="I26" s="814"/>
    </row>
    <row r="27" spans="1:9" ht="33.65" customHeight="1">
      <c r="A27" s="662">
        <v>3</v>
      </c>
      <c r="B27" s="814"/>
      <c r="C27" s="814"/>
      <c r="D27" s="814"/>
      <c r="E27" s="814"/>
      <c r="F27" s="814"/>
      <c r="G27" s="814"/>
      <c r="H27" s="814"/>
      <c r="I27" s="814"/>
    </row>
    <row r="28" spans="1:9" ht="33.65" customHeight="1">
      <c r="A28" s="662">
        <v>4</v>
      </c>
      <c r="B28" s="789"/>
      <c r="C28" s="790"/>
      <c r="D28" s="790"/>
      <c r="E28" s="790"/>
      <c r="F28" s="790"/>
      <c r="G28" s="790"/>
      <c r="H28" s="790"/>
      <c r="I28" s="947"/>
    </row>
    <row r="29" spans="1:9" ht="33.65" customHeight="1">
      <c r="A29" s="662">
        <v>5</v>
      </c>
      <c r="B29" s="789"/>
      <c r="C29" s="790"/>
      <c r="D29" s="790"/>
      <c r="E29" s="790"/>
      <c r="F29" s="790"/>
      <c r="G29" s="790"/>
      <c r="H29" s="790"/>
      <c r="I29" s="947"/>
    </row>
    <row r="30" spans="1:9" ht="33.65" customHeight="1">
      <c r="A30" s="661"/>
      <c r="B30" s="812" t="s">
        <v>6119</v>
      </c>
      <c r="C30" s="812"/>
      <c r="D30" s="812"/>
      <c r="E30" s="812"/>
      <c r="F30" s="812"/>
      <c r="G30" s="812"/>
      <c r="H30" s="812"/>
      <c r="I30" s="812"/>
    </row>
    <row r="31" spans="1:9" ht="33.65" customHeight="1">
      <c r="A31" s="662">
        <v>1</v>
      </c>
      <c r="B31" s="814"/>
      <c r="C31" s="814"/>
      <c r="D31" s="814"/>
      <c r="E31" s="814"/>
      <c r="F31" s="814"/>
      <c r="G31" s="814"/>
      <c r="H31" s="814"/>
      <c r="I31" s="814"/>
    </row>
    <row r="32" spans="1:9" ht="33.65" customHeight="1">
      <c r="A32" s="662">
        <v>2</v>
      </c>
      <c r="B32" s="814"/>
      <c r="C32" s="814"/>
      <c r="D32" s="814"/>
      <c r="E32" s="814"/>
      <c r="F32" s="814"/>
      <c r="G32" s="814"/>
      <c r="H32" s="814"/>
      <c r="I32" s="814"/>
    </row>
    <row r="33" spans="1:9" ht="33.65" customHeight="1">
      <c r="A33" s="662">
        <v>3</v>
      </c>
      <c r="B33" s="814"/>
      <c r="C33" s="814"/>
      <c r="D33" s="814"/>
      <c r="E33" s="814"/>
      <c r="F33" s="814"/>
      <c r="G33" s="814"/>
      <c r="H33" s="814"/>
      <c r="I33" s="814"/>
    </row>
    <row r="34" spans="1:9" ht="33.65" customHeight="1">
      <c r="A34" s="662">
        <v>4</v>
      </c>
      <c r="B34" s="814"/>
      <c r="C34" s="814"/>
      <c r="D34" s="814"/>
      <c r="E34" s="814"/>
      <c r="F34" s="814"/>
      <c r="G34" s="814"/>
      <c r="H34" s="814"/>
      <c r="I34" s="814"/>
    </row>
    <row r="35" spans="1:9" ht="33.65" customHeight="1">
      <c r="A35" s="662">
        <v>5</v>
      </c>
      <c r="B35" s="789"/>
      <c r="C35" s="790"/>
      <c r="D35" s="790"/>
      <c r="E35" s="790"/>
      <c r="F35" s="790"/>
      <c r="G35" s="790"/>
      <c r="H35" s="790"/>
      <c r="I35" s="947"/>
    </row>
    <row r="36" spans="1:9" ht="33.65" customHeight="1">
      <c r="A36" s="661"/>
      <c r="B36" s="863" t="s">
        <v>6124</v>
      </c>
      <c r="C36" s="864"/>
      <c r="D36" s="864"/>
      <c r="E36" s="864"/>
      <c r="F36" s="864"/>
      <c r="G36" s="864"/>
      <c r="H36" s="864"/>
      <c r="I36" s="948"/>
    </row>
    <row r="37" spans="1:9" ht="33.65" customHeight="1">
      <c r="A37" s="661"/>
      <c r="B37" s="842" t="s">
        <v>6125</v>
      </c>
      <c r="C37" s="842"/>
      <c r="D37" s="842"/>
      <c r="E37" s="842"/>
      <c r="F37" s="842"/>
      <c r="G37" s="842"/>
      <c r="H37" s="842"/>
      <c r="I37" s="842"/>
    </row>
    <row r="38" spans="1:9" ht="33.65" customHeight="1">
      <c r="A38" s="767"/>
      <c r="B38" s="767"/>
      <c r="C38" s="767"/>
      <c r="D38" s="767"/>
      <c r="E38" s="767"/>
      <c r="F38" s="767"/>
      <c r="G38" s="767"/>
      <c r="H38" s="767"/>
      <c r="I38" s="767"/>
    </row>
    <row r="39" spans="1:9" ht="33.65" customHeight="1">
      <c r="A39" s="767"/>
      <c r="B39" s="767"/>
      <c r="C39" s="767"/>
      <c r="D39" s="767"/>
      <c r="E39" s="767"/>
      <c r="F39" s="767"/>
      <c r="G39" s="767"/>
      <c r="H39" s="767"/>
      <c r="I39" s="767"/>
    </row>
    <row r="40" spans="1:9">
      <c r="A40" s="767"/>
      <c r="B40" s="767"/>
      <c r="C40" s="767"/>
      <c r="D40" s="767"/>
      <c r="E40" s="767"/>
      <c r="F40" s="767"/>
      <c r="G40" s="767"/>
      <c r="H40" s="767"/>
      <c r="I40" s="767"/>
    </row>
    <row r="41" spans="1:9" ht="43.5">
      <c r="A41" s="471" t="s">
        <v>1958</v>
      </c>
      <c r="B41" s="467" t="s">
        <v>2692</v>
      </c>
      <c r="C41" s="457" t="s">
        <v>3395</v>
      </c>
      <c r="D41" s="457" t="s">
        <v>3605</v>
      </c>
      <c r="E41" s="458" t="s">
        <v>1459</v>
      </c>
      <c r="F41" s="457" t="s">
        <v>1957</v>
      </c>
      <c r="G41" s="457" t="s">
        <v>1457</v>
      </c>
    </row>
    <row r="42" spans="1:9" ht="21">
      <c r="A42" s="116"/>
      <c r="B42" s="838" t="s">
        <v>1455</v>
      </c>
      <c r="C42" s="839"/>
      <c r="D42" s="839"/>
      <c r="E42" s="839"/>
      <c r="F42" s="839"/>
      <c r="G42" s="1073"/>
      <c r="H42" s="11">
        <f>H43+H74+H87</f>
        <v>0</v>
      </c>
      <c r="I42" s="11">
        <f>I43+I74+I87</f>
        <v>24</v>
      </c>
    </row>
    <row r="43" spans="1:9" ht="40.15" customHeight="1">
      <c r="A43" s="406" t="s">
        <v>1454</v>
      </c>
      <c r="B43" s="918" t="s">
        <v>1453</v>
      </c>
      <c r="C43" s="919"/>
      <c r="D43" s="919"/>
      <c r="E43" s="919"/>
      <c r="F43" s="919"/>
      <c r="G43" s="920"/>
      <c r="H43" s="11">
        <f>SUM(D57:D59)</f>
        <v>0</v>
      </c>
      <c r="I43" s="11">
        <f>COUNT(D57:D59)*2</f>
        <v>6</v>
      </c>
    </row>
    <row r="44" spans="1:9" ht="31" hidden="1">
      <c r="A44" s="21" t="s">
        <v>1452</v>
      </c>
      <c r="B44" s="29" t="s">
        <v>1451</v>
      </c>
      <c r="C44" s="25"/>
      <c r="D44" s="25"/>
      <c r="E44" s="26"/>
      <c r="F44" s="25"/>
      <c r="G44" s="25"/>
    </row>
    <row r="45" spans="1:9" ht="31" hidden="1">
      <c r="A45" s="21" t="s">
        <v>1448</v>
      </c>
      <c r="B45" s="29" t="s">
        <v>1447</v>
      </c>
      <c r="C45" s="25"/>
      <c r="D45" s="25"/>
      <c r="E45" s="26"/>
      <c r="F45" s="25"/>
      <c r="G45" s="25"/>
    </row>
    <row r="46" spans="1:9" ht="31" hidden="1">
      <c r="A46" s="21" t="s">
        <v>1444</v>
      </c>
      <c r="B46" s="29" t="s">
        <v>1443</v>
      </c>
      <c r="C46" s="25"/>
      <c r="D46" s="25"/>
      <c r="E46" s="26"/>
      <c r="F46" s="25"/>
      <c r="G46" s="25"/>
    </row>
    <row r="47" spans="1:9" ht="15.5" hidden="1">
      <c r="A47" s="21" t="s">
        <v>1440</v>
      </c>
      <c r="B47" s="29" t="s">
        <v>1439</v>
      </c>
      <c r="C47" s="25"/>
      <c r="D47" s="25"/>
      <c r="E47" s="26"/>
      <c r="F47" s="25"/>
      <c r="G47" s="25"/>
    </row>
    <row r="48" spans="1:9" ht="31" hidden="1">
      <c r="A48" s="21" t="s">
        <v>1436</v>
      </c>
      <c r="B48" s="29" t="s">
        <v>1435</v>
      </c>
      <c r="C48" s="25"/>
      <c r="D48" s="25"/>
      <c r="E48" s="26"/>
      <c r="F48" s="25"/>
      <c r="G48" s="25"/>
    </row>
    <row r="49" spans="1:7" ht="15.5" hidden="1">
      <c r="A49" s="21" t="s">
        <v>1432</v>
      </c>
      <c r="B49" s="29" t="s">
        <v>1431</v>
      </c>
      <c r="C49" s="25"/>
      <c r="D49" s="25"/>
      <c r="E49" s="26"/>
      <c r="F49" s="25"/>
      <c r="G49" s="25"/>
    </row>
    <row r="50" spans="1:7" ht="31" hidden="1">
      <c r="A50" s="21" t="s">
        <v>1426</v>
      </c>
      <c r="B50" s="29" t="s">
        <v>1425</v>
      </c>
      <c r="C50" s="25"/>
      <c r="D50" s="25"/>
      <c r="E50" s="26"/>
      <c r="F50" s="25"/>
      <c r="G50" s="25"/>
    </row>
    <row r="51" spans="1:7" ht="15.5" hidden="1">
      <c r="A51" s="21" t="s">
        <v>1420</v>
      </c>
      <c r="B51" s="29" t="s">
        <v>1419</v>
      </c>
      <c r="C51" s="25"/>
      <c r="D51" s="25"/>
      <c r="E51" s="26"/>
      <c r="F51" s="25"/>
      <c r="G51" s="25"/>
    </row>
    <row r="52" spans="1:7" ht="15.5" hidden="1">
      <c r="A52" s="21" t="s">
        <v>1417</v>
      </c>
      <c r="B52" s="29" t="s">
        <v>1416</v>
      </c>
      <c r="C52" s="25"/>
      <c r="D52" s="25"/>
      <c r="E52" s="26"/>
      <c r="F52" s="25"/>
      <c r="G52" s="25"/>
    </row>
    <row r="53" spans="1:7" ht="31" hidden="1">
      <c r="A53" s="21" t="s">
        <v>1414</v>
      </c>
      <c r="B53" s="29" t="s">
        <v>1413</v>
      </c>
      <c r="C53" s="25"/>
      <c r="D53" s="25"/>
      <c r="E53" s="26"/>
      <c r="F53" s="25"/>
      <c r="G53" s="25"/>
    </row>
    <row r="54" spans="1:7" ht="15.5" hidden="1">
      <c r="A54" s="21" t="s">
        <v>1408</v>
      </c>
      <c r="B54" s="29" t="s">
        <v>1407</v>
      </c>
      <c r="C54" s="25"/>
      <c r="D54" s="25"/>
      <c r="E54" s="26"/>
      <c r="F54" s="25"/>
      <c r="G54" s="25"/>
    </row>
    <row r="55" spans="1:7" ht="31" hidden="1">
      <c r="A55" s="21" t="s">
        <v>1404</v>
      </c>
      <c r="B55" s="29" t="s">
        <v>1403</v>
      </c>
      <c r="C55" s="25"/>
      <c r="D55" s="25"/>
      <c r="E55" s="26"/>
      <c r="F55" s="25"/>
      <c r="G55" s="25"/>
    </row>
    <row r="56" spans="1:7" ht="31" hidden="1">
      <c r="A56" s="21" t="s">
        <v>1400</v>
      </c>
      <c r="B56" s="29" t="s">
        <v>1399</v>
      </c>
      <c r="C56" s="25"/>
      <c r="D56" s="25"/>
      <c r="E56" s="26"/>
      <c r="F56" s="25"/>
      <c r="G56" s="25"/>
    </row>
    <row r="57" spans="1:7" ht="31">
      <c r="A57" s="19" t="s">
        <v>1395</v>
      </c>
      <c r="B57" s="29" t="s">
        <v>1394</v>
      </c>
      <c r="C57" s="17" t="s">
        <v>4730</v>
      </c>
      <c r="D57" s="24">
        <v>0</v>
      </c>
      <c r="E57" s="26" t="s">
        <v>110</v>
      </c>
      <c r="G57" s="24"/>
    </row>
    <row r="58" spans="1:7" ht="43.5">
      <c r="A58" s="19"/>
      <c r="B58" s="29"/>
      <c r="C58" s="17" t="s">
        <v>4729</v>
      </c>
      <c r="D58" s="24">
        <v>0</v>
      </c>
      <c r="E58" s="26" t="s">
        <v>110</v>
      </c>
      <c r="F58" s="17"/>
      <c r="G58" s="24"/>
    </row>
    <row r="59" spans="1:7" ht="34.5" customHeight="1">
      <c r="A59" s="19"/>
      <c r="B59" s="29"/>
      <c r="C59" s="17" t="s">
        <v>4728</v>
      </c>
      <c r="D59" s="24">
        <v>0</v>
      </c>
      <c r="E59" s="26" t="s">
        <v>110</v>
      </c>
      <c r="F59" s="17"/>
      <c r="G59" s="24"/>
    </row>
    <row r="60" spans="1:7" ht="30" hidden="1" customHeight="1">
      <c r="A60" s="21" t="s">
        <v>1392</v>
      </c>
      <c r="B60" s="29" t="s">
        <v>1391</v>
      </c>
      <c r="C60" s="25"/>
      <c r="D60" s="25"/>
      <c r="E60" s="26"/>
      <c r="F60" s="25"/>
      <c r="G60" s="25"/>
    </row>
    <row r="61" spans="1:7" ht="31" hidden="1">
      <c r="A61" s="21" t="s">
        <v>1383</v>
      </c>
      <c r="B61" s="29" t="s">
        <v>1382</v>
      </c>
      <c r="C61" s="25"/>
      <c r="D61" s="25"/>
      <c r="E61" s="26"/>
      <c r="F61" s="25"/>
      <c r="G61" s="25"/>
    </row>
    <row r="62" spans="1:7" ht="31" hidden="1">
      <c r="A62" s="21" t="s">
        <v>1381</v>
      </c>
      <c r="B62" s="29" t="s">
        <v>1380</v>
      </c>
      <c r="C62" s="25"/>
      <c r="D62" s="25"/>
      <c r="E62" s="26"/>
      <c r="F62" s="25"/>
      <c r="G62" s="25"/>
    </row>
    <row r="63" spans="1:7" ht="31" hidden="1">
      <c r="A63" s="21" t="s">
        <v>1379</v>
      </c>
      <c r="B63" s="29" t="s">
        <v>1378</v>
      </c>
      <c r="C63" s="25"/>
      <c r="D63" s="25"/>
      <c r="E63" s="26"/>
      <c r="F63" s="25"/>
      <c r="G63" s="25"/>
    </row>
    <row r="64" spans="1:7" ht="40.15" hidden="1" customHeight="1">
      <c r="A64" s="407" t="s">
        <v>1377</v>
      </c>
      <c r="B64" s="918" t="s">
        <v>1376</v>
      </c>
      <c r="C64" s="919"/>
      <c r="D64" s="919"/>
      <c r="E64" s="919"/>
      <c r="F64" s="919"/>
      <c r="G64" s="920"/>
    </row>
    <row r="65" spans="1:9" ht="31" hidden="1">
      <c r="A65" s="21" t="s">
        <v>1375</v>
      </c>
      <c r="B65" s="38" t="s">
        <v>1374</v>
      </c>
      <c r="C65" s="25"/>
      <c r="D65" s="25"/>
      <c r="E65" s="26"/>
      <c r="F65" s="25"/>
      <c r="G65" s="25"/>
    </row>
    <row r="66" spans="1:9" ht="31" hidden="1">
      <c r="A66" s="21" t="s">
        <v>1373</v>
      </c>
      <c r="B66" s="38" t="s">
        <v>1372</v>
      </c>
      <c r="C66" s="25"/>
      <c r="D66" s="25"/>
      <c r="E66" s="26"/>
      <c r="F66" s="25"/>
      <c r="G66" s="25"/>
    </row>
    <row r="67" spans="1:9" ht="31" hidden="1">
      <c r="A67" s="21" t="s">
        <v>1370</v>
      </c>
      <c r="B67" s="38" t="s">
        <v>1369</v>
      </c>
      <c r="C67" s="25"/>
      <c r="D67" s="25"/>
      <c r="E67" s="26"/>
      <c r="F67" s="25"/>
      <c r="G67" s="25"/>
    </row>
    <row r="68" spans="1:9" ht="31" hidden="1">
      <c r="A68" s="21" t="s">
        <v>1367</v>
      </c>
      <c r="B68" s="38" t="s">
        <v>1366</v>
      </c>
      <c r="C68" s="25"/>
      <c r="D68" s="25"/>
      <c r="E68" s="26"/>
      <c r="F68" s="25"/>
      <c r="G68" s="25"/>
    </row>
    <row r="69" spans="1:9" ht="31" hidden="1">
      <c r="A69" s="21" t="s">
        <v>1363</v>
      </c>
      <c r="B69" s="38" t="s">
        <v>1362</v>
      </c>
      <c r="C69" s="25"/>
      <c r="D69" s="25"/>
      <c r="E69" s="26"/>
      <c r="F69" s="25"/>
      <c r="G69" s="25"/>
    </row>
    <row r="70" spans="1:9" ht="40.15" hidden="1" customHeight="1">
      <c r="A70" s="407" t="s">
        <v>1360</v>
      </c>
      <c r="B70" s="918" t="s">
        <v>1359</v>
      </c>
      <c r="C70" s="919"/>
      <c r="D70" s="919"/>
      <c r="E70" s="919"/>
      <c r="F70" s="919"/>
      <c r="G70" s="920"/>
    </row>
    <row r="71" spans="1:9" ht="15.5" hidden="1">
      <c r="A71" s="21" t="s">
        <v>1358</v>
      </c>
      <c r="B71" s="38" t="s">
        <v>1357</v>
      </c>
      <c r="C71" s="25"/>
      <c r="D71" s="25"/>
      <c r="E71" s="26"/>
      <c r="F71" s="25"/>
      <c r="G71" s="25"/>
    </row>
    <row r="72" spans="1:9" ht="31" hidden="1">
      <c r="A72" s="21" t="s">
        <v>1356</v>
      </c>
      <c r="B72" s="38" t="s">
        <v>1355</v>
      </c>
      <c r="C72" s="25"/>
      <c r="D72" s="25"/>
      <c r="E72" s="26"/>
      <c r="F72" s="25"/>
      <c r="G72" s="25"/>
    </row>
    <row r="73" spans="1:9" ht="31" hidden="1">
      <c r="A73" s="21" t="s">
        <v>1353</v>
      </c>
      <c r="B73" s="38" t="s">
        <v>1352</v>
      </c>
      <c r="C73" s="25"/>
      <c r="D73" s="25"/>
      <c r="E73" s="26"/>
      <c r="F73" s="25"/>
      <c r="G73" s="25"/>
    </row>
    <row r="74" spans="1:9" ht="40.15" customHeight="1">
      <c r="A74" s="406" t="s">
        <v>1349</v>
      </c>
      <c r="B74" s="918" t="s">
        <v>1348</v>
      </c>
      <c r="C74" s="919"/>
      <c r="D74" s="919"/>
      <c r="E74" s="919"/>
      <c r="F74" s="919"/>
      <c r="G74" s="920"/>
      <c r="H74" s="11">
        <f>SUM(D75:D79)</f>
        <v>0</v>
      </c>
      <c r="I74" s="11">
        <f>COUNT(D75:D79)*2</f>
        <v>10</v>
      </c>
    </row>
    <row r="75" spans="1:9" ht="46.5">
      <c r="A75" s="19" t="s">
        <v>1347</v>
      </c>
      <c r="B75" s="29" t="s">
        <v>1346</v>
      </c>
      <c r="C75" s="17" t="s">
        <v>4727</v>
      </c>
      <c r="D75" s="24">
        <v>0</v>
      </c>
      <c r="E75" s="26" t="s">
        <v>116</v>
      </c>
      <c r="F75" s="17" t="s">
        <v>4726</v>
      </c>
      <c r="G75" s="24"/>
    </row>
    <row r="76" spans="1:9" ht="46.5">
      <c r="A76" s="19" t="s">
        <v>1343</v>
      </c>
      <c r="B76" s="29" t="s">
        <v>1342</v>
      </c>
      <c r="C76" s="17" t="s">
        <v>4725</v>
      </c>
      <c r="D76" s="24">
        <v>0</v>
      </c>
      <c r="E76" s="26" t="s">
        <v>116</v>
      </c>
      <c r="F76" s="22" t="s">
        <v>4724</v>
      </c>
      <c r="G76" s="24"/>
    </row>
    <row r="77" spans="1:9" ht="46.5">
      <c r="A77" s="19" t="s">
        <v>1340</v>
      </c>
      <c r="B77" s="29" t="s">
        <v>1339</v>
      </c>
      <c r="C77" s="22" t="s">
        <v>4723</v>
      </c>
      <c r="D77" s="16">
        <v>0</v>
      </c>
      <c r="E77" s="26" t="s">
        <v>116</v>
      </c>
      <c r="F77" s="22" t="s">
        <v>4722</v>
      </c>
      <c r="G77" s="24"/>
    </row>
    <row r="78" spans="1:9" ht="46.5">
      <c r="A78" s="19" t="s">
        <v>1337</v>
      </c>
      <c r="B78" s="29" t="s">
        <v>1336</v>
      </c>
      <c r="C78" s="17" t="s">
        <v>4721</v>
      </c>
      <c r="D78" s="24">
        <v>0</v>
      </c>
      <c r="E78" s="26" t="s">
        <v>116</v>
      </c>
      <c r="F78" s="17" t="s">
        <v>4720</v>
      </c>
      <c r="G78" s="24"/>
    </row>
    <row r="79" spans="1:9" ht="43.5">
      <c r="A79" s="19"/>
      <c r="B79" s="29"/>
      <c r="C79" s="17" t="s">
        <v>4719</v>
      </c>
      <c r="D79" s="24">
        <v>0</v>
      </c>
      <c r="E79" s="26" t="s">
        <v>116</v>
      </c>
      <c r="F79" s="17" t="s">
        <v>4718</v>
      </c>
      <c r="G79" s="24"/>
    </row>
    <row r="80" spans="1:9" ht="46.5" hidden="1">
      <c r="A80" s="21" t="s">
        <v>1330</v>
      </c>
      <c r="B80" s="29" t="s">
        <v>1586</v>
      </c>
      <c r="C80" s="25"/>
      <c r="D80" s="25"/>
      <c r="E80" s="26"/>
      <c r="F80" s="25"/>
      <c r="G80" s="25"/>
    </row>
    <row r="81" spans="1:9" ht="46.5" hidden="1">
      <c r="A81" s="21" t="s">
        <v>1324</v>
      </c>
      <c r="B81" s="29" t="s">
        <v>1323</v>
      </c>
      <c r="C81" s="25"/>
      <c r="D81" s="25"/>
      <c r="E81" s="26"/>
      <c r="F81" s="25"/>
      <c r="G81" s="25"/>
    </row>
    <row r="82" spans="1:9" ht="46.5" hidden="1">
      <c r="A82" s="21" t="s">
        <v>1321</v>
      </c>
      <c r="B82" s="29" t="s">
        <v>1320</v>
      </c>
      <c r="C82" s="25"/>
      <c r="D82" s="25"/>
      <c r="E82" s="26"/>
      <c r="F82" s="25"/>
      <c r="G82" s="25"/>
    </row>
    <row r="83" spans="1:9" ht="77.5" hidden="1">
      <c r="A83" s="21" t="s">
        <v>1318</v>
      </c>
      <c r="B83" s="29" t="s">
        <v>1317</v>
      </c>
      <c r="C83" s="25"/>
      <c r="D83" s="25"/>
      <c r="E83" s="26"/>
      <c r="F83" s="25"/>
      <c r="G83" s="25"/>
    </row>
    <row r="84" spans="1:9" ht="46.5" hidden="1">
      <c r="A84" s="21" t="s">
        <v>1315</v>
      </c>
      <c r="B84" s="29" t="s">
        <v>1314</v>
      </c>
      <c r="C84" s="25"/>
      <c r="D84" s="25"/>
      <c r="E84" s="26"/>
      <c r="F84" s="25"/>
      <c r="G84" s="25"/>
    </row>
    <row r="85" spans="1:9" ht="46.5" hidden="1">
      <c r="A85" s="21" t="s">
        <v>1313</v>
      </c>
      <c r="B85" s="29" t="s">
        <v>1312</v>
      </c>
      <c r="C85" s="178"/>
      <c r="D85" s="25"/>
      <c r="E85" s="26"/>
      <c r="F85" s="178"/>
      <c r="G85" s="25"/>
    </row>
    <row r="86" spans="1:9" ht="29" hidden="1">
      <c r="A86" s="21" t="s">
        <v>1310</v>
      </c>
      <c r="B86" s="23" t="s">
        <v>1309</v>
      </c>
      <c r="C86" s="25"/>
      <c r="D86" s="25"/>
      <c r="E86" s="26"/>
      <c r="F86" s="25"/>
      <c r="G86" s="25"/>
    </row>
    <row r="87" spans="1:9" ht="18.5">
      <c r="A87" s="406" t="s">
        <v>1307</v>
      </c>
      <c r="B87" s="918" t="s">
        <v>1306</v>
      </c>
      <c r="C87" s="919"/>
      <c r="D87" s="919"/>
      <c r="E87" s="919"/>
      <c r="F87" s="919"/>
      <c r="G87" s="920"/>
      <c r="H87" s="11">
        <f>SUM(D93:D96)</f>
        <v>0</v>
      </c>
      <c r="I87" s="11">
        <f>COUNT(D93:D96)*2</f>
        <v>8</v>
      </c>
    </row>
    <row r="88" spans="1:9" ht="15.5" hidden="1">
      <c r="A88" s="21" t="s">
        <v>1305</v>
      </c>
      <c r="B88" s="31" t="s">
        <v>1304</v>
      </c>
      <c r="C88" s="25"/>
      <c r="D88" s="25"/>
      <c r="E88" s="26"/>
      <c r="F88" s="25"/>
      <c r="G88" s="25"/>
    </row>
    <row r="89" spans="1:9" ht="15.5" hidden="1">
      <c r="A89" s="21" t="s">
        <v>1303</v>
      </c>
      <c r="B89" s="31" t="s">
        <v>1302</v>
      </c>
      <c r="C89" s="25"/>
      <c r="D89" s="25"/>
      <c r="E89" s="26"/>
      <c r="F89" s="25"/>
      <c r="G89" s="25"/>
    </row>
    <row r="90" spans="1:9" ht="15.5" hidden="1">
      <c r="A90" s="21" t="s">
        <v>1301</v>
      </c>
      <c r="B90" s="31" t="s">
        <v>1300</v>
      </c>
      <c r="C90" s="25"/>
      <c r="D90" s="25"/>
      <c r="E90" s="26"/>
      <c r="F90" s="25"/>
      <c r="G90" s="25"/>
    </row>
    <row r="91" spans="1:9" ht="31" hidden="1">
      <c r="A91" s="21" t="s">
        <v>1299</v>
      </c>
      <c r="B91" s="31" t="s">
        <v>1298</v>
      </c>
      <c r="C91" s="25"/>
      <c r="D91" s="25"/>
      <c r="E91" s="26"/>
      <c r="F91" s="25"/>
      <c r="G91" s="25"/>
    </row>
    <row r="92" spans="1:9" ht="31" hidden="1">
      <c r="A92" s="21" t="s">
        <v>1297</v>
      </c>
      <c r="B92" s="31" t="s">
        <v>1296</v>
      </c>
      <c r="C92" s="25"/>
      <c r="D92" s="25"/>
      <c r="E92" s="26"/>
      <c r="F92" s="25"/>
      <c r="G92" s="25"/>
    </row>
    <row r="93" spans="1:9" ht="57.75" customHeight="1">
      <c r="A93" s="19" t="s">
        <v>1295</v>
      </c>
      <c r="B93" s="31" t="s">
        <v>1294</v>
      </c>
      <c r="C93" s="48" t="s">
        <v>4717</v>
      </c>
      <c r="D93" s="16">
        <v>0</v>
      </c>
      <c r="E93" s="13" t="s">
        <v>116</v>
      </c>
      <c r="F93" s="22" t="s">
        <v>4716</v>
      </c>
      <c r="G93" s="24"/>
    </row>
    <row r="94" spans="1:9" ht="45.75" customHeight="1">
      <c r="A94" s="19"/>
      <c r="B94" s="31"/>
      <c r="C94" s="48" t="s">
        <v>4715</v>
      </c>
      <c r="D94" s="16">
        <v>0</v>
      </c>
      <c r="E94" s="13" t="s">
        <v>116</v>
      </c>
      <c r="F94" s="22" t="s">
        <v>4714</v>
      </c>
      <c r="G94" s="24"/>
    </row>
    <row r="95" spans="1:9" ht="15.5">
      <c r="A95" s="19"/>
      <c r="B95" s="31"/>
      <c r="C95" s="12" t="s">
        <v>4713</v>
      </c>
      <c r="D95" s="16">
        <v>0</v>
      </c>
      <c r="E95" s="13" t="s">
        <v>116</v>
      </c>
      <c r="F95" s="22"/>
      <c r="G95" s="24"/>
    </row>
    <row r="96" spans="1:9" ht="15.5">
      <c r="A96" s="19"/>
      <c r="B96" s="31"/>
      <c r="C96" s="48" t="s">
        <v>4712</v>
      </c>
      <c r="D96" s="16">
        <v>0</v>
      </c>
      <c r="E96" s="13" t="s">
        <v>116</v>
      </c>
      <c r="F96" s="12"/>
      <c r="G96" s="24"/>
    </row>
    <row r="97" spans="1:9" ht="31" hidden="1">
      <c r="A97" s="21" t="s">
        <v>1293</v>
      </c>
      <c r="B97" s="31" t="s">
        <v>1292</v>
      </c>
      <c r="C97" s="25"/>
      <c r="D97" s="25"/>
      <c r="E97" s="26"/>
      <c r="F97" s="25"/>
      <c r="G97" s="25"/>
    </row>
    <row r="98" spans="1:9" ht="40.15" hidden="1" customHeight="1">
      <c r="A98" s="407" t="s">
        <v>1291</v>
      </c>
      <c r="B98" s="825" t="s">
        <v>1290</v>
      </c>
      <c r="C98" s="826"/>
      <c r="D98" s="826"/>
      <c r="E98" s="826"/>
      <c r="F98" s="826"/>
      <c r="G98" s="827"/>
    </row>
    <row r="99" spans="1:9" ht="62" hidden="1">
      <c r="A99" s="21" t="s">
        <v>1289</v>
      </c>
      <c r="B99" s="31" t="s">
        <v>1288</v>
      </c>
      <c r="C99" s="25"/>
      <c r="D99" s="25"/>
      <c r="E99" s="26"/>
      <c r="F99" s="25"/>
      <c r="G99" s="25"/>
    </row>
    <row r="100" spans="1:9" ht="62" hidden="1">
      <c r="A100" s="21" t="s">
        <v>1285</v>
      </c>
      <c r="B100" s="31" t="s">
        <v>1284</v>
      </c>
      <c r="C100" s="25"/>
      <c r="D100" s="25"/>
      <c r="E100" s="26"/>
      <c r="F100" s="25"/>
      <c r="G100" s="25"/>
    </row>
    <row r="101" spans="1:9" ht="21">
      <c r="A101" s="118"/>
      <c r="B101" s="838" t="s">
        <v>1283</v>
      </c>
      <c r="C101" s="839"/>
      <c r="D101" s="839"/>
      <c r="E101" s="839"/>
      <c r="F101" s="839"/>
      <c r="G101" s="839"/>
      <c r="H101" s="11">
        <f>H102+H114+H120+H125+H131</f>
        <v>0</v>
      </c>
      <c r="I101" s="11">
        <f>I102+I114+I120+I125+I131</f>
        <v>34</v>
      </c>
    </row>
    <row r="102" spans="1:9" ht="40.15" customHeight="1">
      <c r="A102" s="408" t="s">
        <v>1282</v>
      </c>
      <c r="B102" s="918" t="s">
        <v>1281</v>
      </c>
      <c r="C102" s="919"/>
      <c r="D102" s="919"/>
      <c r="E102" s="919"/>
      <c r="F102" s="919"/>
      <c r="G102" s="920"/>
      <c r="H102" s="11">
        <f>SUM(D103:D111)</f>
        <v>0</v>
      </c>
      <c r="I102" s="11">
        <f>COUNT(D103:D111)*2</f>
        <v>14</v>
      </c>
    </row>
    <row r="103" spans="1:9" ht="43.5">
      <c r="A103" s="19" t="s">
        <v>1280</v>
      </c>
      <c r="B103" s="101" t="s">
        <v>1279</v>
      </c>
      <c r="C103" s="211" t="s">
        <v>4308</v>
      </c>
      <c r="D103" s="24">
        <v>0</v>
      </c>
      <c r="E103" s="26" t="s">
        <v>168</v>
      </c>
      <c r="F103" s="17" t="s">
        <v>1277</v>
      </c>
      <c r="G103" s="24"/>
    </row>
    <row r="104" spans="1:9" ht="58">
      <c r="A104" s="19"/>
      <c r="B104" s="101"/>
      <c r="C104" s="22" t="s">
        <v>4711</v>
      </c>
      <c r="D104" s="24">
        <v>0</v>
      </c>
      <c r="E104" s="26" t="s">
        <v>168</v>
      </c>
      <c r="F104" s="25"/>
      <c r="G104" s="24"/>
    </row>
    <row r="105" spans="1:9" ht="46.5">
      <c r="A105" s="19" t="s">
        <v>1275</v>
      </c>
      <c r="B105" s="101" t="s">
        <v>1274</v>
      </c>
      <c r="C105" s="17" t="s">
        <v>4710</v>
      </c>
      <c r="D105" s="24">
        <v>0</v>
      </c>
      <c r="E105" s="26" t="s">
        <v>168</v>
      </c>
      <c r="F105" s="25"/>
      <c r="G105" s="24"/>
    </row>
    <row r="106" spans="1:9" ht="29">
      <c r="A106" s="19"/>
      <c r="B106" s="101"/>
      <c r="C106" s="17" t="s">
        <v>4709</v>
      </c>
      <c r="D106" s="24">
        <v>0</v>
      </c>
      <c r="E106" s="26" t="s">
        <v>168</v>
      </c>
      <c r="F106" s="25"/>
      <c r="G106" s="24"/>
    </row>
    <row r="107" spans="1:9" ht="29">
      <c r="A107" s="19"/>
      <c r="B107" s="101"/>
      <c r="C107" s="17" t="s">
        <v>4708</v>
      </c>
      <c r="D107" s="24">
        <v>0</v>
      </c>
      <c r="E107" s="26" t="s">
        <v>168</v>
      </c>
      <c r="F107" s="25"/>
      <c r="G107" s="24"/>
    </row>
    <row r="108" spans="1:9" ht="31" hidden="1">
      <c r="A108" s="21" t="s">
        <v>1268</v>
      </c>
      <c r="B108" s="101" t="s">
        <v>1267</v>
      </c>
      <c r="C108" s="25"/>
      <c r="D108" s="25"/>
      <c r="E108" s="26"/>
      <c r="F108" s="25"/>
      <c r="G108" s="25"/>
    </row>
    <row r="109" spans="1:9" ht="43.5">
      <c r="A109" s="19" t="s">
        <v>1265</v>
      </c>
      <c r="B109" s="101" t="s">
        <v>1264</v>
      </c>
      <c r="C109" s="22" t="s">
        <v>4707</v>
      </c>
      <c r="D109" s="24">
        <v>0</v>
      </c>
      <c r="E109" s="26" t="s">
        <v>168</v>
      </c>
      <c r="F109" s="25"/>
      <c r="G109" s="24"/>
    </row>
    <row r="110" spans="1:9" ht="46.5" hidden="1">
      <c r="A110" s="21" t="s">
        <v>1262</v>
      </c>
      <c r="B110" s="101" t="s">
        <v>1261</v>
      </c>
      <c r="C110" s="25"/>
      <c r="D110" s="25"/>
      <c r="E110" s="26"/>
      <c r="F110" s="25"/>
      <c r="G110" s="25"/>
    </row>
    <row r="111" spans="1:9" ht="31">
      <c r="A111" s="19" t="s">
        <v>1258</v>
      </c>
      <c r="B111" s="101" t="s">
        <v>1257</v>
      </c>
      <c r="C111" s="102" t="s">
        <v>1256</v>
      </c>
      <c r="D111" s="24">
        <v>0</v>
      </c>
      <c r="E111" s="26" t="s">
        <v>168</v>
      </c>
      <c r="F111" s="25"/>
      <c r="G111" s="24"/>
    </row>
    <row r="112" spans="1:9" ht="46.5" hidden="1">
      <c r="A112" s="21" t="s">
        <v>1255</v>
      </c>
      <c r="B112" s="101" t="s">
        <v>1254</v>
      </c>
      <c r="C112" s="25"/>
      <c r="D112" s="25"/>
      <c r="E112" s="26"/>
      <c r="F112" s="25"/>
      <c r="G112" s="25"/>
    </row>
    <row r="113" spans="1:9" ht="46.5" hidden="1">
      <c r="A113" s="21" t="s">
        <v>1252</v>
      </c>
      <c r="B113" s="101" t="s">
        <v>1251</v>
      </c>
      <c r="C113" s="25"/>
      <c r="D113" s="25"/>
      <c r="E113" s="26"/>
      <c r="F113" s="25"/>
      <c r="G113" s="25"/>
    </row>
    <row r="114" spans="1:9" ht="40.15" customHeight="1">
      <c r="A114" s="408" t="s">
        <v>1248</v>
      </c>
      <c r="B114" s="825" t="s">
        <v>3149</v>
      </c>
      <c r="C114" s="826"/>
      <c r="D114" s="826"/>
      <c r="E114" s="826"/>
      <c r="F114" s="826"/>
      <c r="G114" s="827"/>
      <c r="H114" s="11">
        <f>SUM(D115:D117)</f>
        <v>0</v>
      </c>
      <c r="I114" s="11">
        <f>COUNT(D115:D117)*2</f>
        <v>4</v>
      </c>
    </row>
    <row r="115" spans="1:9" ht="43.5">
      <c r="A115" s="19" t="s">
        <v>1246</v>
      </c>
      <c r="B115" s="97" t="s">
        <v>1245</v>
      </c>
      <c r="C115" s="22" t="s">
        <v>4706</v>
      </c>
      <c r="D115" s="24">
        <v>0</v>
      </c>
      <c r="E115" s="26" t="s">
        <v>168</v>
      </c>
      <c r="F115" s="25"/>
      <c r="G115" s="24"/>
    </row>
    <row r="116" spans="1:9" ht="46.5" hidden="1">
      <c r="A116" s="21" t="s">
        <v>1239</v>
      </c>
      <c r="B116" s="97" t="s">
        <v>1238</v>
      </c>
      <c r="C116" s="25"/>
      <c r="D116" s="25"/>
      <c r="E116" s="26"/>
      <c r="F116" s="25"/>
      <c r="G116" s="25"/>
    </row>
    <row r="117" spans="1:9" ht="63.75" customHeight="1">
      <c r="A117" s="19" t="s">
        <v>1237</v>
      </c>
      <c r="B117" s="100" t="s">
        <v>1236</v>
      </c>
      <c r="C117" s="17" t="s">
        <v>4705</v>
      </c>
      <c r="D117" s="24">
        <v>0</v>
      </c>
      <c r="E117" s="26" t="s">
        <v>168</v>
      </c>
      <c r="F117" s="17" t="s">
        <v>4704</v>
      </c>
      <c r="G117" s="24"/>
    </row>
    <row r="118" spans="1:9" ht="46.5" hidden="1">
      <c r="A118" s="21" t="s">
        <v>1231</v>
      </c>
      <c r="B118" s="97" t="s">
        <v>1230</v>
      </c>
      <c r="C118" s="25"/>
      <c r="D118" s="25"/>
      <c r="E118" s="26"/>
      <c r="F118" s="25"/>
      <c r="G118" s="25"/>
    </row>
    <row r="119" spans="1:9" ht="46.5" hidden="1">
      <c r="A119" s="21" t="s">
        <v>1229</v>
      </c>
      <c r="B119" s="98" t="s">
        <v>1228</v>
      </c>
      <c r="C119" s="25"/>
      <c r="D119" s="25"/>
      <c r="E119" s="26"/>
      <c r="F119" s="25"/>
      <c r="G119" s="25"/>
    </row>
    <row r="120" spans="1:9" ht="40.15" customHeight="1">
      <c r="A120" s="406" t="s">
        <v>1227</v>
      </c>
      <c r="B120" s="918" t="s">
        <v>1226</v>
      </c>
      <c r="C120" s="919"/>
      <c r="D120" s="919"/>
      <c r="E120" s="919"/>
      <c r="F120" s="919"/>
      <c r="G120" s="920"/>
      <c r="H120" s="11">
        <f>SUM(D123)</f>
        <v>0</v>
      </c>
      <c r="I120" s="11">
        <f>COUNT(D123)*2</f>
        <v>2</v>
      </c>
    </row>
    <row r="121" spans="1:9" ht="31" hidden="1">
      <c r="A121" s="21" t="s">
        <v>1225</v>
      </c>
      <c r="B121" s="97" t="s">
        <v>1224</v>
      </c>
      <c r="C121" s="25"/>
      <c r="D121" s="25"/>
      <c r="E121" s="26"/>
      <c r="F121" s="25"/>
      <c r="G121" s="25"/>
    </row>
    <row r="122" spans="1:9" ht="31" hidden="1">
      <c r="A122" s="21" t="s">
        <v>1220</v>
      </c>
      <c r="B122" s="97" t="s">
        <v>1219</v>
      </c>
      <c r="C122" s="25"/>
      <c r="D122" s="25"/>
      <c r="E122" s="26"/>
      <c r="F122" s="25"/>
      <c r="G122" s="25"/>
    </row>
    <row r="123" spans="1:9" ht="46.5">
      <c r="A123" s="19" t="s">
        <v>1217</v>
      </c>
      <c r="B123" s="97" t="s">
        <v>1216</v>
      </c>
      <c r="C123" s="23" t="s">
        <v>1215</v>
      </c>
      <c r="D123" s="24">
        <v>0</v>
      </c>
      <c r="E123" s="26" t="s">
        <v>1195</v>
      </c>
      <c r="F123" s="25"/>
      <c r="G123" s="24"/>
    </row>
    <row r="124" spans="1:9" ht="77.5" hidden="1">
      <c r="A124" s="21" t="s">
        <v>1213</v>
      </c>
      <c r="B124" s="97" t="s">
        <v>1212</v>
      </c>
      <c r="C124" s="25"/>
      <c r="D124" s="25"/>
      <c r="E124" s="26"/>
      <c r="F124" s="25"/>
      <c r="G124" s="25"/>
    </row>
    <row r="125" spans="1:9" ht="40.15" customHeight="1">
      <c r="A125" s="408" t="s">
        <v>1208</v>
      </c>
      <c r="B125" s="918" t="s">
        <v>1207</v>
      </c>
      <c r="C125" s="919"/>
      <c r="D125" s="919"/>
      <c r="E125" s="919"/>
      <c r="F125" s="919"/>
      <c r="G125" s="920"/>
      <c r="H125" s="11">
        <f>SUM(D129:D130)</f>
        <v>0</v>
      </c>
      <c r="I125" s="11">
        <f>COUNT(D129:D130)*2</f>
        <v>4</v>
      </c>
    </row>
    <row r="126" spans="1:9" ht="46.5" hidden="1">
      <c r="A126" s="21" t="s">
        <v>1206</v>
      </c>
      <c r="B126" s="66" t="s">
        <v>1205</v>
      </c>
      <c r="C126" s="25"/>
      <c r="D126" s="25"/>
      <c r="E126" s="26"/>
      <c r="F126" s="25"/>
      <c r="G126" s="25"/>
    </row>
    <row r="127" spans="1:9" ht="31" hidden="1">
      <c r="A127" s="21" t="s">
        <v>1203</v>
      </c>
      <c r="B127" s="66" t="s">
        <v>1202</v>
      </c>
      <c r="C127" s="25"/>
      <c r="D127" s="25"/>
      <c r="E127" s="26"/>
      <c r="F127" s="25"/>
      <c r="G127" s="25"/>
    </row>
    <row r="128" spans="1:9" ht="31" hidden="1">
      <c r="A128" s="21" t="s">
        <v>1200</v>
      </c>
      <c r="B128" s="66" t="s">
        <v>1199</v>
      </c>
      <c r="C128" s="25"/>
      <c r="D128" s="25"/>
      <c r="E128" s="26"/>
      <c r="F128" s="25"/>
      <c r="G128" s="25"/>
    </row>
    <row r="129" spans="1:9" ht="87">
      <c r="A129" s="19" t="s">
        <v>1198</v>
      </c>
      <c r="B129" s="66" t="s">
        <v>1197</v>
      </c>
      <c r="C129" s="22" t="s">
        <v>4703</v>
      </c>
      <c r="D129" s="24">
        <v>0</v>
      </c>
      <c r="E129" s="26" t="s">
        <v>797</v>
      </c>
      <c r="F129" s="25"/>
      <c r="G129" s="24"/>
    </row>
    <row r="130" spans="1:9" ht="58">
      <c r="A130" s="19" t="s">
        <v>1191</v>
      </c>
      <c r="B130" s="42" t="s">
        <v>1190</v>
      </c>
      <c r="C130" s="30" t="s">
        <v>2376</v>
      </c>
      <c r="D130" s="24">
        <v>0</v>
      </c>
      <c r="E130" s="26" t="s">
        <v>168</v>
      </c>
      <c r="F130" s="25"/>
      <c r="G130" s="24"/>
    </row>
    <row r="131" spans="1:9" ht="40.15" customHeight="1">
      <c r="A131" s="408" t="s">
        <v>1188</v>
      </c>
      <c r="B131" s="918" t="s">
        <v>1187</v>
      </c>
      <c r="C131" s="919"/>
      <c r="D131" s="919"/>
      <c r="E131" s="919"/>
      <c r="F131" s="919"/>
      <c r="G131" s="920"/>
      <c r="H131" s="11">
        <f>SUM(D132:D137)</f>
        <v>0</v>
      </c>
      <c r="I131" s="11">
        <f>COUNT(D132:D137)*2</f>
        <v>10</v>
      </c>
    </row>
    <row r="132" spans="1:9" ht="62">
      <c r="A132" s="19" t="s">
        <v>1186</v>
      </c>
      <c r="B132" s="97" t="s">
        <v>1185</v>
      </c>
      <c r="C132" s="76" t="s">
        <v>4702</v>
      </c>
      <c r="D132" s="24">
        <v>0</v>
      </c>
      <c r="E132" s="26" t="s">
        <v>808</v>
      </c>
      <c r="F132" s="25"/>
      <c r="G132" s="24"/>
    </row>
    <row r="133" spans="1:9" ht="46.5">
      <c r="A133" s="19" t="s">
        <v>1182</v>
      </c>
      <c r="B133" s="97" t="s">
        <v>1181</v>
      </c>
      <c r="C133" s="76" t="s">
        <v>4701</v>
      </c>
      <c r="D133" s="24">
        <v>0</v>
      </c>
      <c r="E133" s="26" t="s">
        <v>116</v>
      </c>
      <c r="F133" s="25"/>
      <c r="G133" s="24"/>
    </row>
    <row r="134" spans="1:9" ht="58">
      <c r="A134" s="19"/>
      <c r="B134" s="97"/>
      <c r="C134" s="23" t="s">
        <v>4700</v>
      </c>
      <c r="D134" s="24">
        <v>0</v>
      </c>
      <c r="E134" s="26" t="s">
        <v>808</v>
      </c>
      <c r="F134" s="25"/>
      <c r="G134" s="24"/>
    </row>
    <row r="135" spans="1:9" ht="46.5" hidden="1">
      <c r="A135" s="21" t="s">
        <v>1179</v>
      </c>
      <c r="B135" s="97" t="s">
        <v>1178</v>
      </c>
      <c r="C135" s="25"/>
      <c r="D135" s="25"/>
      <c r="E135" s="26"/>
      <c r="F135" s="25"/>
      <c r="G135" s="25"/>
    </row>
    <row r="136" spans="1:9" ht="46.5">
      <c r="A136" s="19" t="s">
        <v>1176</v>
      </c>
      <c r="B136" s="97" t="s">
        <v>1175</v>
      </c>
      <c r="C136" s="76" t="s">
        <v>4699</v>
      </c>
      <c r="D136" s="24">
        <v>0</v>
      </c>
      <c r="E136" s="26" t="s">
        <v>1170</v>
      </c>
      <c r="F136" s="25"/>
      <c r="G136" s="24"/>
    </row>
    <row r="137" spans="1:9" ht="62">
      <c r="A137" s="19" t="s">
        <v>1173</v>
      </c>
      <c r="B137" s="97" t="s">
        <v>1172</v>
      </c>
      <c r="C137" s="88" t="s">
        <v>4698</v>
      </c>
      <c r="D137" s="24">
        <v>0</v>
      </c>
      <c r="E137" s="26" t="s">
        <v>1170</v>
      </c>
      <c r="F137" s="25"/>
      <c r="G137" s="24"/>
    </row>
    <row r="138" spans="1:9" ht="46.5" hidden="1">
      <c r="A138" s="21" t="s">
        <v>1169</v>
      </c>
      <c r="B138" s="69" t="s">
        <v>1168</v>
      </c>
      <c r="C138" s="26"/>
      <c r="D138" s="25"/>
      <c r="E138" s="26"/>
      <c r="F138" s="25"/>
      <c r="G138" s="25"/>
    </row>
    <row r="139" spans="1:9" ht="21">
      <c r="A139" s="118"/>
      <c r="B139" s="838" t="s">
        <v>1167</v>
      </c>
      <c r="C139" s="839"/>
      <c r="D139" s="839"/>
      <c r="E139" s="839"/>
      <c r="F139" s="839"/>
      <c r="G139" s="839"/>
      <c r="H139" s="11">
        <f>H140+H155+H162+H169+H181+H203</f>
        <v>0</v>
      </c>
      <c r="I139" s="11">
        <f>I140+I155+I162+I169+I181+I203</f>
        <v>112</v>
      </c>
    </row>
    <row r="140" spans="1:9" ht="40.15" customHeight="1">
      <c r="A140" s="406" t="s">
        <v>1166</v>
      </c>
      <c r="B140" s="825" t="s">
        <v>1165</v>
      </c>
      <c r="C140" s="826"/>
      <c r="D140" s="826"/>
      <c r="E140" s="826"/>
      <c r="F140" s="826"/>
      <c r="G140" s="827"/>
      <c r="H140" s="11">
        <f>SUM(D141:D154)</f>
        <v>0</v>
      </c>
      <c r="I140" s="11">
        <f>COUNT(D141:D154)*2</f>
        <v>28</v>
      </c>
    </row>
    <row r="141" spans="1:9" ht="43.5">
      <c r="A141" s="19" t="s">
        <v>1164</v>
      </c>
      <c r="B141" s="94" t="s">
        <v>1163</v>
      </c>
      <c r="C141" s="22" t="s">
        <v>4697</v>
      </c>
      <c r="D141" s="16">
        <v>0</v>
      </c>
      <c r="E141" s="13" t="s">
        <v>168</v>
      </c>
      <c r="F141" s="22" t="s">
        <v>4696</v>
      </c>
      <c r="G141" s="24"/>
    </row>
    <row r="142" spans="1:9" ht="29">
      <c r="A142" s="19"/>
      <c r="B142" s="94"/>
      <c r="C142" s="36" t="s">
        <v>4695</v>
      </c>
      <c r="D142" s="16">
        <v>0</v>
      </c>
      <c r="E142" s="13" t="s">
        <v>168</v>
      </c>
      <c r="F142" s="22"/>
      <c r="G142" s="24"/>
    </row>
    <row r="143" spans="1:9" ht="31">
      <c r="A143" s="19" t="s">
        <v>1158</v>
      </c>
      <c r="B143" s="81" t="s">
        <v>1157</v>
      </c>
      <c r="C143" s="242" t="s">
        <v>4694</v>
      </c>
      <c r="D143" s="24">
        <v>0</v>
      </c>
      <c r="E143" s="13" t="s">
        <v>168</v>
      </c>
      <c r="F143" s="25"/>
      <c r="G143" s="24"/>
    </row>
    <row r="144" spans="1:9" ht="29">
      <c r="A144" s="19"/>
      <c r="B144" s="81"/>
      <c r="C144" s="22" t="s">
        <v>4693</v>
      </c>
      <c r="D144" s="24">
        <v>0</v>
      </c>
      <c r="E144" s="13" t="s">
        <v>168</v>
      </c>
      <c r="F144" s="25"/>
      <c r="G144" s="24"/>
    </row>
    <row r="145" spans="1:9" ht="31">
      <c r="A145" s="19" t="s">
        <v>1146</v>
      </c>
      <c r="B145" s="94" t="s">
        <v>1145</v>
      </c>
      <c r="C145" s="22" t="s">
        <v>4692</v>
      </c>
      <c r="D145" s="16">
        <v>0</v>
      </c>
      <c r="E145" s="13" t="s">
        <v>168</v>
      </c>
      <c r="F145" s="25"/>
      <c r="G145" s="24"/>
    </row>
    <row r="146" spans="1:9" ht="29">
      <c r="A146" s="19"/>
      <c r="B146" s="94"/>
      <c r="C146" s="22" t="s">
        <v>4691</v>
      </c>
      <c r="D146" s="16">
        <v>0</v>
      </c>
      <c r="E146" s="13" t="s">
        <v>168</v>
      </c>
      <c r="F146" s="12" t="s">
        <v>4690</v>
      </c>
      <c r="G146" s="24"/>
    </row>
    <row r="147" spans="1:9" ht="29">
      <c r="A147" s="19"/>
      <c r="B147" s="94"/>
      <c r="C147" s="242" t="s">
        <v>4689</v>
      </c>
      <c r="D147" s="16">
        <v>0</v>
      </c>
      <c r="E147" s="13" t="s">
        <v>168</v>
      </c>
      <c r="F147" s="25"/>
      <c r="G147" s="24"/>
    </row>
    <row r="148" spans="1:9" ht="29">
      <c r="A148" s="19"/>
      <c r="B148" s="94"/>
      <c r="C148" s="242" t="s">
        <v>4689</v>
      </c>
      <c r="D148" s="16">
        <v>0</v>
      </c>
      <c r="E148" s="13" t="s">
        <v>168</v>
      </c>
      <c r="F148" s="25"/>
      <c r="G148" s="24"/>
    </row>
    <row r="149" spans="1:9" ht="29">
      <c r="A149" s="19"/>
      <c r="B149" s="94"/>
      <c r="C149" s="242" t="s">
        <v>4688</v>
      </c>
      <c r="D149" s="16">
        <v>0</v>
      </c>
      <c r="E149" s="13" t="s">
        <v>168</v>
      </c>
      <c r="F149" s="25"/>
      <c r="G149" s="24"/>
    </row>
    <row r="150" spans="1:9" ht="29">
      <c r="A150" s="19"/>
      <c r="B150" s="94"/>
      <c r="C150" s="242" t="s">
        <v>4687</v>
      </c>
      <c r="D150" s="16">
        <v>0</v>
      </c>
      <c r="E150" s="13" t="s">
        <v>168</v>
      </c>
      <c r="F150" s="25"/>
      <c r="G150" s="24"/>
    </row>
    <row r="151" spans="1:9" ht="46.5">
      <c r="A151" s="19" t="s">
        <v>1134</v>
      </c>
      <c r="B151" s="94" t="s">
        <v>1133</v>
      </c>
      <c r="C151" s="22" t="s">
        <v>4686</v>
      </c>
      <c r="D151" s="24">
        <v>0</v>
      </c>
      <c r="E151" s="13" t="s">
        <v>168</v>
      </c>
      <c r="F151" s="25"/>
      <c r="G151" s="24"/>
    </row>
    <row r="152" spans="1:9" ht="46.5">
      <c r="A152" s="19" t="s">
        <v>1131</v>
      </c>
      <c r="B152" s="94" t="s">
        <v>1130</v>
      </c>
      <c r="C152" s="22" t="s">
        <v>1129</v>
      </c>
      <c r="D152" s="24">
        <v>0</v>
      </c>
      <c r="E152" s="13" t="s">
        <v>168</v>
      </c>
      <c r="F152" s="25"/>
      <c r="G152" s="24"/>
    </row>
    <row r="153" spans="1:9" ht="31">
      <c r="A153" s="19" t="s">
        <v>1128</v>
      </c>
      <c r="B153" s="94" t="s">
        <v>1127</v>
      </c>
      <c r="C153" s="22" t="s">
        <v>4685</v>
      </c>
      <c r="D153" s="24">
        <v>0</v>
      </c>
      <c r="E153" s="13" t="s">
        <v>168</v>
      </c>
      <c r="F153" s="25"/>
      <c r="G153" s="24"/>
    </row>
    <row r="154" spans="1:9" ht="77.5">
      <c r="A154" s="19" t="s">
        <v>1124</v>
      </c>
      <c r="B154" s="90" t="s">
        <v>1123</v>
      </c>
      <c r="C154" s="22" t="s">
        <v>4684</v>
      </c>
      <c r="D154" s="24">
        <v>0</v>
      </c>
      <c r="E154" s="13" t="s">
        <v>168</v>
      </c>
      <c r="F154" s="17" t="s">
        <v>4683</v>
      </c>
      <c r="G154" s="24"/>
    </row>
    <row r="155" spans="1:9" ht="40.15" customHeight="1">
      <c r="A155" s="406" t="s">
        <v>1118</v>
      </c>
      <c r="B155" s="918" t="s">
        <v>1117</v>
      </c>
      <c r="C155" s="919"/>
      <c r="D155" s="919"/>
      <c r="E155" s="919"/>
      <c r="F155" s="919"/>
      <c r="G155" s="920"/>
      <c r="H155" s="11">
        <f>SUM(D156:D161)</f>
        <v>0</v>
      </c>
      <c r="I155" s="11">
        <f>COUNT(D156:D161)*2</f>
        <v>10</v>
      </c>
    </row>
    <row r="156" spans="1:9" ht="87">
      <c r="A156" s="19" t="s">
        <v>1116</v>
      </c>
      <c r="B156" s="83" t="s">
        <v>1115</v>
      </c>
      <c r="C156" s="23" t="s">
        <v>1114</v>
      </c>
      <c r="D156" s="37">
        <v>0</v>
      </c>
      <c r="E156" s="26" t="s">
        <v>168</v>
      </c>
      <c r="F156" s="23" t="s">
        <v>1113</v>
      </c>
      <c r="G156" s="24"/>
    </row>
    <row r="157" spans="1:9" ht="46.5" hidden="1">
      <c r="A157" s="21" t="s">
        <v>1112</v>
      </c>
      <c r="B157" s="81" t="s">
        <v>1111</v>
      </c>
      <c r="C157" s="25"/>
      <c r="D157" s="25"/>
      <c r="E157" s="26"/>
      <c r="F157" s="25"/>
      <c r="G157" s="25"/>
    </row>
    <row r="158" spans="1:9" ht="43.5">
      <c r="A158" s="19" t="s">
        <v>1110</v>
      </c>
      <c r="B158" s="81" t="s">
        <v>1109</v>
      </c>
      <c r="C158" s="88" t="s">
        <v>4682</v>
      </c>
      <c r="D158" s="24">
        <v>0</v>
      </c>
      <c r="E158" s="26" t="s">
        <v>168</v>
      </c>
      <c r="F158" s="25"/>
      <c r="G158" s="24"/>
    </row>
    <row r="159" spans="1:9" ht="29">
      <c r="A159" s="19"/>
      <c r="B159" s="169"/>
      <c r="C159" s="84" t="s">
        <v>4681</v>
      </c>
      <c r="D159" s="24">
        <v>0</v>
      </c>
      <c r="E159" s="26" t="s">
        <v>168</v>
      </c>
      <c r="F159" s="25"/>
      <c r="G159" s="24"/>
    </row>
    <row r="160" spans="1:9" ht="31">
      <c r="A160" s="19" t="s">
        <v>1107</v>
      </c>
      <c r="B160" s="87" t="s">
        <v>1106</v>
      </c>
      <c r="C160" s="48" t="s">
        <v>4680</v>
      </c>
      <c r="D160" s="24">
        <v>0</v>
      </c>
      <c r="E160" s="26" t="s">
        <v>168</v>
      </c>
      <c r="F160" s="25"/>
      <c r="G160" s="24"/>
    </row>
    <row r="161" spans="1:9" ht="43.5">
      <c r="A161" s="19"/>
      <c r="B161" s="69"/>
      <c r="C161" s="48" t="s">
        <v>4679</v>
      </c>
      <c r="D161" s="24">
        <v>0</v>
      </c>
      <c r="E161" s="26" t="s">
        <v>168</v>
      </c>
      <c r="F161" s="25"/>
      <c r="G161" s="24"/>
    </row>
    <row r="162" spans="1:9" ht="40.15" customHeight="1">
      <c r="A162" s="406" t="s">
        <v>1103</v>
      </c>
      <c r="B162" s="918" t="s">
        <v>1102</v>
      </c>
      <c r="C162" s="919"/>
      <c r="D162" s="919"/>
      <c r="E162" s="919"/>
      <c r="F162" s="919"/>
      <c r="G162" s="920"/>
      <c r="H162" s="11">
        <f>SUM(D163:D168)</f>
        <v>0</v>
      </c>
      <c r="I162" s="11">
        <f>COUNT(D163:D168)*2</f>
        <v>12</v>
      </c>
    </row>
    <row r="163" spans="1:9" ht="43.5">
      <c r="A163" s="19" t="s">
        <v>1101</v>
      </c>
      <c r="B163" s="83" t="s">
        <v>1100</v>
      </c>
      <c r="C163" s="248" t="s">
        <v>4678</v>
      </c>
      <c r="D163" s="24">
        <v>0</v>
      </c>
      <c r="E163" s="26" t="s">
        <v>235</v>
      </c>
      <c r="F163" s="25"/>
      <c r="G163" s="24"/>
    </row>
    <row r="164" spans="1:9" ht="43.5">
      <c r="A164" s="19"/>
      <c r="B164" s="85"/>
      <c r="C164" s="248" t="s">
        <v>4677</v>
      </c>
      <c r="D164" s="24">
        <v>0</v>
      </c>
      <c r="E164" s="26" t="s">
        <v>168</v>
      </c>
      <c r="F164" s="25"/>
      <c r="G164" s="24"/>
    </row>
    <row r="165" spans="1:9" ht="43.5">
      <c r="A165" s="19"/>
      <c r="B165" s="85"/>
      <c r="C165" s="248" t="s">
        <v>1098</v>
      </c>
      <c r="D165" s="24">
        <v>0</v>
      </c>
      <c r="E165" s="26" t="s">
        <v>168</v>
      </c>
      <c r="F165" s="25"/>
      <c r="G165" s="24"/>
    </row>
    <row r="166" spans="1:9" ht="43.5">
      <c r="A166" s="19" t="s">
        <v>1097</v>
      </c>
      <c r="B166" s="85" t="s">
        <v>1096</v>
      </c>
      <c r="C166" s="354" t="s">
        <v>4676</v>
      </c>
      <c r="D166" s="24">
        <v>0</v>
      </c>
      <c r="E166" s="26" t="s">
        <v>190</v>
      </c>
      <c r="F166" s="25"/>
      <c r="G166" s="24"/>
    </row>
    <row r="167" spans="1:9" ht="72.5">
      <c r="A167" s="19"/>
      <c r="B167" s="85"/>
      <c r="C167" s="84" t="s">
        <v>1094</v>
      </c>
      <c r="D167" s="24">
        <v>0</v>
      </c>
      <c r="E167" s="26" t="s">
        <v>190</v>
      </c>
      <c r="F167" s="25"/>
      <c r="G167" s="24"/>
    </row>
    <row r="168" spans="1:9" ht="62">
      <c r="A168" s="19" t="s">
        <v>1093</v>
      </c>
      <c r="B168" s="83" t="s">
        <v>1092</v>
      </c>
      <c r="C168" s="23" t="s">
        <v>1091</v>
      </c>
      <c r="D168" s="24">
        <v>0</v>
      </c>
      <c r="E168" s="26" t="s">
        <v>422</v>
      </c>
      <c r="F168" s="25"/>
      <c r="G168" s="24"/>
    </row>
    <row r="169" spans="1:9" ht="40.15" customHeight="1">
      <c r="A169" s="406" t="s">
        <v>1090</v>
      </c>
      <c r="B169" s="825" t="s">
        <v>1089</v>
      </c>
      <c r="C169" s="826"/>
      <c r="D169" s="826"/>
      <c r="E169" s="826"/>
      <c r="F169" s="826"/>
      <c r="G169" s="827"/>
      <c r="H169" s="11">
        <f>SUM(D173:D180)</f>
        <v>0</v>
      </c>
      <c r="I169" s="11">
        <f>COUNT(D173:D180)*2</f>
        <v>16</v>
      </c>
    </row>
    <row r="170" spans="1:9" ht="31" hidden="1">
      <c r="A170" s="21" t="s">
        <v>1088</v>
      </c>
      <c r="B170" s="79" t="s">
        <v>1087</v>
      </c>
      <c r="C170" s="25"/>
      <c r="D170" s="25"/>
      <c r="E170" s="26"/>
      <c r="F170" s="25"/>
      <c r="G170" s="25"/>
    </row>
    <row r="171" spans="1:9" ht="46.5" hidden="1">
      <c r="A171" s="21" t="s">
        <v>1084</v>
      </c>
      <c r="B171" s="79" t="s">
        <v>1083</v>
      </c>
      <c r="C171" s="25"/>
      <c r="D171" s="25"/>
      <c r="E171" s="26"/>
      <c r="F171" s="25"/>
      <c r="G171" s="25"/>
    </row>
    <row r="172" spans="1:9" ht="31" hidden="1">
      <c r="A172" s="21" t="s">
        <v>1081</v>
      </c>
      <c r="B172" s="79" t="s">
        <v>1080</v>
      </c>
      <c r="C172" s="25"/>
      <c r="D172" s="25"/>
      <c r="E172" s="26"/>
      <c r="F172" s="25"/>
      <c r="G172" s="25"/>
    </row>
    <row r="173" spans="1:9" ht="46.5">
      <c r="A173" s="19" t="s">
        <v>1076</v>
      </c>
      <c r="B173" s="79" t="s">
        <v>1075</v>
      </c>
      <c r="C173" s="25" t="s">
        <v>4675</v>
      </c>
      <c r="D173" s="24">
        <v>0</v>
      </c>
      <c r="E173" s="26" t="s">
        <v>110</v>
      </c>
      <c r="F173" s="25"/>
      <c r="G173" s="24"/>
    </row>
    <row r="174" spans="1:9" ht="31">
      <c r="A174" s="19" t="s">
        <v>1062</v>
      </c>
      <c r="B174" s="79" t="s">
        <v>1061</v>
      </c>
      <c r="C174" s="25" t="s">
        <v>3996</v>
      </c>
      <c r="D174" s="24">
        <v>0</v>
      </c>
      <c r="E174" s="26" t="s">
        <v>110</v>
      </c>
      <c r="F174" s="25"/>
      <c r="G174" s="24"/>
    </row>
    <row r="175" spans="1:9" ht="31">
      <c r="A175" s="19" t="s">
        <v>1057</v>
      </c>
      <c r="B175" s="79" t="s">
        <v>1056</v>
      </c>
      <c r="C175" s="36" t="s">
        <v>4674</v>
      </c>
      <c r="D175" s="72">
        <v>0</v>
      </c>
      <c r="E175" s="26" t="s">
        <v>110</v>
      </c>
      <c r="F175" s="36"/>
      <c r="G175" s="24"/>
    </row>
    <row r="176" spans="1:9" ht="29">
      <c r="A176" s="19"/>
      <c r="B176" s="79"/>
      <c r="C176" s="36" t="s">
        <v>4673</v>
      </c>
      <c r="D176" s="72">
        <v>0</v>
      </c>
      <c r="E176" s="26" t="s">
        <v>110</v>
      </c>
      <c r="F176" s="36"/>
      <c r="G176" s="24"/>
    </row>
    <row r="177" spans="1:9" ht="15.5">
      <c r="A177" s="19"/>
      <c r="B177" s="79"/>
      <c r="C177" s="17" t="s">
        <v>4672</v>
      </c>
      <c r="D177" s="24">
        <v>0</v>
      </c>
      <c r="E177" s="26" t="s">
        <v>110</v>
      </c>
      <c r="F177" s="36"/>
      <c r="G177" s="24"/>
    </row>
    <row r="178" spans="1:9" ht="15.5">
      <c r="A178" s="19"/>
      <c r="B178" s="79"/>
      <c r="C178" s="36" t="s">
        <v>4671</v>
      </c>
      <c r="D178" s="24">
        <v>0</v>
      </c>
      <c r="E178" s="26" t="s">
        <v>110</v>
      </c>
      <c r="F178" s="36"/>
      <c r="G178" s="24"/>
    </row>
    <row r="179" spans="1:9" ht="43.5">
      <c r="A179" s="19" t="s">
        <v>1049</v>
      </c>
      <c r="B179" s="353" t="s">
        <v>1048</v>
      </c>
      <c r="C179" s="106" t="s">
        <v>4670</v>
      </c>
      <c r="D179" s="10">
        <v>0</v>
      </c>
      <c r="E179" s="26" t="s">
        <v>110</v>
      </c>
      <c r="G179" s="105"/>
    </row>
    <row r="180" spans="1:9" ht="29">
      <c r="A180" s="19"/>
      <c r="B180" s="42"/>
      <c r="C180" s="17" t="s">
        <v>4669</v>
      </c>
      <c r="D180" s="24">
        <v>0</v>
      </c>
      <c r="E180" s="26" t="s">
        <v>110</v>
      </c>
      <c r="F180" s="25"/>
      <c r="G180" s="24"/>
    </row>
    <row r="181" spans="1:9" ht="40.15" customHeight="1">
      <c r="A181" s="406" t="s">
        <v>1043</v>
      </c>
      <c r="B181" s="918" t="s">
        <v>1042</v>
      </c>
      <c r="C181" s="919"/>
      <c r="D181" s="919"/>
      <c r="E181" s="919"/>
      <c r="F181" s="919"/>
      <c r="G181" s="920"/>
      <c r="H181" s="11">
        <f>SUM(D182:D201)</f>
        <v>0</v>
      </c>
      <c r="I181" s="11">
        <f>COUNT(D182:D201)*2</f>
        <v>40</v>
      </c>
    </row>
    <row r="182" spans="1:9" ht="31">
      <c r="A182" s="19" t="s">
        <v>1041</v>
      </c>
      <c r="B182" s="79" t="s">
        <v>1040</v>
      </c>
      <c r="C182" s="22" t="s">
        <v>4668</v>
      </c>
      <c r="D182" s="16">
        <v>0</v>
      </c>
      <c r="E182" s="13" t="s">
        <v>190</v>
      </c>
      <c r="F182" s="12" t="s">
        <v>4650</v>
      </c>
      <c r="G182" s="24"/>
    </row>
    <row r="183" spans="1:9" ht="15.5">
      <c r="A183" s="19"/>
      <c r="B183" s="79"/>
      <c r="C183" s="12" t="s">
        <v>4667</v>
      </c>
      <c r="D183" s="16">
        <v>0</v>
      </c>
      <c r="E183" s="13" t="s">
        <v>190</v>
      </c>
      <c r="F183" s="12" t="s">
        <v>4650</v>
      </c>
      <c r="G183" s="24"/>
    </row>
    <row r="184" spans="1:9" ht="15.5">
      <c r="A184" s="19"/>
      <c r="B184" s="79"/>
      <c r="C184" s="12" t="s">
        <v>4666</v>
      </c>
      <c r="D184" s="16">
        <v>0</v>
      </c>
      <c r="E184" s="13" t="s">
        <v>190</v>
      </c>
      <c r="F184" s="12" t="s">
        <v>4650</v>
      </c>
      <c r="G184" s="24"/>
    </row>
    <row r="185" spans="1:9" ht="15.5">
      <c r="A185" s="19"/>
      <c r="B185" s="79"/>
      <c r="C185" s="12" t="s">
        <v>1831</v>
      </c>
      <c r="D185" s="16">
        <v>0</v>
      </c>
      <c r="E185" s="13" t="s">
        <v>190</v>
      </c>
      <c r="F185" s="12" t="s">
        <v>4650</v>
      </c>
      <c r="G185" s="24"/>
    </row>
    <row r="186" spans="1:9" ht="15.5">
      <c r="A186" s="19"/>
      <c r="B186" s="79"/>
      <c r="C186" s="12" t="s">
        <v>4665</v>
      </c>
      <c r="D186" s="16">
        <v>0</v>
      </c>
      <c r="E186" s="13" t="s">
        <v>190</v>
      </c>
      <c r="F186" s="12" t="s">
        <v>4650</v>
      </c>
      <c r="G186" s="24"/>
    </row>
    <row r="187" spans="1:9" ht="15.5">
      <c r="A187" s="19"/>
      <c r="B187" s="79"/>
      <c r="C187" s="22" t="s">
        <v>4664</v>
      </c>
      <c r="D187" s="16">
        <v>0</v>
      </c>
      <c r="E187" s="13" t="s">
        <v>190</v>
      </c>
      <c r="F187" s="12" t="s">
        <v>4650</v>
      </c>
      <c r="G187" s="24"/>
    </row>
    <row r="188" spans="1:9" ht="15.5">
      <c r="A188" s="19"/>
      <c r="B188" s="79"/>
      <c r="C188" s="12" t="s">
        <v>4663</v>
      </c>
      <c r="D188" s="16">
        <v>0</v>
      </c>
      <c r="E188" s="13" t="s">
        <v>190</v>
      </c>
      <c r="F188" s="12" t="s">
        <v>4650</v>
      </c>
      <c r="G188" s="24"/>
    </row>
    <row r="189" spans="1:9" ht="15.5">
      <c r="A189" s="19"/>
      <c r="B189" s="79"/>
      <c r="C189" s="12" t="s">
        <v>4662</v>
      </c>
      <c r="D189" s="16">
        <v>0</v>
      </c>
      <c r="E189" s="13" t="s">
        <v>190</v>
      </c>
      <c r="F189" s="12" t="s">
        <v>4650</v>
      </c>
      <c r="G189" s="24"/>
    </row>
    <row r="190" spans="1:9" ht="15.5">
      <c r="A190" s="19"/>
      <c r="B190" s="79"/>
      <c r="C190" s="22" t="s">
        <v>4661</v>
      </c>
      <c r="D190" s="16">
        <v>0</v>
      </c>
      <c r="E190" s="13" t="s">
        <v>190</v>
      </c>
      <c r="F190" s="12" t="s">
        <v>4650</v>
      </c>
      <c r="G190" s="24"/>
    </row>
    <row r="191" spans="1:9" ht="29">
      <c r="A191" s="19"/>
      <c r="B191" s="79"/>
      <c r="C191" s="22" t="s">
        <v>4660</v>
      </c>
      <c r="D191" s="16">
        <v>0</v>
      </c>
      <c r="E191" s="13" t="s">
        <v>190</v>
      </c>
      <c r="F191" s="12" t="s">
        <v>4650</v>
      </c>
      <c r="G191" s="24"/>
    </row>
    <row r="192" spans="1:9" ht="43.5">
      <c r="A192" s="19"/>
      <c r="B192" s="79"/>
      <c r="C192" s="22" t="s">
        <v>4659</v>
      </c>
      <c r="D192" s="16">
        <v>0</v>
      </c>
      <c r="E192" s="13" t="s">
        <v>190</v>
      </c>
      <c r="F192" s="12" t="s">
        <v>4650</v>
      </c>
      <c r="G192" s="24"/>
    </row>
    <row r="193" spans="1:9" ht="29">
      <c r="A193" s="19"/>
      <c r="B193" s="79"/>
      <c r="C193" s="22" t="s">
        <v>4658</v>
      </c>
      <c r="D193" s="16">
        <v>0</v>
      </c>
      <c r="E193" s="13" t="s">
        <v>190</v>
      </c>
      <c r="F193" s="12" t="s">
        <v>4650</v>
      </c>
      <c r="G193" s="24"/>
    </row>
    <row r="194" spans="1:9" ht="29">
      <c r="A194" s="19"/>
      <c r="B194" s="79"/>
      <c r="C194" s="22" t="s">
        <v>4657</v>
      </c>
      <c r="D194" s="16">
        <v>0</v>
      </c>
      <c r="E194" s="13" t="s">
        <v>190</v>
      </c>
      <c r="F194" s="12" t="s">
        <v>4650</v>
      </c>
      <c r="G194" s="24"/>
    </row>
    <row r="195" spans="1:9" ht="29">
      <c r="A195" s="19"/>
      <c r="B195" s="79"/>
      <c r="C195" s="22" t="s">
        <v>4656</v>
      </c>
      <c r="D195" s="16">
        <v>0</v>
      </c>
      <c r="E195" s="13" t="s">
        <v>190</v>
      </c>
      <c r="F195" s="12" t="s">
        <v>4650</v>
      </c>
      <c r="G195" s="24"/>
    </row>
    <row r="196" spans="1:9" ht="15.5">
      <c r="A196" s="19"/>
      <c r="B196" s="79"/>
      <c r="C196" s="22" t="s">
        <v>4655</v>
      </c>
      <c r="D196" s="16">
        <v>0</v>
      </c>
      <c r="E196" s="13" t="s">
        <v>190</v>
      </c>
      <c r="F196" s="12" t="s">
        <v>4650</v>
      </c>
      <c r="G196" s="24"/>
    </row>
    <row r="197" spans="1:9" ht="15.5">
      <c r="A197" s="19"/>
      <c r="B197" s="79"/>
      <c r="C197" s="22" t="s">
        <v>4654</v>
      </c>
      <c r="D197" s="16">
        <v>0</v>
      </c>
      <c r="E197" s="13" t="s">
        <v>190</v>
      </c>
      <c r="F197" s="12" t="s">
        <v>4650</v>
      </c>
      <c r="G197" s="24"/>
    </row>
    <row r="198" spans="1:9" ht="15.5">
      <c r="A198" s="19"/>
      <c r="B198" s="79"/>
      <c r="C198" s="22" t="s">
        <v>4653</v>
      </c>
      <c r="D198" s="16">
        <v>0</v>
      </c>
      <c r="E198" s="13" t="s">
        <v>190</v>
      </c>
      <c r="F198" s="12" t="s">
        <v>4650</v>
      </c>
      <c r="G198" s="24"/>
    </row>
    <row r="199" spans="1:9" ht="15.5">
      <c r="A199" s="19"/>
      <c r="B199" s="79"/>
      <c r="C199" s="22" t="s">
        <v>4652</v>
      </c>
      <c r="D199" s="16">
        <v>0</v>
      </c>
      <c r="E199" s="13" t="s">
        <v>190</v>
      </c>
      <c r="F199" s="12" t="s">
        <v>4650</v>
      </c>
      <c r="G199" s="24"/>
    </row>
    <row r="200" spans="1:9" ht="29">
      <c r="A200" s="19"/>
      <c r="B200" s="79"/>
      <c r="C200" s="22" t="s">
        <v>4651</v>
      </c>
      <c r="D200" s="16">
        <v>0</v>
      </c>
      <c r="E200" s="13" t="s">
        <v>190</v>
      </c>
      <c r="F200" s="12" t="s">
        <v>4650</v>
      </c>
      <c r="G200" s="24"/>
    </row>
    <row r="201" spans="1:9" ht="31">
      <c r="A201" s="19" t="s">
        <v>1036</v>
      </c>
      <c r="B201" s="79" t="s">
        <v>1035</v>
      </c>
      <c r="C201" s="261" t="s">
        <v>4649</v>
      </c>
      <c r="D201" s="60">
        <v>0</v>
      </c>
      <c r="E201" s="13" t="s">
        <v>190</v>
      </c>
      <c r="F201" s="12" t="s">
        <v>4648</v>
      </c>
      <c r="G201" s="24"/>
    </row>
    <row r="202" spans="1:9" ht="46.5" hidden="1">
      <c r="A202" s="21" t="s">
        <v>1031</v>
      </c>
      <c r="B202" s="81" t="s">
        <v>1030</v>
      </c>
      <c r="C202" s="25"/>
      <c r="D202" s="25"/>
      <c r="E202" s="26"/>
      <c r="F202" s="25"/>
      <c r="G202" s="25"/>
    </row>
    <row r="203" spans="1:9" ht="40.15" customHeight="1">
      <c r="A203" s="406" t="s">
        <v>1027</v>
      </c>
      <c r="B203" s="918" t="s">
        <v>1026</v>
      </c>
      <c r="C203" s="919"/>
      <c r="D203" s="919"/>
      <c r="E203" s="919"/>
      <c r="F203" s="919"/>
      <c r="G203" s="920"/>
      <c r="H203" s="11">
        <f>SUM(D208:D210)</f>
        <v>0</v>
      </c>
      <c r="I203" s="11">
        <f>COUNT(D208:D210)*2</f>
        <v>6</v>
      </c>
    </row>
    <row r="204" spans="1:9" ht="46.5" hidden="1">
      <c r="A204" s="21" t="s">
        <v>1025</v>
      </c>
      <c r="B204" s="79" t="s">
        <v>1024</v>
      </c>
      <c r="C204" s="25"/>
      <c r="D204" s="25"/>
      <c r="E204" s="26"/>
      <c r="F204" s="25"/>
      <c r="G204" s="25"/>
    </row>
    <row r="205" spans="1:9" ht="46.5" hidden="1">
      <c r="A205" s="21" t="s">
        <v>1021</v>
      </c>
      <c r="B205" s="79" t="s">
        <v>1020</v>
      </c>
      <c r="C205" s="25"/>
      <c r="D205" s="25"/>
      <c r="E205" s="26"/>
      <c r="F205" s="25"/>
      <c r="G205" s="25"/>
    </row>
    <row r="206" spans="1:9" ht="46.5" hidden="1">
      <c r="A206" s="21" t="s">
        <v>1007</v>
      </c>
      <c r="B206" s="79" t="s">
        <v>1006</v>
      </c>
      <c r="C206" s="25"/>
      <c r="D206" s="25"/>
      <c r="E206" s="26"/>
      <c r="F206" s="25"/>
      <c r="G206" s="25"/>
    </row>
    <row r="207" spans="1:9" ht="62" hidden="1">
      <c r="A207" s="21" t="s">
        <v>1003</v>
      </c>
      <c r="B207" s="80" t="s">
        <v>1002</v>
      </c>
      <c r="C207" s="314"/>
      <c r="D207" s="314"/>
      <c r="E207" s="315"/>
      <c r="F207" s="314"/>
      <c r="G207" s="25"/>
    </row>
    <row r="208" spans="1:9" ht="43.5">
      <c r="A208" s="19" t="s">
        <v>1001</v>
      </c>
      <c r="B208" s="79" t="s">
        <v>1000</v>
      </c>
      <c r="C208" s="57" t="s">
        <v>4647</v>
      </c>
      <c r="D208" s="16">
        <v>0</v>
      </c>
      <c r="E208" s="13" t="s">
        <v>168</v>
      </c>
      <c r="F208" s="279" t="s">
        <v>4646</v>
      </c>
      <c r="G208" s="24"/>
    </row>
    <row r="209" spans="1:9" ht="43.5">
      <c r="A209" s="19" t="s">
        <v>997</v>
      </c>
      <c r="B209" s="80" t="s">
        <v>996</v>
      </c>
      <c r="C209" s="31" t="s">
        <v>995</v>
      </c>
      <c r="D209" s="24">
        <v>0</v>
      </c>
      <c r="E209" s="13" t="s">
        <v>168</v>
      </c>
      <c r="F209" s="23" t="s">
        <v>994</v>
      </c>
      <c r="G209" s="24"/>
    </row>
    <row r="210" spans="1:9" ht="46.5">
      <c r="A210" s="19" t="s">
        <v>991</v>
      </c>
      <c r="B210" s="79" t="s">
        <v>990</v>
      </c>
      <c r="C210" s="22" t="s">
        <v>4645</v>
      </c>
      <c r="D210" s="16">
        <v>0</v>
      </c>
      <c r="E210" s="13" t="s">
        <v>168</v>
      </c>
      <c r="F210" s="22" t="s">
        <v>4644</v>
      </c>
      <c r="G210" s="24"/>
    </row>
    <row r="211" spans="1:9" ht="21">
      <c r="A211" s="118"/>
      <c r="B211" s="838" t="s">
        <v>984</v>
      </c>
      <c r="C211" s="839"/>
      <c r="D211" s="839"/>
      <c r="E211" s="839"/>
      <c r="F211" s="839"/>
      <c r="G211" s="839"/>
      <c r="H211" s="11">
        <f>H212+H217+H257+H264+H275+H294+H298+H303</f>
        <v>0</v>
      </c>
      <c r="I211" s="11">
        <f>I212+I217+I257+I264+I275+I294+I298+I303</f>
        <v>130</v>
      </c>
    </row>
    <row r="212" spans="1:9" ht="40.15" customHeight="1">
      <c r="A212" s="408" t="s">
        <v>983</v>
      </c>
      <c r="B212" s="918" t="s">
        <v>982</v>
      </c>
      <c r="C212" s="919"/>
      <c r="D212" s="919"/>
      <c r="E212" s="919"/>
      <c r="F212" s="919"/>
      <c r="G212" s="920"/>
      <c r="H212" s="11">
        <f>SUM(D213:D216)</f>
        <v>0</v>
      </c>
      <c r="I212" s="11">
        <f>COUNT(D213:D216)*2</f>
        <v>8</v>
      </c>
    </row>
    <row r="213" spans="1:9" ht="43.5">
      <c r="A213" s="19" t="s">
        <v>981</v>
      </c>
      <c r="B213" s="69" t="s">
        <v>980</v>
      </c>
      <c r="C213" s="23" t="s">
        <v>979</v>
      </c>
      <c r="D213" s="24">
        <v>0</v>
      </c>
      <c r="E213" s="26" t="s">
        <v>110</v>
      </c>
      <c r="F213" s="25"/>
      <c r="G213" s="24"/>
    </row>
    <row r="214" spans="1:9" ht="43.5">
      <c r="A214" s="19"/>
      <c r="B214" s="69"/>
      <c r="C214" s="30" t="s">
        <v>978</v>
      </c>
      <c r="D214" s="24">
        <v>0</v>
      </c>
      <c r="E214" s="26" t="s">
        <v>110</v>
      </c>
      <c r="F214" s="17" t="s">
        <v>4643</v>
      </c>
      <c r="G214" s="24"/>
    </row>
    <row r="215" spans="1:9" ht="46.5">
      <c r="A215" s="19" t="s">
        <v>977</v>
      </c>
      <c r="B215" s="42" t="s">
        <v>976</v>
      </c>
      <c r="C215" s="23" t="s">
        <v>975</v>
      </c>
      <c r="D215" s="24">
        <v>0</v>
      </c>
      <c r="E215" s="26" t="s">
        <v>974</v>
      </c>
      <c r="F215" s="17" t="s">
        <v>4642</v>
      </c>
      <c r="G215" s="24"/>
    </row>
    <row r="216" spans="1:9" ht="46.5">
      <c r="A216" s="19" t="s">
        <v>972</v>
      </c>
      <c r="B216" s="42" t="s">
        <v>971</v>
      </c>
      <c r="C216" s="17" t="s">
        <v>4641</v>
      </c>
      <c r="D216" s="24">
        <v>0</v>
      </c>
      <c r="E216" s="26" t="s">
        <v>235</v>
      </c>
      <c r="F216" s="25"/>
      <c r="G216" s="24"/>
    </row>
    <row r="217" spans="1:9" ht="40.15" customHeight="1">
      <c r="A217" s="408" t="s">
        <v>970</v>
      </c>
      <c r="B217" s="918" t="s">
        <v>969</v>
      </c>
      <c r="C217" s="919"/>
      <c r="D217" s="919"/>
      <c r="E217" s="919"/>
      <c r="F217" s="919"/>
      <c r="G217" s="920"/>
      <c r="H217" s="11">
        <f>SUM(D218:D256)</f>
        <v>0</v>
      </c>
      <c r="I217" s="11">
        <f>COUNT(D218:D256)*2</f>
        <v>78</v>
      </c>
    </row>
    <row r="218" spans="1:9" ht="58">
      <c r="A218" s="19" t="s">
        <v>968</v>
      </c>
      <c r="B218" s="42" t="s">
        <v>967</v>
      </c>
      <c r="C218" s="32" t="s">
        <v>4640</v>
      </c>
      <c r="D218" s="24">
        <v>0</v>
      </c>
      <c r="E218" s="26" t="s">
        <v>130</v>
      </c>
      <c r="F218" s="25"/>
      <c r="G218" s="24"/>
    </row>
    <row r="219" spans="1:9" ht="58">
      <c r="A219" s="19"/>
      <c r="B219" s="42"/>
      <c r="C219" s="22" t="s">
        <v>4639</v>
      </c>
      <c r="D219" s="24">
        <v>0</v>
      </c>
      <c r="E219" s="26" t="s">
        <v>130</v>
      </c>
      <c r="F219" s="25"/>
      <c r="G219" s="24"/>
    </row>
    <row r="220" spans="1:9" ht="43.5">
      <c r="A220" s="19"/>
      <c r="B220" s="42"/>
      <c r="C220" s="22" t="s">
        <v>4638</v>
      </c>
      <c r="D220" s="24">
        <v>0</v>
      </c>
      <c r="E220" s="26" t="s">
        <v>130</v>
      </c>
      <c r="F220" s="25"/>
      <c r="G220" s="24"/>
    </row>
    <row r="221" spans="1:9" ht="43.5">
      <c r="A221" s="19" t="s">
        <v>964</v>
      </c>
      <c r="B221" s="69" t="s">
        <v>963</v>
      </c>
      <c r="C221" s="17" t="s">
        <v>4637</v>
      </c>
      <c r="D221" s="24">
        <v>0</v>
      </c>
      <c r="E221" s="26" t="s">
        <v>130</v>
      </c>
      <c r="F221" s="25"/>
      <c r="G221" s="24"/>
    </row>
    <row r="222" spans="1:9" ht="29">
      <c r="A222" s="19"/>
      <c r="B222" s="69"/>
      <c r="C222" s="22" t="s">
        <v>4636</v>
      </c>
      <c r="D222" s="24">
        <v>0</v>
      </c>
      <c r="E222" s="26" t="s">
        <v>130</v>
      </c>
      <c r="F222" s="25"/>
      <c r="G222" s="24"/>
    </row>
    <row r="223" spans="1:9" ht="43.5">
      <c r="A223" s="19" t="s">
        <v>962</v>
      </c>
      <c r="B223" s="42" t="s">
        <v>961</v>
      </c>
      <c r="C223" s="22" t="s">
        <v>4635</v>
      </c>
      <c r="D223" s="16">
        <v>0</v>
      </c>
      <c r="E223" s="13" t="s">
        <v>168</v>
      </c>
      <c r="F223" s="12"/>
      <c r="G223" s="24"/>
    </row>
    <row r="224" spans="1:9" ht="43.5">
      <c r="A224" s="19"/>
      <c r="B224" s="42"/>
      <c r="C224" s="22" t="s">
        <v>4634</v>
      </c>
      <c r="D224" s="16">
        <v>0</v>
      </c>
      <c r="E224" s="13" t="s">
        <v>168</v>
      </c>
      <c r="F224" s="22" t="s">
        <v>4633</v>
      </c>
      <c r="G224" s="24"/>
    </row>
    <row r="225" spans="1:7" ht="43.5">
      <c r="A225" s="19"/>
      <c r="B225" s="42"/>
      <c r="C225" s="22" t="s">
        <v>4632</v>
      </c>
      <c r="D225" s="16">
        <v>0</v>
      </c>
      <c r="E225" s="13" t="s">
        <v>168</v>
      </c>
      <c r="F225" s="22"/>
      <c r="G225" s="24"/>
    </row>
    <row r="226" spans="1:7" ht="29">
      <c r="A226" s="19"/>
      <c r="B226" s="42"/>
      <c r="C226" s="22" t="s">
        <v>4631</v>
      </c>
      <c r="D226" s="16">
        <v>0</v>
      </c>
      <c r="E226" s="13" t="s">
        <v>168</v>
      </c>
      <c r="F226" s="22"/>
      <c r="G226" s="24"/>
    </row>
    <row r="227" spans="1:7" ht="29">
      <c r="A227" s="19"/>
      <c r="B227" s="42"/>
      <c r="C227" s="22" t="s">
        <v>4630</v>
      </c>
      <c r="D227" s="16">
        <v>0</v>
      </c>
      <c r="E227" s="13" t="s">
        <v>168</v>
      </c>
      <c r="F227" s="22"/>
      <c r="G227" s="24"/>
    </row>
    <row r="228" spans="1:7" ht="58">
      <c r="A228" s="19"/>
      <c r="B228" s="42"/>
      <c r="C228" s="22" t="s">
        <v>4629</v>
      </c>
      <c r="D228" s="16">
        <v>0</v>
      </c>
      <c r="E228" s="13" t="s">
        <v>168</v>
      </c>
      <c r="F228" s="12"/>
      <c r="G228" s="24"/>
    </row>
    <row r="229" spans="1:7" ht="29">
      <c r="A229" s="19"/>
      <c r="B229" s="42"/>
      <c r="C229" s="22" t="s">
        <v>4628</v>
      </c>
      <c r="D229" s="16">
        <v>0</v>
      </c>
      <c r="E229" s="13" t="s">
        <v>168</v>
      </c>
      <c r="F229" s="12"/>
      <c r="G229" s="24"/>
    </row>
    <row r="230" spans="1:7" ht="43.5">
      <c r="A230" s="19"/>
      <c r="B230" s="42"/>
      <c r="C230" s="22" t="s">
        <v>4627</v>
      </c>
      <c r="D230" s="16">
        <v>0</v>
      </c>
      <c r="E230" s="13" t="s">
        <v>235</v>
      </c>
      <c r="F230" s="22"/>
      <c r="G230" s="24"/>
    </row>
    <row r="231" spans="1:7" ht="58">
      <c r="A231" s="19"/>
      <c r="B231" s="42"/>
      <c r="C231" s="22" t="s">
        <v>4626</v>
      </c>
      <c r="D231" s="16">
        <v>0</v>
      </c>
      <c r="E231" s="13" t="s">
        <v>190</v>
      </c>
      <c r="F231" s="22" t="s">
        <v>4625</v>
      </c>
      <c r="G231" s="24"/>
    </row>
    <row r="232" spans="1:7" ht="29">
      <c r="A232" s="19"/>
      <c r="B232" s="42"/>
      <c r="C232" s="22" t="s">
        <v>4624</v>
      </c>
      <c r="D232" s="16">
        <v>0</v>
      </c>
      <c r="E232" s="13" t="s">
        <v>168</v>
      </c>
      <c r="F232" s="22" t="s">
        <v>4623</v>
      </c>
      <c r="G232" s="24"/>
    </row>
    <row r="233" spans="1:7" ht="31">
      <c r="A233" s="19" t="s">
        <v>958</v>
      </c>
      <c r="B233" s="42" t="s">
        <v>957</v>
      </c>
      <c r="C233" s="22" t="s">
        <v>4622</v>
      </c>
      <c r="D233" s="24">
        <v>0</v>
      </c>
      <c r="E233" s="26" t="s">
        <v>130</v>
      </c>
      <c r="F233" s="25"/>
      <c r="G233" s="24"/>
    </row>
    <row r="234" spans="1:7" ht="29">
      <c r="A234" s="19"/>
      <c r="B234" s="42"/>
      <c r="C234" s="22" t="s">
        <v>4621</v>
      </c>
      <c r="D234" s="24">
        <v>0</v>
      </c>
      <c r="E234" s="26" t="s">
        <v>130</v>
      </c>
      <c r="F234" s="25"/>
      <c r="G234" s="24"/>
    </row>
    <row r="235" spans="1:7" ht="43.5">
      <c r="A235" s="19"/>
      <c r="B235" s="42"/>
      <c r="C235" s="22" t="s">
        <v>4620</v>
      </c>
      <c r="D235" s="24">
        <v>0</v>
      </c>
      <c r="E235" s="26" t="s">
        <v>130</v>
      </c>
      <c r="F235" s="25"/>
      <c r="G235" s="24"/>
    </row>
    <row r="236" spans="1:7" ht="29">
      <c r="A236" s="19"/>
      <c r="B236" s="42"/>
      <c r="C236" s="36" t="s">
        <v>4619</v>
      </c>
      <c r="D236" s="24">
        <v>0</v>
      </c>
      <c r="E236" s="26" t="s">
        <v>130</v>
      </c>
      <c r="F236" s="25"/>
      <c r="G236" s="24"/>
    </row>
    <row r="237" spans="1:7" ht="31">
      <c r="A237" s="19" t="s">
        <v>953</v>
      </c>
      <c r="B237" s="69" t="s">
        <v>952</v>
      </c>
      <c r="C237" s="17" t="s">
        <v>4618</v>
      </c>
      <c r="D237" s="24">
        <v>0</v>
      </c>
      <c r="E237" s="26" t="s">
        <v>130</v>
      </c>
      <c r="F237" s="25"/>
      <c r="G237" s="24"/>
    </row>
    <row r="238" spans="1:7" ht="15.5">
      <c r="A238" s="19"/>
      <c r="B238" s="69"/>
      <c r="C238" s="17" t="s">
        <v>4617</v>
      </c>
      <c r="D238" s="24">
        <v>0</v>
      </c>
      <c r="E238" s="26" t="s">
        <v>1249</v>
      </c>
      <c r="F238" s="25"/>
      <c r="G238" s="24"/>
    </row>
    <row r="239" spans="1:7" ht="29">
      <c r="A239" s="19"/>
      <c r="B239" s="69"/>
      <c r="C239" s="17" t="s">
        <v>4616</v>
      </c>
      <c r="D239" s="24">
        <v>0</v>
      </c>
      <c r="E239" s="26" t="s">
        <v>168</v>
      </c>
      <c r="F239" s="25"/>
      <c r="G239" s="24"/>
    </row>
    <row r="240" spans="1:7" ht="43.5">
      <c r="A240" s="19"/>
      <c r="B240" s="69"/>
      <c r="C240" s="350" t="s">
        <v>4615</v>
      </c>
      <c r="D240" s="37">
        <v>0</v>
      </c>
      <c r="E240" s="352" t="s">
        <v>1249</v>
      </c>
      <c r="F240" s="352"/>
      <c r="G240" s="351"/>
    </row>
    <row r="241" spans="1:7" ht="29">
      <c r="A241" s="19"/>
      <c r="B241" s="69"/>
      <c r="C241" s="350" t="s">
        <v>4614</v>
      </c>
      <c r="D241" s="195">
        <v>0</v>
      </c>
      <c r="E241" s="56" t="s">
        <v>51</v>
      </c>
      <c r="F241" s="56"/>
      <c r="G241" s="349"/>
    </row>
    <row r="242" spans="1:7" ht="29">
      <c r="A242" s="19"/>
      <c r="B242" s="69"/>
      <c r="C242" s="255" t="s">
        <v>4613</v>
      </c>
      <c r="D242" s="348">
        <v>0</v>
      </c>
      <c r="E242" s="56" t="s">
        <v>190</v>
      </c>
      <c r="F242" s="232"/>
      <c r="G242" s="347"/>
    </row>
    <row r="243" spans="1:7" ht="29">
      <c r="A243" s="19"/>
      <c r="B243" s="69"/>
      <c r="C243" s="255" t="s">
        <v>4612</v>
      </c>
      <c r="D243" s="348">
        <v>0</v>
      </c>
      <c r="E243" s="56" t="s">
        <v>190</v>
      </c>
      <c r="F243" s="232"/>
      <c r="G243" s="347"/>
    </row>
    <row r="244" spans="1:7" ht="43.5">
      <c r="A244" s="19" t="s">
        <v>949</v>
      </c>
      <c r="B244" s="17" t="s">
        <v>948</v>
      </c>
      <c r="C244" s="22" t="s">
        <v>4611</v>
      </c>
      <c r="D244" s="24">
        <v>0</v>
      </c>
      <c r="E244" s="26" t="s">
        <v>130</v>
      </c>
      <c r="F244" s="25"/>
      <c r="G244" s="24"/>
    </row>
    <row r="245" spans="1:7" ht="46.5">
      <c r="A245" s="19" t="s">
        <v>945</v>
      </c>
      <c r="B245" s="42" t="s">
        <v>944</v>
      </c>
      <c r="C245" s="204" t="s">
        <v>4610</v>
      </c>
      <c r="D245" s="16">
        <v>0</v>
      </c>
      <c r="E245" s="13" t="s">
        <v>168</v>
      </c>
      <c r="F245" s="22" t="s">
        <v>4609</v>
      </c>
      <c r="G245" s="24"/>
    </row>
    <row r="246" spans="1:7" ht="43.5">
      <c r="A246" s="19"/>
      <c r="B246" s="42"/>
      <c r="C246" s="22" t="s">
        <v>4608</v>
      </c>
      <c r="D246" s="16">
        <v>0</v>
      </c>
      <c r="E246" s="13" t="s">
        <v>168</v>
      </c>
      <c r="F246" s="22"/>
      <c r="G246" s="24"/>
    </row>
    <row r="247" spans="1:7" ht="43.5">
      <c r="A247" s="19"/>
      <c r="B247" s="42"/>
      <c r="C247" s="22" t="s">
        <v>4607</v>
      </c>
      <c r="D247" s="16">
        <v>0</v>
      </c>
      <c r="E247" s="13" t="s">
        <v>168</v>
      </c>
      <c r="F247" s="12"/>
      <c r="G247" s="24"/>
    </row>
    <row r="248" spans="1:7" ht="72.5">
      <c r="A248" s="19"/>
      <c r="B248" s="42"/>
      <c r="C248" s="22" t="s">
        <v>4606</v>
      </c>
      <c r="D248" s="16">
        <v>0</v>
      </c>
      <c r="E248" s="13" t="s">
        <v>168</v>
      </c>
      <c r="F248" s="22" t="s">
        <v>4605</v>
      </c>
      <c r="G248" s="24"/>
    </row>
    <row r="249" spans="1:7" ht="72.5">
      <c r="A249" s="19"/>
      <c r="B249" s="42"/>
      <c r="C249" s="22" t="s">
        <v>4604</v>
      </c>
      <c r="D249" s="16">
        <v>0</v>
      </c>
      <c r="E249" s="13" t="s">
        <v>168</v>
      </c>
      <c r="F249" s="22" t="s">
        <v>4603</v>
      </c>
      <c r="G249" s="24"/>
    </row>
    <row r="250" spans="1:7" ht="29">
      <c r="A250" s="19"/>
      <c r="B250" s="42"/>
      <c r="C250" s="22" t="s">
        <v>4602</v>
      </c>
      <c r="D250" s="16">
        <v>0</v>
      </c>
      <c r="E250" s="13" t="s">
        <v>168</v>
      </c>
      <c r="F250" s="12"/>
      <c r="G250" s="24"/>
    </row>
    <row r="251" spans="1:7" ht="29">
      <c r="A251" s="19"/>
      <c r="B251" s="42"/>
      <c r="C251" s="22" t="s">
        <v>4601</v>
      </c>
      <c r="D251" s="16">
        <v>0</v>
      </c>
      <c r="E251" s="13" t="s">
        <v>110</v>
      </c>
      <c r="F251" s="12"/>
      <c r="G251" s="24"/>
    </row>
    <row r="252" spans="1:7" ht="29">
      <c r="A252" s="19"/>
      <c r="B252" s="42"/>
      <c r="C252" s="17" t="s">
        <v>4600</v>
      </c>
      <c r="D252" s="16">
        <v>0</v>
      </c>
      <c r="E252" s="13" t="s">
        <v>110</v>
      </c>
      <c r="F252" s="12"/>
      <c r="G252" s="24"/>
    </row>
    <row r="253" spans="1:7" ht="58">
      <c r="A253" s="19" t="s">
        <v>939</v>
      </c>
      <c r="B253" s="42" t="s">
        <v>938</v>
      </c>
      <c r="C253" s="22" t="s">
        <v>4599</v>
      </c>
      <c r="D253" s="16">
        <v>0</v>
      </c>
      <c r="E253" s="13" t="s">
        <v>168</v>
      </c>
      <c r="F253" s="22" t="s">
        <v>4598</v>
      </c>
      <c r="G253" s="24"/>
    </row>
    <row r="254" spans="1:7" ht="43.5">
      <c r="A254" s="19"/>
      <c r="B254" s="42"/>
      <c r="C254" s="204" t="s">
        <v>4597</v>
      </c>
      <c r="D254" s="16">
        <v>0</v>
      </c>
      <c r="E254" s="13" t="s">
        <v>190</v>
      </c>
      <c r="F254" s="12"/>
      <c r="G254" s="24"/>
    </row>
    <row r="255" spans="1:7" ht="29">
      <c r="A255" s="19"/>
      <c r="B255" s="42"/>
      <c r="C255" s="22" t="s">
        <v>4596</v>
      </c>
      <c r="D255" s="16">
        <v>0</v>
      </c>
      <c r="E255" s="13" t="s">
        <v>130</v>
      </c>
      <c r="F255" s="22" t="s">
        <v>4595</v>
      </c>
      <c r="G255" s="24"/>
    </row>
    <row r="256" spans="1:7" ht="43.5">
      <c r="A256" s="19"/>
      <c r="B256" s="42"/>
      <c r="C256" s="22" t="s">
        <v>4594</v>
      </c>
      <c r="D256" s="16">
        <v>0</v>
      </c>
      <c r="E256" s="13" t="s">
        <v>51</v>
      </c>
      <c r="F256" s="22"/>
      <c r="G256" s="24"/>
    </row>
    <row r="257" spans="1:9" ht="40.15" customHeight="1">
      <c r="A257" s="408" t="s">
        <v>937</v>
      </c>
      <c r="B257" s="918" t="s">
        <v>936</v>
      </c>
      <c r="C257" s="919"/>
      <c r="D257" s="919"/>
      <c r="E257" s="919"/>
      <c r="F257" s="919"/>
      <c r="G257" s="920"/>
      <c r="H257" s="11">
        <f>SUM(D258:D263)</f>
        <v>0</v>
      </c>
      <c r="I257" s="11">
        <f>COUNT(D258:D263)*2</f>
        <v>10</v>
      </c>
    </row>
    <row r="258" spans="1:9" ht="31">
      <c r="A258" s="19" t="s">
        <v>935</v>
      </c>
      <c r="B258" s="38" t="s">
        <v>934</v>
      </c>
      <c r="C258" s="76" t="s">
        <v>4593</v>
      </c>
      <c r="D258" s="16">
        <v>0</v>
      </c>
      <c r="E258" s="13" t="s">
        <v>168</v>
      </c>
      <c r="F258" s="22"/>
      <c r="G258" s="24"/>
    </row>
    <row r="259" spans="1:9" ht="29">
      <c r="A259" s="19"/>
      <c r="B259" s="38"/>
      <c r="C259" s="76" t="s">
        <v>4592</v>
      </c>
      <c r="D259" s="16">
        <v>0</v>
      </c>
      <c r="E259" s="13" t="s">
        <v>168</v>
      </c>
      <c r="F259" s="22"/>
      <c r="G259" s="24"/>
    </row>
    <row r="260" spans="1:9" ht="31" hidden="1">
      <c r="A260" s="21" t="s">
        <v>929</v>
      </c>
      <c r="B260" s="38" t="s">
        <v>928</v>
      </c>
      <c r="D260" s="25"/>
      <c r="E260" s="26"/>
      <c r="F260" s="25"/>
      <c r="G260" s="25"/>
    </row>
    <row r="261" spans="1:9" ht="72.5">
      <c r="A261" s="19" t="s">
        <v>924</v>
      </c>
      <c r="B261" s="38" t="s">
        <v>923</v>
      </c>
      <c r="C261" s="23" t="s">
        <v>4591</v>
      </c>
      <c r="D261" s="37">
        <v>0</v>
      </c>
      <c r="E261" s="13" t="s">
        <v>110</v>
      </c>
      <c r="F261" s="23" t="s">
        <v>919</v>
      </c>
      <c r="G261" s="24"/>
    </row>
    <row r="262" spans="1:9" ht="31">
      <c r="A262" s="19" t="s">
        <v>918</v>
      </c>
      <c r="B262" s="38" t="s">
        <v>917</v>
      </c>
      <c r="C262" s="36" t="s">
        <v>4590</v>
      </c>
      <c r="D262" s="24">
        <v>0</v>
      </c>
      <c r="E262" s="26" t="s">
        <v>168</v>
      </c>
      <c r="F262" s="25"/>
      <c r="G262" s="24"/>
    </row>
    <row r="263" spans="1:9" ht="29">
      <c r="A263" s="19" t="s">
        <v>915</v>
      </c>
      <c r="B263" s="75" t="s">
        <v>914</v>
      </c>
      <c r="C263" s="23" t="s">
        <v>1778</v>
      </c>
      <c r="D263" s="24">
        <v>0</v>
      </c>
      <c r="E263" s="26" t="s">
        <v>126</v>
      </c>
      <c r="F263" s="25"/>
      <c r="G263" s="24"/>
    </row>
    <row r="264" spans="1:9" ht="40.15" customHeight="1">
      <c r="A264" s="408" t="s">
        <v>912</v>
      </c>
      <c r="B264" s="825" t="s">
        <v>911</v>
      </c>
      <c r="C264" s="826"/>
      <c r="D264" s="826"/>
      <c r="E264" s="826"/>
      <c r="F264" s="826"/>
      <c r="G264" s="827"/>
      <c r="H264" s="11">
        <f>SUM(D265:D274)</f>
        <v>0</v>
      </c>
      <c r="I264" s="11">
        <f>COUNT(D265:D274)*2</f>
        <v>18</v>
      </c>
    </row>
    <row r="265" spans="1:9" ht="31">
      <c r="A265" s="19" t="s">
        <v>910</v>
      </c>
      <c r="B265" s="33" t="s">
        <v>909</v>
      </c>
      <c r="C265" s="36" t="s">
        <v>908</v>
      </c>
      <c r="D265" s="24">
        <v>0</v>
      </c>
      <c r="E265" s="26" t="s">
        <v>168</v>
      </c>
      <c r="F265" s="25"/>
      <c r="G265" s="24"/>
    </row>
    <row r="266" spans="1:9" ht="29">
      <c r="A266" s="19"/>
      <c r="B266" s="33"/>
      <c r="C266" s="36" t="s">
        <v>907</v>
      </c>
      <c r="D266" s="24">
        <v>0</v>
      </c>
      <c r="E266" s="26" t="s">
        <v>168</v>
      </c>
      <c r="F266" s="25"/>
      <c r="G266" s="24"/>
    </row>
    <row r="267" spans="1:9" ht="43.5">
      <c r="A267" s="19" t="s">
        <v>906</v>
      </c>
      <c r="B267" s="31" t="s">
        <v>905</v>
      </c>
      <c r="C267" s="36" t="s">
        <v>904</v>
      </c>
      <c r="D267" s="74">
        <v>0</v>
      </c>
      <c r="E267" s="26" t="s">
        <v>168</v>
      </c>
      <c r="F267" s="36" t="s">
        <v>903</v>
      </c>
      <c r="G267" s="24"/>
    </row>
    <row r="268" spans="1:9" ht="29">
      <c r="A268" s="19"/>
      <c r="B268" s="31"/>
      <c r="C268" s="23" t="s">
        <v>902</v>
      </c>
      <c r="D268" s="37">
        <v>0</v>
      </c>
      <c r="E268" s="26" t="s">
        <v>168</v>
      </c>
      <c r="F268" s="23"/>
      <c r="G268" s="24"/>
    </row>
    <row r="269" spans="1:9" ht="29">
      <c r="A269" s="19"/>
      <c r="B269" s="31"/>
      <c r="C269" s="45" t="s">
        <v>901</v>
      </c>
      <c r="D269" s="37">
        <v>0</v>
      </c>
      <c r="E269" s="26" t="s">
        <v>168</v>
      </c>
      <c r="F269" s="23"/>
      <c r="G269" s="24"/>
    </row>
    <row r="270" spans="1:9" ht="31">
      <c r="A270" s="19" t="s">
        <v>900</v>
      </c>
      <c r="B270" s="29" t="s">
        <v>899</v>
      </c>
      <c r="C270" s="161" t="s">
        <v>898</v>
      </c>
      <c r="D270" s="24">
        <v>0</v>
      </c>
      <c r="E270" s="26" t="s">
        <v>168</v>
      </c>
      <c r="F270" s="25"/>
      <c r="G270" s="24"/>
    </row>
    <row r="271" spans="1:9" ht="29">
      <c r="A271" s="19"/>
      <c r="B271" s="29"/>
      <c r="C271" s="36" t="s">
        <v>897</v>
      </c>
      <c r="D271" s="24">
        <v>0</v>
      </c>
      <c r="E271" s="26" t="s">
        <v>168</v>
      </c>
      <c r="F271" s="25"/>
      <c r="G271" s="24"/>
    </row>
    <row r="272" spans="1:9" ht="31" hidden="1">
      <c r="A272" s="21" t="s">
        <v>894</v>
      </c>
      <c r="B272" s="29" t="s">
        <v>893</v>
      </c>
      <c r="D272" s="25"/>
      <c r="E272" s="26" t="s">
        <v>168</v>
      </c>
      <c r="F272" s="25"/>
      <c r="G272" s="25"/>
    </row>
    <row r="273" spans="1:9" ht="31">
      <c r="A273" s="19" t="s">
        <v>892</v>
      </c>
      <c r="B273" s="29" t="s">
        <v>891</v>
      </c>
      <c r="C273" s="22" t="s">
        <v>4589</v>
      </c>
      <c r="D273" s="24">
        <v>0</v>
      </c>
      <c r="E273" s="26" t="s">
        <v>168</v>
      </c>
      <c r="F273" s="25"/>
      <c r="G273" s="24"/>
    </row>
    <row r="274" spans="1:9" ht="31">
      <c r="A274" s="19" t="s">
        <v>889</v>
      </c>
      <c r="B274" s="29" t="s">
        <v>888</v>
      </c>
      <c r="C274" s="30" t="s">
        <v>887</v>
      </c>
      <c r="D274" s="24">
        <v>0</v>
      </c>
      <c r="E274" s="26" t="s">
        <v>168</v>
      </c>
      <c r="F274" s="25"/>
      <c r="G274" s="24"/>
    </row>
    <row r="275" spans="1:9" ht="40.15" customHeight="1">
      <c r="A275" s="406" t="s">
        <v>886</v>
      </c>
      <c r="B275" s="825" t="s">
        <v>885</v>
      </c>
      <c r="C275" s="826"/>
      <c r="D275" s="826"/>
      <c r="E275" s="826"/>
      <c r="F275" s="826"/>
      <c r="G275" s="827"/>
      <c r="H275" s="11">
        <f>SUM(D277:D278)</f>
        <v>0</v>
      </c>
      <c r="I275" s="11">
        <f>COUNT(D277:D293)*2</f>
        <v>4</v>
      </c>
    </row>
    <row r="276" spans="1:9" ht="46.5" hidden="1">
      <c r="A276" s="21" t="s">
        <v>884</v>
      </c>
      <c r="B276" s="29" t="s">
        <v>883</v>
      </c>
      <c r="C276" s="23"/>
      <c r="D276" s="25"/>
      <c r="E276" s="26"/>
      <c r="F276" s="25"/>
      <c r="G276" s="25"/>
    </row>
    <row r="277" spans="1:9" ht="46.5">
      <c r="A277" s="19" t="s">
        <v>881</v>
      </c>
      <c r="B277" s="29" t="s">
        <v>880</v>
      </c>
      <c r="C277" s="68" t="s">
        <v>4588</v>
      </c>
      <c r="D277" s="24">
        <v>0</v>
      </c>
      <c r="E277" s="26" t="s">
        <v>235</v>
      </c>
      <c r="F277" s="25"/>
      <c r="G277" s="24"/>
    </row>
    <row r="278" spans="1:9" ht="29">
      <c r="A278" s="19"/>
      <c r="B278" s="29"/>
      <c r="C278" s="68" t="s">
        <v>4587</v>
      </c>
      <c r="D278" s="24">
        <v>0</v>
      </c>
      <c r="E278" s="26" t="s">
        <v>235</v>
      </c>
      <c r="F278" s="25"/>
      <c r="G278" s="24"/>
    </row>
    <row r="279" spans="1:9" ht="43.5" hidden="1">
      <c r="A279" s="21" t="s">
        <v>878</v>
      </c>
      <c r="B279" s="71" t="s">
        <v>877</v>
      </c>
      <c r="D279" s="25"/>
      <c r="E279" s="26"/>
      <c r="F279" s="25"/>
      <c r="G279" s="25"/>
    </row>
    <row r="280" spans="1:9" ht="40.15" hidden="1" customHeight="1">
      <c r="A280" s="410" t="s">
        <v>876</v>
      </c>
      <c r="B280" s="918" t="s">
        <v>875</v>
      </c>
      <c r="C280" s="919"/>
      <c r="D280" s="919"/>
      <c r="E280" s="919"/>
      <c r="F280" s="919"/>
      <c r="G280" s="920"/>
    </row>
    <row r="281" spans="1:9" ht="31" hidden="1">
      <c r="A281" s="40" t="s">
        <v>874</v>
      </c>
      <c r="B281" s="42" t="s">
        <v>873</v>
      </c>
      <c r="C281" s="25"/>
      <c r="D281" s="25"/>
      <c r="E281" s="26"/>
      <c r="F281" s="25"/>
      <c r="G281" s="25"/>
    </row>
    <row r="282" spans="1:9" ht="46.5" hidden="1">
      <c r="A282" s="40" t="s">
        <v>871</v>
      </c>
      <c r="B282" s="42" t="s">
        <v>870</v>
      </c>
      <c r="C282" s="25"/>
      <c r="D282" s="25"/>
      <c r="E282" s="26"/>
      <c r="F282" s="25"/>
      <c r="G282" s="25"/>
    </row>
    <row r="283" spans="1:9" ht="58" hidden="1">
      <c r="A283" s="40" t="s">
        <v>869</v>
      </c>
      <c r="B283" s="23" t="s">
        <v>868</v>
      </c>
      <c r="C283" s="311"/>
      <c r="D283" s="25"/>
      <c r="E283" s="26"/>
      <c r="F283" s="25"/>
      <c r="G283" s="25"/>
    </row>
    <row r="284" spans="1:9" ht="40.15" hidden="1" customHeight="1">
      <c r="A284" s="410" t="s">
        <v>867</v>
      </c>
      <c r="B284" s="918" t="s">
        <v>866</v>
      </c>
      <c r="C284" s="919"/>
      <c r="D284" s="919"/>
      <c r="E284" s="919"/>
      <c r="F284" s="919"/>
      <c r="G284" s="920"/>
    </row>
    <row r="285" spans="1:9" ht="15.5" hidden="1">
      <c r="A285" s="21" t="s">
        <v>865</v>
      </c>
      <c r="B285" s="42" t="s">
        <v>864</v>
      </c>
      <c r="C285" s="25"/>
      <c r="D285" s="25"/>
      <c r="E285" s="26"/>
      <c r="F285" s="25"/>
      <c r="G285" s="25"/>
    </row>
    <row r="286" spans="1:9" ht="46.5" hidden="1">
      <c r="A286" s="21" t="s">
        <v>862</v>
      </c>
      <c r="B286" s="42" t="s">
        <v>861</v>
      </c>
      <c r="C286" s="25"/>
      <c r="D286" s="25"/>
      <c r="E286" s="26"/>
      <c r="F286" s="25"/>
      <c r="G286" s="25"/>
    </row>
    <row r="287" spans="1:9" ht="43.5" hidden="1">
      <c r="A287" s="21" t="s">
        <v>860</v>
      </c>
      <c r="B287" s="23" t="s">
        <v>859</v>
      </c>
      <c r="C287" s="25"/>
      <c r="D287" s="25"/>
      <c r="E287" s="26"/>
      <c r="F287" s="25"/>
      <c r="G287" s="25"/>
    </row>
    <row r="288" spans="1:9" ht="40.15" hidden="1" customHeight="1">
      <c r="A288" s="410" t="s">
        <v>858</v>
      </c>
      <c r="B288" s="918" t="s">
        <v>857</v>
      </c>
      <c r="C288" s="919"/>
      <c r="D288" s="919"/>
      <c r="E288" s="919"/>
      <c r="F288" s="919"/>
      <c r="G288" s="920"/>
    </row>
    <row r="289" spans="1:9" ht="46.5" hidden="1">
      <c r="A289" s="21" t="s">
        <v>856</v>
      </c>
      <c r="B289" s="42" t="s">
        <v>855</v>
      </c>
      <c r="C289" s="25"/>
      <c r="D289" s="25"/>
      <c r="E289" s="26"/>
      <c r="F289" s="25"/>
      <c r="G289" s="25"/>
    </row>
    <row r="290" spans="1:9" ht="46.5" hidden="1">
      <c r="A290" s="21" t="s">
        <v>854</v>
      </c>
      <c r="B290" s="29" t="s">
        <v>853</v>
      </c>
      <c r="C290" s="25"/>
      <c r="D290" s="25"/>
      <c r="E290" s="26"/>
      <c r="F290" s="25"/>
      <c r="G290" s="25"/>
    </row>
    <row r="291" spans="1:9" ht="40.15" hidden="1" customHeight="1">
      <c r="A291" s="414" t="s">
        <v>852</v>
      </c>
      <c r="B291" s="918" t="s">
        <v>851</v>
      </c>
      <c r="C291" s="919"/>
      <c r="D291" s="919"/>
      <c r="E291" s="919"/>
      <c r="F291" s="919"/>
      <c r="G291" s="920"/>
    </row>
    <row r="292" spans="1:9" ht="31" hidden="1">
      <c r="A292" s="21" t="s">
        <v>850</v>
      </c>
      <c r="B292" s="42" t="s">
        <v>849</v>
      </c>
      <c r="C292" s="25"/>
      <c r="D292" s="25"/>
      <c r="E292" s="26"/>
      <c r="F292" s="25"/>
      <c r="G292" s="25"/>
    </row>
    <row r="293" spans="1:9" ht="46.5" hidden="1">
      <c r="A293" s="21" t="s">
        <v>848</v>
      </c>
      <c r="B293" s="42" t="s">
        <v>847</v>
      </c>
      <c r="C293" s="25"/>
      <c r="D293" s="25"/>
      <c r="E293" s="26"/>
      <c r="F293" s="25"/>
      <c r="G293" s="25"/>
    </row>
    <row r="294" spans="1:9" ht="40.15" customHeight="1">
      <c r="A294" s="408" t="s">
        <v>846</v>
      </c>
      <c r="B294" s="918" t="s">
        <v>845</v>
      </c>
      <c r="C294" s="919"/>
      <c r="D294" s="919"/>
      <c r="E294" s="919"/>
      <c r="F294" s="919"/>
      <c r="G294" s="920"/>
      <c r="H294" s="11">
        <f>SUM(D295)</f>
        <v>0</v>
      </c>
      <c r="I294" s="11">
        <f>COUNT(D295)*2</f>
        <v>2</v>
      </c>
    </row>
    <row r="295" spans="1:9" ht="46.5">
      <c r="A295" s="19" t="s">
        <v>844</v>
      </c>
      <c r="B295" s="42" t="s">
        <v>843</v>
      </c>
      <c r="C295" s="48" t="s">
        <v>4586</v>
      </c>
      <c r="D295" s="24">
        <v>0</v>
      </c>
      <c r="E295" s="26" t="s">
        <v>51</v>
      </c>
      <c r="F295" s="25"/>
      <c r="G295" s="24"/>
    </row>
    <row r="296" spans="1:9" ht="46.5" hidden="1">
      <c r="A296" s="21" t="s">
        <v>842</v>
      </c>
      <c r="B296" s="42" t="s">
        <v>841</v>
      </c>
      <c r="C296" s="25"/>
      <c r="D296" s="25"/>
      <c r="E296" s="26"/>
      <c r="F296" s="25"/>
      <c r="G296" s="25"/>
    </row>
    <row r="297" spans="1:9" ht="46.5" hidden="1">
      <c r="A297" s="21" t="s">
        <v>840</v>
      </c>
      <c r="B297" s="69" t="s">
        <v>839</v>
      </c>
      <c r="C297" s="25"/>
      <c r="D297" s="25"/>
      <c r="E297" s="26"/>
      <c r="F297" s="25"/>
      <c r="G297" s="25"/>
    </row>
    <row r="298" spans="1:9" ht="40.15" customHeight="1">
      <c r="A298" s="408" t="s">
        <v>838</v>
      </c>
      <c r="B298" s="918" t="s">
        <v>837</v>
      </c>
      <c r="C298" s="919"/>
      <c r="D298" s="919"/>
      <c r="E298" s="919"/>
      <c r="F298" s="919"/>
      <c r="G298" s="920"/>
      <c r="H298" s="11">
        <f>SUM(D299:D302)</f>
        <v>0</v>
      </c>
      <c r="I298" s="11">
        <f>COUNT(D299:D302)*2</f>
        <v>8</v>
      </c>
    </row>
    <row r="299" spans="1:9" ht="46.5">
      <c r="A299" s="19" t="s">
        <v>836</v>
      </c>
      <c r="B299" s="38" t="s">
        <v>835</v>
      </c>
      <c r="C299" s="38" t="s">
        <v>4197</v>
      </c>
      <c r="D299" s="24">
        <v>0</v>
      </c>
      <c r="E299" s="26" t="s">
        <v>126</v>
      </c>
      <c r="F299" s="25"/>
      <c r="G299" s="24"/>
    </row>
    <row r="300" spans="1:9" ht="58">
      <c r="A300" s="19" t="s">
        <v>833</v>
      </c>
      <c r="B300" s="38" t="s">
        <v>832</v>
      </c>
      <c r="C300" s="23" t="s">
        <v>831</v>
      </c>
      <c r="D300" s="37">
        <v>0</v>
      </c>
      <c r="E300" s="26" t="s">
        <v>130</v>
      </c>
      <c r="F300" s="23" t="s">
        <v>830</v>
      </c>
      <c r="G300" s="24"/>
    </row>
    <row r="301" spans="1:9" ht="29">
      <c r="A301" s="19"/>
      <c r="B301" s="38"/>
      <c r="C301" s="64" t="s">
        <v>829</v>
      </c>
      <c r="D301" s="37">
        <v>0</v>
      </c>
      <c r="E301" s="26" t="s">
        <v>126</v>
      </c>
      <c r="F301" s="26"/>
      <c r="G301" s="24"/>
    </row>
    <row r="302" spans="1:9" ht="62">
      <c r="A302" s="19" t="s">
        <v>828</v>
      </c>
      <c r="B302" s="38" t="s">
        <v>827</v>
      </c>
      <c r="C302" s="36" t="s">
        <v>4585</v>
      </c>
      <c r="D302" s="24">
        <v>0</v>
      </c>
      <c r="E302" s="26" t="s">
        <v>168</v>
      </c>
      <c r="F302" s="25"/>
      <c r="G302" s="24"/>
    </row>
    <row r="303" spans="1:9" ht="40.15" customHeight="1">
      <c r="A303" s="406" t="s">
        <v>825</v>
      </c>
      <c r="B303" s="918" t="s">
        <v>824</v>
      </c>
      <c r="C303" s="919"/>
      <c r="D303" s="919"/>
      <c r="E303" s="919"/>
      <c r="F303" s="919"/>
      <c r="G303" s="920"/>
      <c r="H303" s="11">
        <f>SUM(D304)</f>
        <v>0</v>
      </c>
      <c r="I303" s="11">
        <f>COUNT(D304)*2</f>
        <v>2</v>
      </c>
    </row>
    <row r="304" spans="1:9" ht="87">
      <c r="A304" s="19" t="s">
        <v>823</v>
      </c>
      <c r="B304" s="68" t="s">
        <v>822</v>
      </c>
      <c r="C304" s="36" t="s">
        <v>821</v>
      </c>
      <c r="D304" s="24">
        <v>0</v>
      </c>
      <c r="E304" s="26" t="s">
        <v>110</v>
      </c>
      <c r="F304" s="17" t="s">
        <v>1763</v>
      </c>
      <c r="G304" s="24"/>
    </row>
    <row r="305" spans="1:9" ht="29" hidden="1">
      <c r="A305" s="21" t="s">
        <v>819</v>
      </c>
      <c r="B305" s="68" t="s">
        <v>818</v>
      </c>
      <c r="C305" s="25"/>
      <c r="D305" s="25"/>
      <c r="E305" s="26"/>
      <c r="F305" s="25"/>
      <c r="G305" s="25"/>
    </row>
    <row r="306" spans="1:9" ht="21">
      <c r="A306" s="118"/>
      <c r="B306" s="838" t="s">
        <v>817</v>
      </c>
      <c r="C306" s="839"/>
      <c r="D306" s="839"/>
      <c r="E306" s="839"/>
      <c r="F306" s="839"/>
      <c r="G306" s="1073"/>
      <c r="H306" s="11">
        <f>H329+H339+H345+H363</f>
        <v>0</v>
      </c>
      <c r="I306" s="11">
        <f>I329+I339+I345+I363</f>
        <v>32</v>
      </c>
    </row>
    <row r="307" spans="1:9" ht="40.15" hidden="1" customHeight="1">
      <c r="A307" s="410" t="s">
        <v>816</v>
      </c>
      <c r="B307" s="825" t="s">
        <v>815</v>
      </c>
      <c r="C307" s="826"/>
      <c r="D307" s="826"/>
      <c r="E307" s="826"/>
      <c r="F307" s="826"/>
      <c r="G307" s="827"/>
    </row>
    <row r="308" spans="1:9" ht="31" hidden="1">
      <c r="A308" s="21" t="s">
        <v>814</v>
      </c>
      <c r="B308" s="29" t="s">
        <v>813</v>
      </c>
      <c r="C308" s="17"/>
      <c r="D308" s="25"/>
      <c r="E308" s="26"/>
      <c r="F308" s="25"/>
      <c r="G308" s="25"/>
    </row>
    <row r="309" spans="1:9" ht="31" hidden="1">
      <c r="A309" s="21" t="s">
        <v>806</v>
      </c>
      <c r="B309" s="29" t="s">
        <v>805</v>
      </c>
      <c r="C309" s="42"/>
      <c r="D309" s="25"/>
      <c r="E309" s="26"/>
      <c r="F309" s="25"/>
      <c r="G309" s="25"/>
    </row>
    <row r="310" spans="1:9" ht="31" hidden="1">
      <c r="A310" s="21" t="s">
        <v>796</v>
      </c>
      <c r="B310" s="29" t="s">
        <v>795</v>
      </c>
      <c r="C310" s="25"/>
      <c r="D310" s="25"/>
      <c r="E310" s="26"/>
      <c r="F310" s="25"/>
      <c r="G310" s="25"/>
    </row>
    <row r="311" spans="1:9" ht="46.5" hidden="1">
      <c r="A311" s="21" t="s">
        <v>792</v>
      </c>
      <c r="B311" s="29" t="s">
        <v>791</v>
      </c>
      <c r="C311" s="25"/>
      <c r="D311" s="25"/>
      <c r="E311" s="26"/>
      <c r="F311" s="25"/>
      <c r="G311" s="25"/>
    </row>
    <row r="312" spans="1:9" ht="40.15" hidden="1" customHeight="1">
      <c r="A312" s="410" t="s">
        <v>790</v>
      </c>
      <c r="B312" s="918" t="s">
        <v>789</v>
      </c>
      <c r="C312" s="919"/>
      <c r="D312" s="919"/>
      <c r="E312" s="919"/>
      <c r="F312" s="919"/>
      <c r="G312" s="920"/>
    </row>
    <row r="313" spans="1:9" ht="31" hidden="1">
      <c r="A313" s="21" t="s">
        <v>788</v>
      </c>
      <c r="B313" s="42" t="s">
        <v>787</v>
      </c>
      <c r="C313" s="25"/>
      <c r="D313" s="25"/>
      <c r="E313" s="26"/>
      <c r="F313" s="25"/>
      <c r="G313" s="25"/>
    </row>
    <row r="314" spans="1:9" ht="31" hidden="1">
      <c r="A314" s="21" t="s">
        <v>785</v>
      </c>
      <c r="B314" s="42" t="s">
        <v>784</v>
      </c>
      <c r="C314" s="25"/>
      <c r="D314" s="25"/>
      <c r="E314" s="26"/>
      <c r="F314" s="25"/>
      <c r="G314" s="25"/>
    </row>
    <row r="315" spans="1:9" ht="40.15" hidden="1" customHeight="1">
      <c r="A315" s="410" t="s">
        <v>782</v>
      </c>
      <c r="B315" s="918" t="s">
        <v>781</v>
      </c>
      <c r="C315" s="919"/>
      <c r="D315" s="919"/>
      <c r="E315" s="919"/>
      <c r="F315" s="919"/>
      <c r="G315" s="920"/>
    </row>
    <row r="316" spans="1:9" ht="46.5" hidden="1">
      <c r="A316" s="21" t="s">
        <v>780</v>
      </c>
      <c r="B316" s="42" t="s">
        <v>779</v>
      </c>
      <c r="C316" s="42"/>
      <c r="D316" s="25"/>
      <c r="E316" s="26"/>
      <c r="F316" s="25"/>
      <c r="G316" s="25"/>
    </row>
    <row r="317" spans="1:9" ht="58" hidden="1">
      <c r="A317" s="21" t="s">
        <v>776</v>
      </c>
      <c r="B317" s="17" t="s">
        <v>775</v>
      </c>
      <c r="C317" s="42"/>
      <c r="D317" s="25"/>
      <c r="E317" s="26"/>
      <c r="F317" s="25"/>
      <c r="G317" s="25"/>
    </row>
    <row r="318" spans="1:9" ht="31" hidden="1">
      <c r="A318" s="21" t="s">
        <v>767</v>
      </c>
      <c r="B318" s="42" t="s">
        <v>766</v>
      </c>
      <c r="C318" s="25"/>
      <c r="D318" s="25"/>
      <c r="E318" s="26"/>
      <c r="F318" s="25"/>
      <c r="G318" s="25"/>
    </row>
    <row r="319" spans="1:9" ht="31" hidden="1">
      <c r="A319" s="21" t="s">
        <v>765</v>
      </c>
      <c r="B319" s="42" t="s">
        <v>764</v>
      </c>
      <c r="C319" s="25"/>
      <c r="D319" s="25"/>
      <c r="E319" s="26"/>
      <c r="F319" s="25"/>
      <c r="G319" s="25"/>
    </row>
    <row r="320" spans="1:9" ht="40.15" hidden="1" customHeight="1">
      <c r="A320" s="410" t="s">
        <v>762</v>
      </c>
      <c r="B320" s="825" t="s">
        <v>761</v>
      </c>
      <c r="C320" s="826"/>
      <c r="D320" s="826"/>
      <c r="E320" s="826"/>
      <c r="F320" s="826"/>
      <c r="G320" s="827"/>
    </row>
    <row r="321" spans="1:9" ht="31" hidden="1">
      <c r="A321" s="21" t="s">
        <v>760</v>
      </c>
      <c r="B321" s="29" t="s">
        <v>759</v>
      </c>
      <c r="C321" s="25"/>
      <c r="D321" s="25"/>
      <c r="E321" s="26"/>
      <c r="F321" s="25"/>
      <c r="G321" s="25"/>
    </row>
    <row r="322" spans="1:9" ht="43.5" hidden="1">
      <c r="A322" s="21" t="s">
        <v>758</v>
      </c>
      <c r="B322" s="23" t="s">
        <v>757</v>
      </c>
      <c r="C322" s="42"/>
      <c r="D322" s="25"/>
      <c r="E322" s="26"/>
      <c r="F322" s="25"/>
      <c r="G322" s="25"/>
    </row>
    <row r="323" spans="1:9" ht="46.5" hidden="1">
      <c r="A323" s="21" t="s">
        <v>756</v>
      </c>
      <c r="B323" s="29" t="s">
        <v>755</v>
      </c>
      <c r="C323" s="25"/>
      <c r="D323" s="25"/>
      <c r="E323" s="26"/>
      <c r="F323" s="25"/>
      <c r="G323" s="25"/>
    </row>
    <row r="324" spans="1:9" ht="15.5" hidden="1">
      <c r="A324" s="21" t="s">
        <v>754</v>
      </c>
      <c r="B324" s="29" t="s">
        <v>753</v>
      </c>
      <c r="C324" s="25"/>
      <c r="D324" s="25"/>
      <c r="E324" s="26"/>
      <c r="F324" s="25"/>
      <c r="G324" s="25"/>
    </row>
    <row r="325" spans="1:9" ht="31" hidden="1">
      <c r="A325" s="21" t="s">
        <v>752</v>
      </c>
      <c r="B325" s="29" t="s">
        <v>751</v>
      </c>
      <c r="C325" s="25"/>
      <c r="D325" s="25"/>
      <c r="E325" s="26"/>
      <c r="F325" s="25"/>
      <c r="G325" s="25"/>
    </row>
    <row r="326" spans="1:9" ht="40.15" hidden="1" customHeight="1">
      <c r="A326" s="410" t="s">
        <v>750</v>
      </c>
      <c r="B326" s="825" t="s">
        <v>749</v>
      </c>
      <c r="C326" s="826"/>
      <c r="D326" s="826"/>
      <c r="E326" s="826"/>
      <c r="F326" s="826"/>
      <c r="G326" s="827"/>
    </row>
    <row r="327" spans="1:9" ht="29" hidden="1">
      <c r="A327" s="21" t="s">
        <v>748</v>
      </c>
      <c r="B327" s="23" t="s">
        <v>747</v>
      </c>
      <c r="C327" s="25"/>
      <c r="D327" s="25"/>
      <c r="E327" s="26"/>
      <c r="F327" s="25"/>
      <c r="G327" s="25"/>
    </row>
    <row r="328" spans="1:9" ht="29" hidden="1">
      <c r="A328" s="21" t="s">
        <v>746</v>
      </c>
      <c r="B328" s="23" t="s">
        <v>745</v>
      </c>
      <c r="C328" s="25"/>
      <c r="D328" s="25"/>
      <c r="E328" s="26"/>
      <c r="F328" s="25"/>
      <c r="G328" s="25"/>
    </row>
    <row r="329" spans="1:9" ht="40.15" customHeight="1">
      <c r="A329" s="408" t="s">
        <v>743</v>
      </c>
      <c r="B329" s="918" t="s">
        <v>742</v>
      </c>
      <c r="C329" s="919"/>
      <c r="D329" s="919"/>
      <c r="E329" s="919"/>
      <c r="F329" s="919"/>
      <c r="G329" s="920"/>
      <c r="H329" s="11">
        <f>SUM(D330:D338)</f>
        <v>0</v>
      </c>
      <c r="I329" s="11">
        <f>COUNT(D330:D338)*2</f>
        <v>18</v>
      </c>
    </row>
    <row r="330" spans="1:9" ht="29">
      <c r="A330" s="19" t="s">
        <v>741</v>
      </c>
      <c r="B330" s="63" t="s">
        <v>740</v>
      </c>
      <c r="C330" s="17" t="s">
        <v>4584</v>
      </c>
      <c r="D330" s="24">
        <v>0</v>
      </c>
      <c r="E330" s="29" t="s">
        <v>130</v>
      </c>
      <c r="F330" s="25"/>
      <c r="G330" s="24"/>
    </row>
    <row r="331" spans="1:9" ht="29">
      <c r="A331" s="19"/>
      <c r="B331" s="63"/>
      <c r="C331" s="32" t="s">
        <v>4583</v>
      </c>
      <c r="D331" s="24">
        <v>0</v>
      </c>
      <c r="E331" s="23" t="s">
        <v>168</v>
      </c>
      <c r="F331" s="25"/>
      <c r="G331" s="24"/>
    </row>
    <row r="332" spans="1:9" ht="62">
      <c r="A332" s="19"/>
      <c r="B332" s="63"/>
      <c r="C332" s="42" t="s">
        <v>4582</v>
      </c>
      <c r="D332" s="24">
        <v>0</v>
      </c>
      <c r="E332" s="29" t="s">
        <v>130</v>
      </c>
      <c r="F332" s="25"/>
      <c r="G332" s="24"/>
    </row>
    <row r="333" spans="1:9" ht="46.5">
      <c r="A333" s="19"/>
      <c r="B333" s="63"/>
      <c r="C333" s="42" t="s">
        <v>4581</v>
      </c>
      <c r="D333" s="24">
        <v>0</v>
      </c>
      <c r="E333" s="29" t="s">
        <v>130</v>
      </c>
      <c r="F333" s="25"/>
      <c r="G333" s="24"/>
    </row>
    <row r="334" spans="1:9" ht="62">
      <c r="A334" s="19"/>
      <c r="B334" s="63"/>
      <c r="C334" s="42" t="s">
        <v>4580</v>
      </c>
      <c r="D334" s="24">
        <v>0</v>
      </c>
      <c r="E334" s="29" t="s">
        <v>130</v>
      </c>
      <c r="F334" s="25"/>
      <c r="G334" s="24"/>
    </row>
    <row r="335" spans="1:9" ht="29">
      <c r="A335" s="19" t="s">
        <v>737</v>
      </c>
      <c r="B335" s="63" t="s">
        <v>736</v>
      </c>
      <c r="C335" s="22" t="s">
        <v>4579</v>
      </c>
      <c r="D335" s="24">
        <v>0</v>
      </c>
      <c r="E335" s="26" t="s">
        <v>130</v>
      </c>
      <c r="F335" s="25"/>
      <c r="G335" s="24"/>
    </row>
    <row r="336" spans="1:9" ht="29">
      <c r="A336" s="19"/>
      <c r="B336" s="63"/>
      <c r="C336" s="22" t="s">
        <v>4578</v>
      </c>
      <c r="D336" s="24">
        <v>0</v>
      </c>
      <c r="E336" s="30" t="s">
        <v>130</v>
      </c>
      <c r="F336" s="25"/>
      <c r="G336" s="24"/>
    </row>
    <row r="337" spans="1:9" ht="43.5">
      <c r="A337" s="19"/>
      <c r="B337" s="63"/>
      <c r="C337" s="48" t="s">
        <v>4577</v>
      </c>
      <c r="D337" s="24">
        <v>0</v>
      </c>
      <c r="E337" s="30" t="s">
        <v>130</v>
      </c>
      <c r="F337" s="25"/>
      <c r="G337" s="24"/>
    </row>
    <row r="338" spans="1:9" ht="43.5">
      <c r="A338" s="19"/>
      <c r="B338" s="63"/>
      <c r="C338" s="22" t="s">
        <v>4576</v>
      </c>
      <c r="D338" s="24">
        <v>0</v>
      </c>
      <c r="E338" s="30" t="s">
        <v>130</v>
      </c>
      <c r="F338" s="25"/>
      <c r="G338" s="24"/>
    </row>
    <row r="339" spans="1:9" ht="40.15" customHeight="1">
      <c r="A339" s="406" t="s">
        <v>731</v>
      </c>
      <c r="B339" s="825" t="s">
        <v>730</v>
      </c>
      <c r="C339" s="826"/>
      <c r="D339" s="826"/>
      <c r="E339" s="826"/>
      <c r="F339" s="826"/>
      <c r="G339" s="827"/>
      <c r="H339" s="11">
        <f>SUM(D340)</f>
        <v>0</v>
      </c>
      <c r="I339" s="11">
        <f>COUNT(D340)*2</f>
        <v>2</v>
      </c>
    </row>
    <row r="340" spans="1:9" ht="46.5">
      <c r="A340" s="19" t="s">
        <v>729</v>
      </c>
      <c r="B340" s="31" t="s">
        <v>1705</v>
      </c>
      <c r="C340" s="17" t="s">
        <v>4575</v>
      </c>
      <c r="D340" s="24">
        <v>0</v>
      </c>
      <c r="E340" s="26" t="s">
        <v>130</v>
      </c>
      <c r="F340" s="25"/>
      <c r="G340" s="24"/>
    </row>
    <row r="341" spans="1:9" ht="31" hidden="1">
      <c r="A341" s="21" t="s">
        <v>727</v>
      </c>
      <c r="B341" s="31" t="s">
        <v>726</v>
      </c>
      <c r="C341" s="42"/>
      <c r="D341" s="25"/>
      <c r="E341" s="30"/>
      <c r="F341" s="25"/>
      <c r="G341" s="25"/>
    </row>
    <row r="342" spans="1:9" ht="31" hidden="1">
      <c r="A342" s="21" t="s">
        <v>723</v>
      </c>
      <c r="B342" s="31" t="s">
        <v>722</v>
      </c>
      <c r="C342" s="25"/>
      <c r="D342" s="25"/>
      <c r="E342" s="26"/>
      <c r="F342" s="25"/>
      <c r="G342" s="25"/>
    </row>
    <row r="343" spans="1:9" ht="31" hidden="1">
      <c r="A343" s="21" t="s">
        <v>714</v>
      </c>
      <c r="B343" s="31" t="s">
        <v>713</v>
      </c>
      <c r="C343" s="25"/>
      <c r="D343" s="25"/>
      <c r="E343" s="26"/>
      <c r="F343" s="25"/>
      <c r="G343" s="25"/>
    </row>
    <row r="344" spans="1:9" ht="31" hidden="1">
      <c r="A344" s="21" t="s">
        <v>712</v>
      </c>
      <c r="B344" s="31" t="s">
        <v>711</v>
      </c>
      <c r="C344" s="25"/>
      <c r="D344" s="25"/>
      <c r="E344" s="26"/>
      <c r="F344" s="25"/>
      <c r="G344" s="25"/>
    </row>
    <row r="345" spans="1:9" ht="40.15" customHeight="1">
      <c r="A345" s="406" t="s">
        <v>708</v>
      </c>
      <c r="B345" s="918" t="s">
        <v>707</v>
      </c>
      <c r="C345" s="919"/>
      <c r="D345" s="919"/>
      <c r="E345" s="919"/>
      <c r="F345" s="919"/>
      <c r="G345" s="920"/>
      <c r="H345" s="11">
        <f>SUM(D350:D353)</f>
        <v>0</v>
      </c>
      <c r="I345" s="11">
        <f>COUNT(D350:D362)*2</f>
        <v>8</v>
      </c>
    </row>
    <row r="346" spans="1:9" ht="46.5" hidden="1">
      <c r="A346" s="21" t="s">
        <v>706</v>
      </c>
      <c r="B346" s="29" t="s">
        <v>705</v>
      </c>
      <c r="C346" s="25"/>
      <c r="D346" s="25"/>
      <c r="E346" s="26"/>
      <c r="F346" s="25"/>
      <c r="G346" s="25"/>
    </row>
    <row r="347" spans="1:9" ht="31" hidden="1">
      <c r="A347" s="21" t="s">
        <v>703</v>
      </c>
      <c r="B347" s="29" t="s">
        <v>702</v>
      </c>
      <c r="C347" s="25"/>
      <c r="D347" s="25"/>
      <c r="E347" s="26"/>
      <c r="F347" s="25"/>
      <c r="G347" s="25"/>
    </row>
    <row r="348" spans="1:9" ht="31" hidden="1">
      <c r="A348" s="21" t="s">
        <v>700</v>
      </c>
      <c r="B348" s="29" t="s">
        <v>699</v>
      </c>
      <c r="C348" s="25"/>
      <c r="D348" s="25"/>
      <c r="E348" s="26"/>
      <c r="F348" s="25"/>
      <c r="G348" s="25"/>
    </row>
    <row r="349" spans="1:9" ht="31" hidden="1">
      <c r="A349" s="21" t="s">
        <v>698</v>
      </c>
      <c r="B349" s="33" t="s">
        <v>697</v>
      </c>
      <c r="C349" s="25"/>
      <c r="D349" s="25"/>
      <c r="E349" s="26"/>
      <c r="F349" s="25"/>
      <c r="G349" s="25"/>
    </row>
    <row r="350" spans="1:9" ht="31">
      <c r="A350" s="19" t="s">
        <v>695</v>
      </c>
      <c r="B350" s="31" t="s">
        <v>694</v>
      </c>
      <c r="C350" s="22" t="s">
        <v>1688</v>
      </c>
      <c r="D350" s="24">
        <v>0</v>
      </c>
      <c r="E350" s="26" t="s">
        <v>1249</v>
      </c>
      <c r="F350" s="17" t="s">
        <v>4574</v>
      </c>
      <c r="G350" s="24"/>
    </row>
    <row r="351" spans="1:9" ht="31">
      <c r="A351" s="19" t="s">
        <v>692</v>
      </c>
      <c r="B351" s="31" t="s">
        <v>691</v>
      </c>
      <c r="C351" s="17" t="s">
        <v>4573</v>
      </c>
      <c r="D351" s="24">
        <v>0</v>
      </c>
      <c r="E351" s="26" t="s">
        <v>51</v>
      </c>
      <c r="F351" s="25"/>
      <c r="G351" s="24"/>
    </row>
    <row r="352" spans="1:9" ht="29">
      <c r="A352" s="19"/>
      <c r="B352" s="31"/>
      <c r="C352" s="17" t="s">
        <v>4572</v>
      </c>
      <c r="D352" s="24">
        <v>0</v>
      </c>
      <c r="E352" s="26" t="s">
        <v>51</v>
      </c>
      <c r="F352" s="25"/>
      <c r="G352" s="24"/>
    </row>
    <row r="353" spans="1:9" ht="46.5">
      <c r="A353" s="19" t="s">
        <v>687</v>
      </c>
      <c r="B353" s="31" t="s">
        <v>686</v>
      </c>
      <c r="C353" s="17" t="s">
        <v>4571</v>
      </c>
      <c r="D353" s="24">
        <v>0</v>
      </c>
      <c r="E353" s="26" t="s">
        <v>168</v>
      </c>
      <c r="F353" s="25"/>
      <c r="G353" s="24"/>
    </row>
    <row r="354" spans="1:9" ht="40.15" hidden="1" customHeight="1">
      <c r="A354" s="410" t="s">
        <v>684</v>
      </c>
      <c r="B354" s="825" t="s">
        <v>683</v>
      </c>
      <c r="C354" s="826"/>
      <c r="D354" s="826"/>
      <c r="E354" s="826"/>
      <c r="F354" s="826"/>
      <c r="G354" s="827"/>
    </row>
    <row r="355" spans="1:9" ht="31" hidden="1">
      <c r="A355" s="21" t="s">
        <v>682</v>
      </c>
      <c r="B355" s="29" t="s">
        <v>681</v>
      </c>
      <c r="C355" s="25"/>
      <c r="D355" s="25"/>
      <c r="E355" s="26"/>
      <c r="F355" s="25"/>
      <c r="G355" s="25"/>
    </row>
    <row r="356" spans="1:9" ht="46.5" hidden="1">
      <c r="A356" s="21" t="s">
        <v>680</v>
      </c>
      <c r="B356" s="29" t="s">
        <v>679</v>
      </c>
      <c r="C356" s="25"/>
      <c r="D356" s="25"/>
      <c r="E356" s="26"/>
      <c r="F356" s="25"/>
      <c r="G356" s="25"/>
    </row>
    <row r="357" spans="1:9" ht="31" hidden="1">
      <c r="A357" s="21" t="s">
        <v>678</v>
      </c>
      <c r="B357" s="29" t="s">
        <v>677</v>
      </c>
      <c r="C357" s="25"/>
      <c r="D357" s="25"/>
      <c r="E357" s="26"/>
      <c r="F357" s="25"/>
      <c r="G357" s="25"/>
    </row>
    <row r="358" spans="1:9" ht="46.5" hidden="1">
      <c r="A358" s="21" t="s">
        <v>676</v>
      </c>
      <c r="B358" s="29" t="s">
        <v>675</v>
      </c>
      <c r="C358" s="25"/>
      <c r="D358" s="25"/>
      <c r="E358" s="26"/>
      <c r="F358" s="25"/>
      <c r="G358" s="25"/>
    </row>
    <row r="359" spans="1:9" ht="40.15" hidden="1" customHeight="1">
      <c r="A359" s="410" t="s">
        <v>674</v>
      </c>
      <c r="B359" s="918" t="s">
        <v>673</v>
      </c>
      <c r="C359" s="919"/>
      <c r="D359" s="919"/>
      <c r="E359" s="919"/>
      <c r="F359" s="919"/>
      <c r="G359" s="920"/>
    </row>
    <row r="360" spans="1:9" ht="43.5" hidden="1">
      <c r="A360" s="21" t="s">
        <v>672</v>
      </c>
      <c r="B360" s="17" t="s">
        <v>671</v>
      </c>
      <c r="C360" s="25"/>
      <c r="D360" s="25"/>
      <c r="E360" s="26"/>
      <c r="F360" s="25"/>
      <c r="G360" s="25"/>
    </row>
    <row r="361" spans="1:9" ht="29" hidden="1">
      <c r="A361" s="21" t="s">
        <v>670</v>
      </c>
      <c r="B361" s="17" t="s">
        <v>669</v>
      </c>
      <c r="C361" s="25"/>
      <c r="D361" s="25"/>
      <c r="E361" s="26"/>
      <c r="F361" s="25"/>
      <c r="G361" s="25"/>
    </row>
    <row r="362" spans="1:9" ht="62" hidden="1">
      <c r="A362" s="21" t="s">
        <v>668</v>
      </c>
      <c r="B362" s="42" t="s">
        <v>1684</v>
      </c>
      <c r="C362" s="25"/>
      <c r="D362" s="25"/>
      <c r="E362" s="26"/>
      <c r="F362" s="25"/>
      <c r="G362" s="25"/>
    </row>
    <row r="363" spans="1:9" ht="40.15" customHeight="1">
      <c r="A363" s="406" t="s">
        <v>666</v>
      </c>
      <c r="B363" s="825" t="s">
        <v>665</v>
      </c>
      <c r="C363" s="826"/>
      <c r="D363" s="826"/>
      <c r="E363" s="826"/>
      <c r="F363" s="826"/>
      <c r="G363" s="827"/>
      <c r="H363" s="11">
        <f>SUM(D366:D367)</f>
        <v>0</v>
      </c>
      <c r="I363" s="11">
        <f>COUNT(D366:D447)*2</f>
        <v>4</v>
      </c>
    </row>
    <row r="364" spans="1:9" ht="31" hidden="1">
      <c r="A364" s="21" t="s">
        <v>664</v>
      </c>
      <c r="B364" s="29" t="s">
        <v>663</v>
      </c>
      <c r="C364" s="25"/>
      <c r="D364" s="25"/>
      <c r="E364" s="26"/>
      <c r="F364" s="25"/>
      <c r="G364" s="25"/>
    </row>
    <row r="365" spans="1:9" ht="31" hidden="1">
      <c r="A365" s="21" t="s">
        <v>662</v>
      </c>
      <c r="B365" s="29" t="s">
        <v>661</v>
      </c>
      <c r="C365" s="25"/>
      <c r="D365" s="25"/>
      <c r="E365" s="26"/>
      <c r="F365" s="25"/>
      <c r="G365" s="25"/>
    </row>
    <row r="366" spans="1:9" ht="31">
      <c r="A366" s="19" t="s">
        <v>660</v>
      </c>
      <c r="B366" s="29" t="s">
        <v>659</v>
      </c>
      <c r="C366" s="23" t="s">
        <v>658</v>
      </c>
      <c r="D366" s="24">
        <v>0</v>
      </c>
      <c r="E366" s="9" t="s">
        <v>110</v>
      </c>
      <c r="F366" s="25"/>
      <c r="G366" s="24"/>
    </row>
    <row r="367" spans="1:9" ht="29">
      <c r="A367" s="19"/>
      <c r="B367" s="29"/>
      <c r="C367" s="23" t="s">
        <v>657</v>
      </c>
      <c r="D367" s="24">
        <v>0</v>
      </c>
      <c r="E367" s="26" t="s">
        <v>110</v>
      </c>
      <c r="F367" s="25"/>
      <c r="G367" s="24"/>
    </row>
    <row r="368" spans="1:9" ht="62" hidden="1">
      <c r="A368" s="21" t="s">
        <v>656</v>
      </c>
      <c r="B368" s="33" t="s">
        <v>655</v>
      </c>
      <c r="C368" s="25"/>
      <c r="D368" s="25"/>
      <c r="E368" s="26"/>
      <c r="F368" s="25"/>
      <c r="G368" s="25"/>
    </row>
    <row r="369" spans="1:7" ht="31" hidden="1">
      <c r="A369" s="21" t="s">
        <v>654</v>
      </c>
      <c r="B369" s="29" t="s">
        <v>653</v>
      </c>
      <c r="C369" s="25"/>
      <c r="D369" s="25"/>
      <c r="E369" s="26"/>
      <c r="F369" s="25"/>
      <c r="G369" s="25"/>
    </row>
    <row r="370" spans="1:7" ht="40.15" hidden="1" customHeight="1">
      <c r="A370" s="410" t="s">
        <v>652</v>
      </c>
      <c r="B370" s="918" t="s">
        <v>651</v>
      </c>
      <c r="C370" s="919"/>
      <c r="D370" s="919"/>
      <c r="E370" s="919"/>
      <c r="F370" s="919"/>
      <c r="G370" s="920"/>
    </row>
    <row r="371" spans="1:7" ht="31" hidden="1">
      <c r="A371" s="21" t="s">
        <v>650</v>
      </c>
      <c r="B371" s="42" t="s">
        <v>649</v>
      </c>
      <c r="C371" s="25"/>
      <c r="D371" s="25"/>
      <c r="E371" s="26"/>
      <c r="F371" s="25"/>
      <c r="G371" s="25"/>
    </row>
    <row r="372" spans="1:7" ht="31" hidden="1">
      <c r="A372" s="21" t="s">
        <v>647</v>
      </c>
      <c r="B372" s="42" t="s">
        <v>646</v>
      </c>
      <c r="C372" s="25"/>
      <c r="D372" s="25"/>
      <c r="E372" s="26"/>
      <c r="F372" s="25"/>
      <c r="G372" s="25"/>
    </row>
    <row r="373" spans="1:7" ht="31" hidden="1">
      <c r="A373" s="21" t="s">
        <v>645</v>
      </c>
      <c r="B373" s="42" t="s">
        <v>644</v>
      </c>
      <c r="C373" s="25"/>
      <c r="D373" s="25"/>
      <c r="E373" s="26"/>
      <c r="F373" s="25"/>
      <c r="G373" s="25"/>
    </row>
    <row r="374" spans="1:7" ht="40.15" hidden="1" customHeight="1">
      <c r="A374" s="410" t="s">
        <v>642</v>
      </c>
      <c r="B374" s="918" t="s">
        <v>641</v>
      </c>
      <c r="C374" s="919"/>
      <c r="D374" s="919"/>
      <c r="E374" s="919"/>
      <c r="F374" s="919"/>
      <c r="G374" s="920"/>
    </row>
    <row r="375" spans="1:7" ht="31" hidden="1">
      <c r="A375" s="21" t="s">
        <v>640</v>
      </c>
      <c r="B375" s="42" t="s">
        <v>639</v>
      </c>
      <c r="C375" s="25"/>
      <c r="D375" s="25"/>
      <c r="E375" s="26"/>
      <c r="F375" s="25"/>
      <c r="G375" s="25"/>
    </row>
    <row r="376" spans="1:7" ht="31" hidden="1">
      <c r="A376" s="21" t="s">
        <v>638</v>
      </c>
      <c r="B376" s="42" t="s">
        <v>637</v>
      </c>
      <c r="C376" s="25"/>
      <c r="D376" s="25"/>
      <c r="E376" s="26"/>
      <c r="F376" s="25"/>
      <c r="G376" s="25"/>
    </row>
    <row r="377" spans="1:7" ht="31" hidden="1">
      <c r="A377" s="21" t="s">
        <v>636</v>
      </c>
      <c r="B377" s="42" t="s">
        <v>635</v>
      </c>
      <c r="C377" s="25"/>
      <c r="D377" s="25"/>
      <c r="E377" s="26"/>
      <c r="F377" s="25"/>
      <c r="G377" s="25"/>
    </row>
    <row r="378" spans="1:7" ht="31" hidden="1">
      <c r="A378" s="21" t="s">
        <v>634</v>
      </c>
      <c r="B378" s="42" t="s">
        <v>633</v>
      </c>
      <c r="C378" s="25"/>
      <c r="D378" s="25"/>
      <c r="E378" s="26"/>
      <c r="F378" s="25"/>
      <c r="G378" s="25"/>
    </row>
    <row r="379" spans="1:7" ht="46.5" hidden="1">
      <c r="A379" s="21" t="s">
        <v>632</v>
      </c>
      <c r="B379" s="42" t="s">
        <v>631</v>
      </c>
      <c r="C379" s="25"/>
      <c r="D379" s="25"/>
      <c r="E379" s="26"/>
      <c r="F379" s="25"/>
      <c r="G379" s="25"/>
    </row>
    <row r="380" spans="1:7" ht="31" hidden="1">
      <c r="A380" s="21" t="s">
        <v>630</v>
      </c>
      <c r="B380" s="42" t="s">
        <v>629</v>
      </c>
      <c r="C380" s="25"/>
      <c r="D380" s="25"/>
      <c r="E380" s="26"/>
      <c r="F380" s="25"/>
      <c r="G380" s="25"/>
    </row>
    <row r="381" spans="1:7" ht="31" hidden="1">
      <c r="A381" s="21" t="s">
        <v>628</v>
      </c>
      <c r="B381" s="42" t="s">
        <v>627</v>
      </c>
      <c r="C381" s="25"/>
      <c r="D381" s="25"/>
      <c r="E381" s="26"/>
      <c r="F381" s="25"/>
      <c r="G381" s="25"/>
    </row>
    <row r="382" spans="1:7" ht="31" hidden="1">
      <c r="A382" s="21" t="s">
        <v>626</v>
      </c>
      <c r="B382" s="31" t="s">
        <v>625</v>
      </c>
      <c r="C382" s="25"/>
      <c r="D382" s="25"/>
      <c r="E382" s="26"/>
      <c r="F382" s="25"/>
      <c r="G382" s="25"/>
    </row>
    <row r="383" spans="1:7" ht="31" hidden="1">
      <c r="A383" s="21" t="s">
        <v>624</v>
      </c>
      <c r="B383" s="31" t="s">
        <v>623</v>
      </c>
      <c r="C383" s="25"/>
      <c r="D383" s="25"/>
      <c r="E383" s="26"/>
      <c r="F383" s="25"/>
      <c r="G383" s="25"/>
    </row>
    <row r="384" spans="1:7" ht="46.5" hidden="1">
      <c r="A384" s="21" t="s">
        <v>622</v>
      </c>
      <c r="B384" s="31" t="s">
        <v>621</v>
      </c>
      <c r="C384" s="25"/>
      <c r="D384" s="25"/>
      <c r="E384" s="26"/>
      <c r="F384" s="25"/>
      <c r="G384" s="25"/>
    </row>
    <row r="385" spans="1:7" ht="40.15" hidden="1" customHeight="1">
      <c r="A385" s="410" t="s">
        <v>620</v>
      </c>
      <c r="B385" s="918" t="s">
        <v>619</v>
      </c>
      <c r="C385" s="919"/>
      <c r="D385" s="919"/>
      <c r="E385" s="919"/>
      <c r="F385" s="919"/>
      <c r="G385" s="920"/>
    </row>
    <row r="386" spans="1:7" ht="31" hidden="1">
      <c r="A386" s="21" t="s">
        <v>618</v>
      </c>
      <c r="B386" s="42" t="s">
        <v>617</v>
      </c>
      <c r="C386" s="25"/>
      <c r="D386" s="25"/>
      <c r="E386" s="26"/>
      <c r="F386" s="25"/>
      <c r="G386" s="25"/>
    </row>
    <row r="387" spans="1:7" ht="31" hidden="1">
      <c r="A387" s="21" t="s">
        <v>616</v>
      </c>
      <c r="B387" s="42" t="s">
        <v>615</v>
      </c>
      <c r="C387" s="25"/>
      <c r="D387" s="25"/>
      <c r="E387" s="26"/>
      <c r="F387" s="25"/>
      <c r="G387" s="25"/>
    </row>
    <row r="388" spans="1:7" ht="31" hidden="1">
      <c r="A388" s="21" t="s">
        <v>614</v>
      </c>
      <c r="B388" s="42" t="s">
        <v>613</v>
      </c>
      <c r="C388" s="25"/>
      <c r="D388" s="25"/>
      <c r="E388" s="26"/>
      <c r="F388" s="25"/>
      <c r="G388" s="25"/>
    </row>
    <row r="389" spans="1:7" ht="40.15" hidden="1" customHeight="1">
      <c r="A389" s="410" t="s">
        <v>612</v>
      </c>
      <c r="B389" s="918" t="s">
        <v>611</v>
      </c>
      <c r="C389" s="919"/>
      <c r="D389" s="919"/>
      <c r="E389" s="919"/>
      <c r="F389" s="919"/>
      <c r="G389" s="920"/>
    </row>
    <row r="390" spans="1:7" ht="31" hidden="1">
      <c r="A390" s="21" t="s">
        <v>610</v>
      </c>
      <c r="B390" s="42" t="s">
        <v>609</v>
      </c>
      <c r="C390" s="25"/>
      <c r="D390" s="25"/>
      <c r="E390" s="26"/>
      <c r="F390" s="25"/>
      <c r="G390" s="25"/>
    </row>
    <row r="391" spans="1:7" ht="31" hidden="1">
      <c r="A391" s="21" t="s">
        <v>608</v>
      </c>
      <c r="B391" s="42" t="s">
        <v>607</v>
      </c>
      <c r="C391" s="25"/>
      <c r="D391" s="25"/>
      <c r="E391" s="26"/>
      <c r="F391" s="25"/>
      <c r="G391" s="25"/>
    </row>
    <row r="392" spans="1:7" ht="31" hidden="1">
      <c r="A392" s="21" t="s">
        <v>606</v>
      </c>
      <c r="B392" s="38" t="s">
        <v>605</v>
      </c>
      <c r="C392" s="25"/>
      <c r="D392" s="25"/>
      <c r="E392" s="26"/>
      <c r="F392" s="25"/>
      <c r="G392" s="25"/>
    </row>
    <row r="393" spans="1:7" ht="31" hidden="1">
      <c r="A393" s="21" t="s">
        <v>604</v>
      </c>
      <c r="B393" s="42" t="s">
        <v>603</v>
      </c>
      <c r="C393" s="25"/>
      <c r="D393" s="25"/>
      <c r="E393" s="26"/>
      <c r="F393" s="25"/>
      <c r="G393" s="25"/>
    </row>
    <row r="394" spans="1:7" ht="40.15" hidden="1" customHeight="1">
      <c r="A394" s="410" t="s">
        <v>602</v>
      </c>
      <c r="B394" s="825" t="s">
        <v>601</v>
      </c>
      <c r="C394" s="826"/>
      <c r="D394" s="826"/>
      <c r="E394" s="826"/>
      <c r="F394" s="826"/>
      <c r="G394" s="827"/>
    </row>
    <row r="395" spans="1:7" ht="46.5" hidden="1">
      <c r="A395" s="21" t="s">
        <v>600</v>
      </c>
      <c r="B395" s="29" t="s">
        <v>599</v>
      </c>
      <c r="C395" s="42"/>
      <c r="D395" s="25"/>
      <c r="E395" s="26"/>
      <c r="F395" s="25"/>
      <c r="G395" s="25"/>
    </row>
    <row r="396" spans="1:7" ht="31" hidden="1">
      <c r="A396" s="21" t="s">
        <v>598</v>
      </c>
      <c r="B396" s="29" t="s">
        <v>597</v>
      </c>
      <c r="C396" s="25"/>
      <c r="D396" s="25"/>
      <c r="E396" s="26"/>
      <c r="F396" s="25"/>
      <c r="G396" s="25"/>
    </row>
    <row r="397" spans="1:7" ht="29" hidden="1">
      <c r="A397" s="21" t="s">
        <v>596</v>
      </c>
      <c r="B397" s="23" t="s">
        <v>595</v>
      </c>
      <c r="C397" s="25"/>
      <c r="D397" s="25"/>
      <c r="E397" s="26"/>
      <c r="F397" s="25"/>
      <c r="G397" s="25"/>
    </row>
    <row r="398" spans="1:7" ht="62" hidden="1">
      <c r="A398" s="21" t="s">
        <v>594</v>
      </c>
      <c r="B398" s="29" t="s">
        <v>593</v>
      </c>
      <c r="C398" s="25"/>
      <c r="D398" s="25"/>
      <c r="E398" s="26"/>
      <c r="F398" s="25"/>
      <c r="G398" s="25"/>
    </row>
    <row r="399" spans="1:7" ht="40.15" hidden="1" customHeight="1">
      <c r="A399" s="410" t="s">
        <v>591</v>
      </c>
      <c r="B399" s="918" t="s">
        <v>590</v>
      </c>
      <c r="C399" s="919"/>
      <c r="D399" s="919"/>
      <c r="E399" s="919"/>
      <c r="F399" s="919"/>
      <c r="G399" s="920"/>
    </row>
    <row r="400" spans="1:7" ht="46.5" hidden="1">
      <c r="A400" s="21" t="s">
        <v>589</v>
      </c>
      <c r="B400" s="42" t="s">
        <v>588</v>
      </c>
      <c r="C400" s="42"/>
      <c r="D400" s="25"/>
      <c r="E400" s="26"/>
      <c r="F400" s="25"/>
      <c r="G400" s="25"/>
    </row>
    <row r="401" spans="1:7" ht="62" hidden="1">
      <c r="A401" s="21" t="s">
        <v>583</v>
      </c>
      <c r="B401" s="42" t="s">
        <v>582</v>
      </c>
      <c r="C401" s="25"/>
      <c r="D401" s="25"/>
      <c r="E401" s="26"/>
      <c r="F401" s="25"/>
      <c r="G401" s="25"/>
    </row>
    <row r="402" spans="1:7" ht="46.5" hidden="1">
      <c r="A402" s="21" t="s">
        <v>569</v>
      </c>
      <c r="B402" s="42" t="s">
        <v>568</v>
      </c>
      <c r="C402" s="25"/>
      <c r="D402" s="25"/>
      <c r="E402" s="26"/>
      <c r="F402" s="25"/>
      <c r="G402" s="25"/>
    </row>
    <row r="403" spans="1:7" ht="62" hidden="1">
      <c r="A403" s="21" t="s">
        <v>565</v>
      </c>
      <c r="B403" s="42" t="s">
        <v>564</v>
      </c>
      <c r="C403" s="25"/>
      <c r="D403" s="25"/>
      <c r="E403" s="26"/>
      <c r="F403" s="25"/>
      <c r="G403" s="25"/>
    </row>
    <row r="404" spans="1:7" ht="46.5" hidden="1">
      <c r="A404" s="21" t="s">
        <v>562</v>
      </c>
      <c r="B404" s="42" t="s">
        <v>561</v>
      </c>
      <c r="C404" s="25"/>
      <c r="D404" s="25"/>
      <c r="E404" s="26"/>
      <c r="F404" s="25"/>
      <c r="G404" s="25"/>
    </row>
    <row r="405" spans="1:7" ht="29" hidden="1">
      <c r="A405" s="21" t="s">
        <v>558</v>
      </c>
      <c r="B405" s="17" t="s">
        <v>557</v>
      </c>
      <c r="C405" s="25"/>
      <c r="D405" s="25"/>
      <c r="E405" s="26"/>
      <c r="F405" s="25"/>
      <c r="G405" s="25"/>
    </row>
    <row r="406" spans="1:7" ht="40.15" hidden="1" customHeight="1">
      <c r="A406" s="410" t="s">
        <v>548</v>
      </c>
      <c r="B406" s="918" t="s">
        <v>547</v>
      </c>
      <c r="C406" s="919"/>
      <c r="D406" s="919"/>
      <c r="E406" s="919"/>
      <c r="F406" s="919"/>
      <c r="G406" s="920"/>
    </row>
    <row r="407" spans="1:7" ht="77.5" hidden="1">
      <c r="A407" s="21" t="s">
        <v>546</v>
      </c>
      <c r="B407" s="42" t="s">
        <v>545</v>
      </c>
      <c r="C407" s="25"/>
      <c r="D407" s="25"/>
      <c r="E407" s="26"/>
      <c r="F407" s="25"/>
      <c r="G407" s="25"/>
    </row>
    <row r="408" spans="1:7" ht="46.5" hidden="1">
      <c r="A408" s="21" t="s">
        <v>544</v>
      </c>
      <c r="B408" s="42" t="s">
        <v>543</v>
      </c>
      <c r="C408" s="25"/>
      <c r="D408" s="25"/>
      <c r="E408" s="26"/>
      <c r="F408" s="25"/>
      <c r="G408" s="25"/>
    </row>
    <row r="409" spans="1:7" ht="46.5" hidden="1">
      <c r="A409" s="21" t="s">
        <v>542</v>
      </c>
      <c r="B409" s="42" t="s">
        <v>541</v>
      </c>
      <c r="C409" s="25"/>
      <c r="D409" s="25"/>
      <c r="E409" s="26"/>
      <c r="F409" s="25"/>
      <c r="G409" s="25"/>
    </row>
    <row r="410" spans="1:7" ht="46.5" hidden="1">
      <c r="A410" s="21" t="s">
        <v>540</v>
      </c>
      <c r="B410" s="42" t="s">
        <v>539</v>
      </c>
      <c r="C410" s="25"/>
      <c r="D410" s="25"/>
      <c r="E410" s="26"/>
      <c r="F410" s="25"/>
      <c r="G410" s="25"/>
    </row>
    <row r="411" spans="1:7" ht="40.15" hidden="1" customHeight="1">
      <c r="A411" s="410" t="s">
        <v>538</v>
      </c>
      <c r="B411" s="918" t="s">
        <v>537</v>
      </c>
      <c r="C411" s="919"/>
      <c r="D411" s="919"/>
      <c r="E411" s="919"/>
      <c r="F411" s="919"/>
      <c r="G411" s="920"/>
    </row>
    <row r="412" spans="1:7" ht="15.5" hidden="1">
      <c r="A412" s="21" t="s">
        <v>536</v>
      </c>
      <c r="B412" s="42" t="s">
        <v>535</v>
      </c>
      <c r="C412" s="25"/>
      <c r="D412" s="25"/>
      <c r="E412" s="26"/>
      <c r="F412" s="25"/>
      <c r="G412" s="25"/>
    </row>
    <row r="413" spans="1:7" ht="46.5" hidden="1">
      <c r="A413" s="21" t="s">
        <v>534</v>
      </c>
      <c r="B413" s="42" t="s">
        <v>533</v>
      </c>
      <c r="C413" s="25"/>
      <c r="D413" s="25"/>
      <c r="E413" s="26"/>
      <c r="F413" s="25"/>
      <c r="G413" s="25"/>
    </row>
    <row r="414" spans="1:7" ht="31" hidden="1">
      <c r="A414" s="21" t="s">
        <v>532</v>
      </c>
      <c r="B414" s="42" t="s">
        <v>531</v>
      </c>
      <c r="C414" s="25"/>
      <c r="D414" s="25"/>
      <c r="E414" s="26"/>
      <c r="F414" s="25"/>
      <c r="G414" s="25"/>
    </row>
    <row r="415" spans="1:7" ht="31" hidden="1">
      <c r="A415" s="21" t="s">
        <v>530</v>
      </c>
      <c r="B415" s="42" t="s">
        <v>529</v>
      </c>
      <c r="C415" s="25"/>
      <c r="D415" s="25"/>
      <c r="E415" s="26"/>
      <c r="F415" s="25"/>
      <c r="G415" s="25"/>
    </row>
    <row r="416" spans="1:7" ht="46.5" hidden="1">
      <c r="A416" s="21" t="s">
        <v>528</v>
      </c>
      <c r="B416" s="42" t="s">
        <v>527</v>
      </c>
      <c r="C416" s="25"/>
      <c r="D416" s="25"/>
      <c r="E416" s="26"/>
      <c r="F416" s="25"/>
      <c r="G416" s="25"/>
    </row>
    <row r="417" spans="1:7" ht="40.15" hidden="1" customHeight="1">
      <c r="A417" s="410" t="s">
        <v>526</v>
      </c>
      <c r="B417" s="825" t="s">
        <v>525</v>
      </c>
      <c r="C417" s="826"/>
      <c r="D417" s="826"/>
      <c r="E417" s="826"/>
      <c r="F417" s="826"/>
      <c r="G417" s="827"/>
    </row>
    <row r="418" spans="1:7" ht="31" hidden="1">
      <c r="A418" s="21" t="s">
        <v>524</v>
      </c>
      <c r="B418" s="31" t="s">
        <v>523</v>
      </c>
      <c r="C418" s="25"/>
      <c r="D418" s="25"/>
      <c r="E418" s="26"/>
      <c r="F418" s="25"/>
      <c r="G418" s="25"/>
    </row>
    <row r="419" spans="1:7" ht="58" hidden="1">
      <c r="A419" s="21" t="s">
        <v>497</v>
      </c>
      <c r="B419" s="23" t="s">
        <v>496</v>
      </c>
      <c r="C419" s="25"/>
      <c r="D419" s="25"/>
      <c r="E419" s="26"/>
      <c r="F419" s="25"/>
      <c r="G419" s="25"/>
    </row>
    <row r="420" spans="1:7" ht="31" hidden="1">
      <c r="A420" s="21" t="s">
        <v>495</v>
      </c>
      <c r="B420" s="31" t="s">
        <v>494</v>
      </c>
      <c r="C420" s="25"/>
      <c r="D420" s="25"/>
      <c r="E420" s="26"/>
      <c r="F420" s="25"/>
      <c r="G420" s="25"/>
    </row>
    <row r="421" spans="1:7" ht="46.5" hidden="1">
      <c r="A421" s="21" t="s">
        <v>493</v>
      </c>
      <c r="B421" s="31" t="s">
        <v>492</v>
      </c>
      <c r="C421" s="25"/>
      <c r="D421" s="25"/>
      <c r="E421" s="26"/>
      <c r="F421" s="25"/>
      <c r="G421" s="25"/>
    </row>
    <row r="422" spans="1:7" ht="46.5" hidden="1">
      <c r="A422" s="21" t="s">
        <v>491</v>
      </c>
      <c r="B422" s="31" t="s">
        <v>490</v>
      </c>
      <c r="C422" s="25"/>
      <c r="D422" s="25"/>
      <c r="E422" s="26"/>
      <c r="F422" s="25"/>
      <c r="G422" s="25"/>
    </row>
    <row r="423" spans="1:7" ht="46.5" hidden="1">
      <c r="A423" s="21" t="s">
        <v>489</v>
      </c>
      <c r="B423" s="31" t="s">
        <v>488</v>
      </c>
      <c r="C423" s="25"/>
      <c r="D423" s="25"/>
      <c r="E423" s="26"/>
      <c r="F423" s="25"/>
      <c r="G423" s="25"/>
    </row>
    <row r="424" spans="1:7" ht="31" hidden="1">
      <c r="A424" s="21" t="s">
        <v>486</v>
      </c>
      <c r="B424" s="31" t="s">
        <v>485</v>
      </c>
      <c r="C424" s="25"/>
      <c r="D424" s="25"/>
      <c r="E424" s="26"/>
      <c r="F424" s="25"/>
      <c r="G424" s="25"/>
    </row>
    <row r="425" spans="1:7" ht="40.15" hidden="1" customHeight="1">
      <c r="A425" s="410" t="s">
        <v>482</v>
      </c>
      <c r="B425" s="918" t="s">
        <v>481</v>
      </c>
      <c r="C425" s="919"/>
      <c r="D425" s="919"/>
      <c r="E425" s="919"/>
      <c r="F425" s="919"/>
      <c r="G425" s="920"/>
    </row>
    <row r="426" spans="1:7" ht="31" hidden="1">
      <c r="A426" s="21" t="s">
        <v>480</v>
      </c>
      <c r="B426" s="38" t="s">
        <v>479</v>
      </c>
      <c r="C426" s="25"/>
      <c r="D426" s="25"/>
      <c r="E426" s="26"/>
      <c r="F426" s="25"/>
      <c r="G426" s="25"/>
    </row>
    <row r="427" spans="1:7" ht="31" hidden="1">
      <c r="A427" s="21" t="s">
        <v>478</v>
      </c>
      <c r="B427" s="38" t="s">
        <v>477</v>
      </c>
      <c r="C427" s="25"/>
      <c r="D427" s="25"/>
      <c r="E427" s="26"/>
      <c r="F427" s="25"/>
      <c r="G427" s="25"/>
    </row>
    <row r="428" spans="1:7" ht="31" hidden="1">
      <c r="A428" s="21" t="s">
        <v>476</v>
      </c>
      <c r="B428" s="38" t="s">
        <v>475</v>
      </c>
      <c r="C428" s="25"/>
      <c r="D428" s="25"/>
      <c r="E428" s="26"/>
      <c r="F428" s="25"/>
      <c r="G428" s="25"/>
    </row>
    <row r="429" spans="1:7" ht="31" hidden="1">
      <c r="A429" s="21" t="s">
        <v>474</v>
      </c>
      <c r="B429" s="38" t="s">
        <v>473</v>
      </c>
      <c r="C429" s="25"/>
      <c r="D429" s="25"/>
      <c r="E429" s="26"/>
      <c r="F429" s="25"/>
      <c r="G429" s="25"/>
    </row>
    <row r="430" spans="1:7" ht="31" hidden="1">
      <c r="A430" s="21" t="s">
        <v>472</v>
      </c>
      <c r="B430" s="38" t="s">
        <v>471</v>
      </c>
      <c r="C430" s="25"/>
      <c r="D430" s="25"/>
      <c r="E430" s="26"/>
      <c r="F430" s="25"/>
      <c r="G430" s="25"/>
    </row>
    <row r="431" spans="1:7" ht="31" hidden="1">
      <c r="A431" s="21" t="s">
        <v>470</v>
      </c>
      <c r="B431" s="38" t="s">
        <v>469</v>
      </c>
      <c r="C431" s="25"/>
      <c r="D431" s="25"/>
      <c r="E431" s="26"/>
      <c r="F431" s="25"/>
      <c r="G431" s="25"/>
    </row>
    <row r="432" spans="1:7" ht="40.15" hidden="1" customHeight="1">
      <c r="A432" s="410" t="s">
        <v>468</v>
      </c>
      <c r="B432" s="918" t="s">
        <v>467</v>
      </c>
      <c r="C432" s="919"/>
      <c r="D432" s="919"/>
      <c r="E432" s="919"/>
      <c r="F432" s="919"/>
      <c r="G432" s="920"/>
    </row>
    <row r="433" spans="1:9" ht="31" hidden="1">
      <c r="A433" s="21" t="s">
        <v>466</v>
      </c>
      <c r="B433" s="38" t="s">
        <v>465</v>
      </c>
      <c r="C433" s="25"/>
      <c r="D433" s="25"/>
      <c r="E433" s="26"/>
      <c r="F433" s="25"/>
      <c r="G433" s="25"/>
    </row>
    <row r="434" spans="1:9" ht="31" hidden="1">
      <c r="A434" s="21" t="s">
        <v>454</v>
      </c>
      <c r="B434" s="38" t="s">
        <v>453</v>
      </c>
      <c r="C434" s="25"/>
      <c r="D434" s="25"/>
      <c r="E434" s="26"/>
      <c r="F434" s="25"/>
      <c r="G434" s="25"/>
    </row>
    <row r="435" spans="1:9" ht="15.5" hidden="1">
      <c r="A435" s="21" t="s">
        <v>445</v>
      </c>
      <c r="B435" s="38" t="s">
        <v>444</v>
      </c>
      <c r="C435" s="25"/>
      <c r="D435" s="25"/>
      <c r="E435" s="26"/>
      <c r="F435" s="25"/>
      <c r="G435" s="25"/>
    </row>
    <row r="436" spans="1:9" ht="31" hidden="1">
      <c r="A436" s="21" t="s">
        <v>436</v>
      </c>
      <c r="B436" s="38" t="s">
        <v>435</v>
      </c>
      <c r="C436" s="25"/>
      <c r="D436" s="25"/>
      <c r="E436" s="26"/>
      <c r="F436" s="25"/>
      <c r="G436" s="25"/>
    </row>
    <row r="437" spans="1:9" ht="40.15" hidden="1" customHeight="1">
      <c r="A437" s="410" t="s">
        <v>430</v>
      </c>
      <c r="B437" s="918" t="s">
        <v>429</v>
      </c>
      <c r="C437" s="919"/>
      <c r="D437" s="919"/>
      <c r="E437" s="919"/>
      <c r="F437" s="919"/>
      <c r="G437" s="920"/>
    </row>
    <row r="438" spans="1:9" ht="46.5" hidden="1">
      <c r="A438" s="21" t="s">
        <v>428</v>
      </c>
      <c r="B438" s="42" t="s">
        <v>427</v>
      </c>
      <c r="C438" s="25"/>
      <c r="D438" s="25"/>
      <c r="E438" s="26"/>
      <c r="F438" s="25"/>
      <c r="G438" s="25"/>
    </row>
    <row r="439" spans="1:9" ht="46.5" hidden="1">
      <c r="A439" s="21" t="s">
        <v>420</v>
      </c>
      <c r="B439" s="42" t="s">
        <v>419</v>
      </c>
      <c r="C439" s="25"/>
      <c r="D439" s="25"/>
      <c r="E439" s="26"/>
      <c r="F439" s="25"/>
      <c r="G439" s="25"/>
    </row>
    <row r="440" spans="1:9" ht="46.5" hidden="1">
      <c r="A440" s="21" t="s">
        <v>406</v>
      </c>
      <c r="B440" s="42" t="s">
        <v>405</v>
      </c>
      <c r="C440" s="25"/>
      <c r="D440" s="25"/>
      <c r="E440" s="26"/>
      <c r="F440" s="25"/>
      <c r="G440" s="25"/>
    </row>
    <row r="441" spans="1:9" ht="31" hidden="1">
      <c r="A441" s="21" t="s">
        <v>391</v>
      </c>
      <c r="B441" s="42" t="s">
        <v>390</v>
      </c>
      <c r="C441" s="25"/>
      <c r="D441" s="25"/>
      <c r="E441" s="26"/>
      <c r="F441" s="25"/>
      <c r="G441" s="25"/>
    </row>
    <row r="442" spans="1:9" ht="46.5" hidden="1">
      <c r="A442" s="21" t="s">
        <v>380</v>
      </c>
      <c r="B442" s="42" t="s">
        <v>379</v>
      </c>
      <c r="C442" s="25"/>
      <c r="D442" s="25"/>
      <c r="E442" s="26"/>
      <c r="F442" s="25"/>
      <c r="G442" s="25"/>
    </row>
    <row r="443" spans="1:9" ht="31" hidden="1">
      <c r="A443" s="21" t="s">
        <v>378</v>
      </c>
      <c r="B443" s="42" t="s">
        <v>377</v>
      </c>
      <c r="C443" s="25"/>
      <c r="D443" s="25"/>
      <c r="E443" s="26"/>
      <c r="F443" s="25"/>
      <c r="G443" s="25"/>
    </row>
    <row r="444" spans="1:9" ht="46.5" hidden="1">
      <c r="A444" s="21" t="s">
        <v>375</v>
      </c>
      <c r="B444" s="42" t="s">
        <v>374</v>
      </c>
      <c r="C444" s="25"/>
      <c r="D444" s="25"/>
      <c r="E444" s="26"/>
      <c r="F444" s="25"/>
      <c r="G444" s="25"/>
    </row>
    <row r="445" spans="1:9" ht="77.5" hidden="1">
      <c r="A445" s="21" t="s">
        <v>372</v>
      </c>
      <c r="B445" s="42" t="s">
        <v>371</v>
      </c>
      <c r="C445" s="25"/>
      <c r="D445" s="25"/>
      <c r="E445" s="26"/>
      <c r="F445" s="25"/>
      <c r="G445" s="25"/>
    </row>
    <row r="446" spans="1:9" ht="31" hidden="1">
      <c r="A446" s="21" t="s">
        <v>365</v>
      </c>
      <c r="B446" s="38" t="s">
        <v>364</v>
      </c>
      <c r="C446" s="25"/>
      <c r="D446" s="25"/>
      <c r="E446" s="26"/>
      <c r="F446" s="25"/>
      <c r="G446" s="25"/>
    </row>
    <row r="447" spans="1:9" ht="46.5" hidden="1">
      <c r="A447" s="21" t="s">
        <v>362</v>
      </c>
      <c r="B447" s="42" t="s">
        <v>361</v>
      </c>
      <c r="C447" s="25"/>
      <c r="D447" s="25"/>
      <c r="E447" s="26"/>
      <c r="F447" s="25"/>
      <c r="G447" s="25"/>
    </row>
    <row r="448" spans="1:9" ht="21">
      <c r="A448" s="215"/>
      <c r="B448" s="838" t="s">
        <v>358</v>
      </c>
      <c r="C448" s="839"/>
      <c r="D448" s="839"/>
      <c r="E448" s="839"/>
      <c r="F448" s="839"/>
      <c r="G448" s="839"/>
      <c r="H448" s="11">
        <f>H449+H468+H474</f>
        <v>0</v>
      </c>
      <c r="I448" s="11">
        <f>I449+I468+I474</f>
        <v>14</v>
      </c>
    </row>
    <row r="449" spans="1:9" ht="40.15" customHeight="1">
      <c r="A449" s="406" t="s">
        <v>357</v>
      </c>
      <c r="B449" s="918" t="s">
        <v>356</v>
      </c>
      <c r="C449" s="919"/>
      <c r="D449" s="919"/>
      <c r="E449" s="919"/>
      <c r="F449" s="919"/>
      <c r="G449" s="920"/>
      <c r="H449" s="11">
        <f>SUM(D453:D456)</f>
        <v>0</v>
      </c>
      <c r="I449" s="11">
        <f>COUNT(D453:D456)*2</f>
        <v>6</v>
      </c>
    </row>
    <row r="450" spans="1:9" ht="31" hidden="1">
      <c r="A450" s="49" t="s">
        <v>355</v>
      </c>
      <c r="B450" s="42" t="s">
        <v>354</v>
      </c>
      <c r="C450" s="12"/>
      <c r="D450" s="12"/>
      <c r="E450" s="13"/>
      <c r="F450" s="12"/>
      <c r="G450" s="12"/>
    </row>
    <row r="451" spans="1:9" ht="46.5" hidden="1">
      <c r="A451" s="49" t="s">
        <v>353</v>
      </c>
      <c r="B451" s="42" t="s">
        <v>352</v>
      </c>
      <c r="C451" s="12"/>
      <c r="D451" s="12"/>
      <c r="E451" s="13"/>
      <c r="F451" s="12"/>
      <c r="G451" s="12"/>
    </row>
    <row r="452" spans="1:9" ht="31" hidden="1">
      <c r="A452" s="49" t="s">
        <v>351</v>
      </c>
      <c r="B452" s="42" t="s">
        <v>350</v>
      </c>
      <c r="C452" s="12"/>
      <c r="D452" s="12"/>
      <c r="E452" s="13"/>
      <c r="F452" s="12"/>
      <c r="G452" s="12"/>
    </row>
    <row r="453" spans="1:9" ht="31">
      <c r="A453" s="44" t="s">
        <v>349</v>
      </c>
      <c r="B453" s="42" t="s">
        <v>348</v>
      </c>
      <c r="C453" s="23" t="s">
        <v>347</v>
      </c>
      <c r="D453" s="47">
        <v>0</v>
      </c>
      <c r="E453" s="13" t="s">
        <v>110</v>
      </c>
      <c r="F453" s="30" t="s">
        <v>2008</v>
      </c>
      <c r="G453" s="15"/>
    </row>
    <row r="454" spans="1:9" ht="29">
      <c r="A454" s="44"/>
      <c r="B454" s="42"/>
      <c r="C454" s="23" t="s">
        <v>345</v>
      </c>
      <c r="D454" s="47">
        <v>0</v>
      </c>
      <c r="E454" s="13" t="s">
        <v>110</v>
      </c>
      <c r="F454" s="13"/>
      <c r="G454" s="15"/>
    </row>
    <row r="455" spans="1:9" ht="46.5" hidden="1">
      <c r="A455" s="49" t="s">
        <v>344</v>
      </c>
      <c r="B455" s="42" t="s">
        <v>343</v>
      </c>
      <c r="C455" s="12"/>
      <c r="D455" s="12"/>
      <c r="E455" s="13"/>
      <c r="F455" s="12"/>
      <c r="G455" s="12"/>
    </row>
    <row r="456" spans="1:9" ht="31">
      <c r="A456" s="44" t="s">
        <v>340</v>
      </c>
      <c r="B456" s="57" t="s">
        <v>339</v>
      </c>
      <c r="C456" s="30" t="s">
        <v>4570</v>
      </c>
      <c r="D456" s="16">
        <v>0</v>
      </c>
      <c r="E456" s="13" t="s">
        <v>110</v>
      </c>
      <c r="F456" s="12"/>
      <c r="G456" s="15"/>
    </row>
    <row r="457" spans="1:9" ht="40.15" hidden="1" customHeight="1">
      <c r="A457" s="410" t="s">
        <v>337</v>
      </c>
      <c r="B457" s="918" t="s">
        <v>336</v>
      </c>
      <c r="C457" s="919"/>
      <c r="D457" s="919"/>
      <c r="E457" s="919"/>
      <c r="F457" s="919"/>
      <c r="G457" s="920"/>
    </row>
    <row r="458" spans="1:9" ht="31" hidden="1">
      <c r="A458" s="49" t="s">
        <v>335</v>
      </c>
      <c r="B458" s="42" t="s">
        <v>334</v>
      </c>
      <c r="C458" s="12"/>
      <c r="D458" s="279"/>
      <c r="E458" s="13"/>
      <c r="F458" s="12"/>
      <c r="G458" s="12"/>
    </row>
    <row r="459" spans="1:9" ht="31" hidden="1">
      <c r="A459" s="49" t="s">
        <v>323</v>
      </c>
      <c r="B459" s="42" t="s">
        <v>322</v>
      </c>
      <c r="C459" s="12"/>
      <c r="D459" s="271"/>
      <c r="E459" s="13"/>
      <c r="F459" s="12"/>
      <c r="G459" s="12"/>
    </row>
    <row r="460" spans="1:9" ht="15.5" hidden="1">
      <c r="A460" s="49"/>
      <c r="B460" s="42"/>
      <c r="C460" s="12"/>
      <c r="D460" s="271"/>
      <c r="E460" s="13"/>
      <c r="F460" s="12"/>
      <c r="G460" s="12"/>
    </row>
    <row r="461" spans="1:9" ht="31" hidden="1">
      <c r="A461" s="49" t="s">
        <v>318</v>
      </c>
      <c r="B461" s="42" t="s">
        <v>317</v>
      </c>
      <c r="C461" s="12"/>
      <c r="D461" s="12"/>
      <c r="E461" s="13"/>
      <c r="F461" s="12"/>
      <c r="G461" s="12"/>
    </row>
    <row r="462" spans="1:9" ht="40.15" hidden="1" customHeight="1">
      <c r="A462" s="410" t="s">
        <v>313</v>
      </c>
      <c r="B462" s="918" t="s">
        <v>312</v>
      </c>
      <c r="C462" s="919"/>
      <c r="D462" s="919"/>
      <c r="E462" s="919"/>
      <c r="F462" s="919"/>
      <c r="G462" s="920"/>
    </row>
    <row r="463" spans="1:9" ht="46.5" hidden="1">
      <c r="A463" s="49" t="s">
        <v>311</v>
      </c>
      <c r="B463" s="35" t="s">
        <v>310</v>
      </c>
      <c r="C463" s="12"/>
      <c r="D463" s="12"/>
      <c r="E463" s="13"/>
      <c r="F463" s="12"/>
      <c r="G463" s="12"/>
    </row>
    <row r="464" spans="1:9" ht="31" hidden="1">
      <c r="A464" s="49" t="s">
        <v>307</v>
      </c>
      <c r="B464" s="42" t="s">
        <v>306</v>
      </c>
      <c r="C464" s="12"/>
      <c r="D464" s="12"/>
      <c r="E464" s="13"/>
      <c r="F464" s="12"/>
      <c r="G464" s="12"/>
    </row>
    <row r="465" spans="1:9" ht="40.15" hidden="1" customHeight="1">
      <c r="A465" s="410" t="s">
        <v>303</v>
      </c>
      <c r="B465" s="918" t="s">
        <v>302</v>
      </c>
      <c r="C465" s="919"/>
      <c r="D465" s="919"/>
      <c r="E465" s="919"/>
      <c r="F465" s="919"/>
      <c r="G465" s="920"/>
    </row>
    <row r="466" spans="1:9" ht="43.5" hidden="1">
      <c r="A466" s="49" t="s">
        <v>301</v>
      </c>
      <c r="B466" s="50" t="s">
        <v>2939</v>
      </c>
      <c r="C466" s="12"/>
      <c r="D466" s="12"/>
      <c r="E466" s="13"/>
      <c r="F466" s="12"/>
      <c r="G466" s="12"/>
    </row>
    <row r="467" spans="1:9" ht="43.5" hidden="1">
      <c r="A467" s="49" t="s">
        <v>288</v>
      </c>
      <c r="B467" s="50" t="s">
        <v>287</v>
      </c>
      <c r="C467" s="12"/>
      <c r="D467" s="12"/>
      <c r="E467" s="13"/>
      <c r="F467" s="12"/>
      <c r="G467" s="12"/>
    </row>
    <row r="468" spans="1:9" ht="40.15" customHeight="1">
      <c r="A468" s="408" t="s">
        <v>281</v>
      </c>
      <c r="B468" s="918" t="s">
        <v>280</v>
      </c>
      <c r="C468" s="919"/>
      <c r="D468" s="919"/>
      <c r="E468" s="919"/>
      <c r="F468" s="919"/>
      <c r="G468" s="920"/>
      <c r="H468" s="11">
        <f>SUM(D470)</f>
        <v>0</v>
      </c>
      <c r="I468" s="11">
        <f>COUNT(D470)*2</f>
        <v>2</v>
      </c>
    </row>
    <row r="469" spans="1:9" ht="29" hidden="1">
      <c r="A469" s="49" t="s">
        <v>279</v>
      </c>
      <c r="B469" s="17" t="s">
        <v>278</v>
      </c>
      <c r="C469" s="12"/>
      <c r="D469" s="12"/>
      <c r="E469" s="13"/>
      <c r="F469" s="12"/>
      <c r="G469" s="12"/>
    </row>
    <row r="470" spans="1:9" ht="43.5">
      <c r="A470" s="44" t="s">
        <v>273</v>
      </c>
      <c r="B470" s="50" t="s">
        <v>272</v>
      </c>
      <c r="C470" s="23" t="s">
        <v>269</v>
      </c>
      <c r="D470" s="47">
        <v>0</v>
      </c>
      <c r="E470" s="13" t="s">
        <v>235</v>
      </c>
      <c r="F470" s="30" t="s">
        <v>268</v>
      </c>
      <c r="G470" s="15"/>
    </row>
    <row r="471" spans="1:9" ht="43.5" hidden="1">
      <c r="A471" s="49" t="s">
        <v>267</v>
      </c>
      <c r="B471" s="50" t="s">
        <v>266</v>
      </c>
      <c r="C471" s="22"/>
      <c r="D471" s="12"/>
      <c r="E471" s="13"/>
      <c r="F471" s="12"/>
      <c r="G471" s="12"/>
    </row>
    <row r="472" spans="1:9" ht="29" hidden="1">
      <c r="A472" s="49" t="s">
        <v>258</v>
      </c>
      <c r="B472" s="17" t="s">
        <v>257</v>
      </c>
      <c r="C472" s="12"/>
      <c r="D472" s="12"/>
      <c r="E472" s="13"/>
      <c r="F472" s="12"/>
      <c r="G472" s="12"/>
    </row>
    <row r="473" spans="1:9" hidden="1">
      <c r="A473" s="49" t="s">
        <v>256</v>
      </c>
      <c r="B473" s="17" t="s">
        <v>255</v>
      </c>
      <c r="C473" s="12"/>
      <c r="D473" s="12"/>
      <c r="E473" s="13"/>
      <c r="F473" s="12"/>
      <c r="G473" s="12"/>
    </row>
    <row r="474" spans="1:9" ht="40.15" customHeight="1">
      <c r="A474" s="406" t="s">
        <v>254</v>
      </c>
      <c r="B474" s="918" t="s">
        <v>253</v>
      </c>
      <c r="C474" s="919"/>
      <c r="D474" s="919"/>
      <c r="E474" s="919"/>
      <c r="F474" s="919"/>
      <c r="G474" s="920"/>
      <c r="H474" s="11">
        <f>SUM(D475:D478)</f>
        <v>0</v>
      </c>
      <c r="I474" s="11">
        <f>COUNT(D475:D478)*2</f>
        <v>6</v>
      </c>
    </row>
    <row r="475" spans="1:9" ht="43.5">
      <c r="A475" s="44" t="s">
        <v>252</v>
      </c>
      <c r="B475" s="35" t="s">
        <v>251</v>
      </c>
      <c r="C475" s="17" t="s">
        <v>4569</v>
      </c>
      <c r="D475" s="16">
        <v>0</v>
      </c>
      <c r="E475" s="13" t="s">
        <v>168</v>
      </c>
      <c r="F475" s="12"/>
      <c r="G475" s="15"/>
    </row>
    <row r="476" spans="1:9" ht="29">
      <c r="A476" s="44"/>
      <c r="B476" s="35"/>
      <c r="C476" s="23" t="s">
        <v>246</v>
      </c>
      <c r="D476" s="16">
        <v>0</v>
      </c>
      <c r="E476" s="13" t="s">
        <v>168</v>
      </c>
      <c r="F476" s="12"/>
      <c r="G476" s="15"/>
    </row>
    <row r="477" spans="1:9" ht="31" hidden="1">
      <c r="A477" s="49" t="s">
        <v>245</v>
      </c>
      <c r="B477" s="35" t="s">
        <v>244</v>
      </c>
      <c r="C477" s="12"/>
      <c r="D477" s="12"/>
      <c r="E477" s="13"/>
      <c r="F477" s="12"/>
      <c r="G477" s="12"/>
    </row>
    <row r="478" spans="1:9" ht="31">
      <c r="A478" s="44" t="s">
        <v>231</v>
      </c>
      <c r="B478" s="35" t="s">
        <v>230</v>
      </c>
      <c r="C478" s="345" t="s">
        <v>4568</v>
      </c>
      <c r="D478" s="16">
        <v>0</v>
      </c>
      <c r="E478" s="46" t="s">
        <v>116</v>
      </c>
      <c r="F478" s="12"/>
      <c r="G478" s="15"/>
    </row>
    <row r="479" spans="1:9" ht="21">
      <c r="A479" s="118"/>
      <c r="B479" s="838" t="s">
        <v>226</v>
      </c>
      <c r="C479" s="839"/>
      <c r="D479" s="839"/>
      <c r="E479" s="839"/>
      <c r="F479" s="839"/>
      <c r="G479" s="839"/>
      <c r="H479" s="11">
        <f>H480+H483+H487+H492+H510+H514+H521+H526</f>
        <v>0</v>
      </c>
      <c r="I479" s="11">
        <f>I480+I483+I487+I492+I510+I514+I521+I526</f>
        <v>78</v>
      </c>
    </row>
    <row r="480" spans="1:9" ht="40.15" customHeight="1">
      <c r="A480" s="408" t="s">
        <v>225</v>
      </c>
      <c r="B480" s="918" t="s">
        <v>224</v>
      </c>
      <c r="C480" s="919"/>
      <c r="D480" s="919"/>
      <c r="E480" s="919"/>
      <c r="F480" s="919"/>
      <c r="G480" s="920"/>
      <c r="H480" s="11">
        <f>SUM(D481)</f>
        <v>0</v>
      </c>
      <c r="I480" s="11">
        <f>COUNT(D481)*2</f>
        <v>2</v>
      </c>
    </row>
    <row r="481" spans="1:9" ht="62">
      <c r="A481" s="28" t="s">
        <v>223</v>
      </c>
      <c r="B481" s="42" t="s">
        <v>222</v>
      </c>
      <c r="C481" s="41" t="s">
        <v>221</v>
      </c>
      <c r="D481" s="24">
        <v>0</v>
      </c>
      <c r="E481" s="26" t="s">
        <v>110</v>
      </c>
      <c r="F481" s="25"/>
      <c r="G481" s="24"/>
    </row>
    <row r="482" spans="1:9" ht="29" hidden="1">
      <c r="A482" s="40" t="s">
        <v>220</v>
      </c>
      <c r="B482" s="17" t="s">
        <v>219</v>
      </c>
      <c r="C482" s="25"/>
      <c r="D482" s="25"/>
      <c r="E482" s="26"/>
      <c r="F482" s="25"/>
      <c r="G482" s="25"/>
    </row>
    <row r="483" spans="1:9" ht="25.9" customHeight="1">
      <c r="A483" s="408" t="s">
        <v>218</v>
      </c>
      <c r="B483" s="918" t="s">
        <v>217</v>
      </c>
      <c r="C483" s="919"/>
      <c r="D483" s="919"/>
      <c r="E483" s="919"/>
      <c r="F483" s="919"/>
      <c r="G483" s="920"/>
      <c r="H483" s="11">
        <f>SUM(D484)</f>
        <v>0</v>
      </c>
      <c r="I483" s="11">
        <f>COUNT(D484)*2</f>
        <v>2</v>
      </c>
    </row>
    <row r="484" spans="1:9" ht="31">
      <c r="A484" s="28" t="s">
        <v>216</v>
      </c>
      <c r="B484" s="35" t="s">
        <v>215</v>
      </c>
      <c r="C484" s="22" t="s">
        <v>4378</v>
      </c>
      <c r="D484" s="24">
        <v>0</v>
      </c>
      <c r="E484" s="26" t="s">
        <v>51</v>
      </c>
      <c r="F484" s="25"/>
      <c r="G484" s="24"/>
    </row>
    <row r="485" spans="1:9" ht="31" hidden="1">
      <c r="A485" s="40" t="s">
        <v>213</v>
      </c>
      <c r="B485" s="35" t="s">
        <v>212</v>
      </c>
      <c r="C485" s="25"/>
      <c r="D485" s="25"/>
      <c r="E485" s="26"/>
      <c r="F485" s="25"/>
      <c r="G485" s="25"/>
    </row>
    <row r="486" spans="1:9" ht="31" hidden="1">
      <c r="A486" s="40" t="s">
        <v>211</v>
      </c>
      <c r="B486" s="35" t="s">
        <v>210</v>
      </c>
      <c r="C486" s="25"/>
      <c r="D486" s="25"/>
      <c r="E486" s="26"/>
      <c r="F486" s="25"/>
      <c r="G486" s="25"/>
    </row>
    <row r="487" spans="1:9" ht="40.15" customHeight="1">
      <c r="A487" s="408" t="s">
        <v>209</v>
      </c>
      <c r="B487" s="918" t="s">
        <v>208</v>
      </c>
      <c r="C487" s="919"/>
      <c r="D487" s="919"/>
      <c r="E487" s="919"/>
      <c r="F487" s="919"/>
      <c r="G487" s="920"/>
      <c r="H487" s="11">
        <f>SUM(D488:D491)</f>
        <v>0</v>
      </c>
      <c r="I487" s="11">
        <f>COUNT(D488:D491)*2</f>
        <v>8</v>
      </c>
    </row>
    <row r="488" spans="1:9" ht="46.5">
      <c r="A488" s="19" t="s">
        <v>207</v>
      </c>
      <c r="B488" s="35" t="s">
        <v>206</v>
      </c>
      <c r="C488" s="45" t="s">
        <v>4567</v>
      </c>
      <c r="D488" s="24">
        <v>0</v>
      </c>
      <c r="E488" s="26" t="s">
        <v>110</v>
      </c>
      <c r="F488" s="25"/>
      <c r="G488" s="24"/>
    </row>
    <row r="489" spans="1:9" ht="46.5">
      <c r="A489" s="19" t="s">
        <v>203</v>
      </c>
      <c r="B489" s="35" t="s">
        <v>202</v>
      </c>
      <c r="C489" s="17" t="s">
        <v>4566</v>
      </c>
      <c r="D489" s="24">
        <v>0</v>
      </c>
      <c r="E489" s="26" t="s">
        <v>110</v>
      </c>
      <c r="F489" s="17" t="s">
        <v>4565</v>
      </c>
      <c r="G489" s="24"/>
    </row>
    <row r="490" spans="1:9" ht="46.5">
      <c r="A490" s="19" t="s">
        <v>200</v>
      </c>
      <c r="B490" s="38" t="s">
        <v>199</v>
      </c>
      <c r="C490" s="35" t="s">
        <v>198</v>
      </c>
      <c r="D490" s="24">
        <v>0</v>
      </c>
      <c r="E490" s="26" t="s">
        <v>110</v>
      </c>
      <c r="F490" s="25"/>
      <c r="G490" s="24"/>
    </row>
    <row r="491" spans="1:9" ht="46.5">
      <c r="A491" s="19"/>
      <c r="B491" s="38"/>
      <c r="C491" s="35" t="s">
        <v>197</v>
      </c>
      <c r="D491" s="24">
        <v>0</v>
      </c>
      <c r="E491" s="26" t="s">
        <v>126</v>
      </c>
      <c r="F491" s="25"/>
      <c r="G491" s="24"/>
    </row>
    <row r="492" spans="1:9" ht="40.15" customHeight="1">
      <c r="A492" s="408" t="s">
        <v>196</v>
      </c>
      <c r="B492" s="918" t="s">
        <v>195</v>
      </c>
      <c r="C492" s="919"/>
      <c r="D492" s="919"/>
      <c r="E492" s="919"/>
      <c r="F492" s="919"/>
      <c r="G492" s="920"/>
      <c r="H492" s="11">
        <f>SUM(D493:D509)</f>
        <v>0</v>
      </c>
      <c r="I492" s="11">
        <f>COUNT(D493:D509)*2</f>
        <v>34</v>
      </c>
    </row>
    <row r="493" spans="1:9" ht="43.5">
      <c r="A493" s="19" t="s">
        <v>194</v>
      </c>
      <c r="B493" s="35" t="s">
        <v>193</v>
      </c>
      <c r="C493" s="32" t="s">
        <v>192</v>
      </c>
      <c r="D493" s="24">
        <v>0</v>
      </c>
      <c r="E493" s="26" t="s">
        <v>51</v>
      </c>
      <c r="F493" s="25"/>
      <c r="G493" s="24"/>
    </row>
    <row r="494" spans="1:9" ht="29">
      <c r="A494" s="19"/>
      <c r="B494" s="35"/>
      <c r="C494" s="23" t="s">
        <v>191</v>
      </c>
      <c r="D494" s="37">
        <v>0</v>
      </c>
      <c r="E494" s="26" t="s">
        <v>190</v>
      </c>
      <c r="F494" s="25"/>
      <c r="G494" s="24"/>
    </row>
    <row r="495" spans="1:9" ht="58">
      <c r="A495" s="19" t="s">
        <v>189</v>
      </c>
      <c r="B495" s="35" t="s">
        <v>188</v>
      </c>
      <c r="C495" s="22" t="s">
        <v>4564</v>
      </c>
      <c r="D495" s="24">
        <v>0</v>
      </c>
      <c r="E495" s="26" t="s">
        <v>51</v>
      </c>
      <c r="F495" s="25"/>
      <c r="G495" s="24"/>
    </row>
    <row r="496" spans="1:9" ht="43.5">
      <c r="A496" s="19"/>
      <c r="B496" s="35"/>
      <c r="C496" s="22" t="s">
        <v>4563</v>
      </c>
      <c r="D496" s="24">
        <v>0</v>
      </c>
      <c r="E496" s="26" t="s">
        <v>51</v>
      </c>
      <c r="F496" s="25"/>
      <c r="G496" s="24"/>
    </row>
    <row r="497" spans="1:9" ht="43.5">
      <c r="A497" s="19"/>
      <c r="B497" s="35"/>
      <c r="C497" s="22" t="s">
        <v>4562</v>
      </c>
      <c r="D497" s="24">
        <v>0</v>
      </c>
      <c r="E497" s="26" t="s">
        <v>51</v>
      </c>
      <c r="F497" s="25"/>
      <c r="G497" s="24"/>
    </row>
    <row r="498" spans="1:9" ht="29">
      <c r="A498" s="19"/>
      <c r="B498" s="35"/>
      <c r="C498" s="22" t="s">
        <v>4561</v>
      </c>
      <c r="D498" s="24">
        <v>0</v>
      </c>
      <c r="E498" s="26" t="s">
        <v>51</v>
      </c>
      <c r="F498" s="25"/>
      <c r="G498" s="24"/>
    </row>
    <row r="499" spans="1:9" ht="43.5">
      <c r="A499" s="19"/>
      <c r="B499" s="35"/>
      <c r="C499" s="22" t="s">
        <v>4560</v>
      </c>
      <c r="D499" s="24">
        <v>0</v>
      </c>
      <c r="E499" s="26" t="s">
        <v>51</v>
      </c>
      <c r="F499" s="25"/>
      <c r="G499" s="24"/>
    </row>
    <row r="500" spans="1:9" ht="43.5">
      <c r="A500" s="19"/>
      <c r="B500" s="35"/>
      <c r="C500" s="22" t="s">
        <v>4559</v>
      </c>
      <c r="D500" s="24">
        <v>0</v>
      </c>
      <c r="E500" s="26" t="s">
        <v>51</v>
      </c>
      <c r="F500" s="25"/>
      <c r="G500" s="24"/>
    </row>
    <row r="501" spans="1:9" ht="43.5">
      <c r="A501" s="19"/>
      <c r="B501" s="35"/>
      <c r="C501" s="22" t="s">
        <v>4558</v>
      </c>
      <c r="D501" s="24">
        <v>0</v>
      </c>
      <c r="E501" s="26" t="s">
        <v>51</v>
      </c>
      <c r="F501" s="25"/>
      <c r="G501" s="24"/>
    </row>
    <row r="502" spans="1:9" ht="43.5">
      <c r="A502" s="19"/>
      <c r="B502" s="35"/>
      <c r="C502" s="36" t="s">
        <v>4557</v>
      </c>
      <c r="D502" s="24">
        <v>0</v>
      </c>
      <c r="E502" s="26" t="s">
        <v>51</v>
      </c>
      <c r="F502" s="25"/>
      <c r="G502" s="24"/>
    </row>
    <row r="503" spans="1:9" ht="58">
      <c r="A503" s="19"/>
      <c r="B503" s="35"/>
      <c r="C503" s="36" t="s">
        <v>4556</v>
      </c>
      <c r="D503" s="24">
        <v>0</v>
      </c>
      <c r="E503" s="26" t="s">
        <v>51</v>
      </c>
      <c r="F503" s="25"/>
      <c r="G503" s="24"/>
    </row>
    <row r="504" spans="1:9" ht="58">
      <c r="A504" s="19"/>
      <c r="B504" s="35"/>
      <c r="C504" s="36" t="s">
        <v>4555</v>
      </c>
      <c r="D504" s="24">
        <v>0</v>
      </c>
      <c r="E504" s="26" t="s">
        <v>51</v>
      </c>
      <c r="F504" s="25"/>
      <c r="G504" s="24"/>
    </row>
    <row r="505" spans="1:9" ht="43.5">
      <c r="A505" s="19"/>
      <c r="B505" s="35"/>
      <c r="C505" s="36" t="s">
        <v>4554</v>
      </c>
      <c r="D505" s="24">
        <v>0</v>
      </c>
      <c r="E505" s="26" t="s">
        <v>51</v>
      </c>
      <c r="F505" s="25"/>
      <c r="G505" s="24"/>
    </row>
    <row r="506" spans="1:9" ht="43.5">
      <c r="A506" s="19"/>
      <c r="B506" s="35"/>
      <c r="C506" s="36" t="s">
        <v>4553</v>
      </c>
      <c r="D506" s="24">
        <v>0</v>
      </c>
      <c r="E506" s="26" t="s">
        <v>51</v>
      </c>
      <c r="F506" s="25"/>
      <c r="G506" s="24"/>
    </row>
    <row r="507" spans="1:9" ht="58">
      <c r="A507" s="19"/>
      <c r="B507" s="35"/>
      <c r="C507" s="36" t="s">
        <v>4552</v>
      </c>
      <c r="D507" s="24">
        <v>0</v>
      </c>
      <c r="E507" s="26" t="s">
        <v>51</v>
      </c>
      <c r="F507" s="25"/>
      <c r="G507" s="24"/>
    </row>
    <row r="508" spans="1:9" ht="31">
      <c r="A508" s="19" t="s">
        <v>174</v>
      </c>
      <c r="B508" s="35" t="s">
        <v>173</v>
      </c>
      <c r="C508" s="22" t="s">
        <v>1984</v>
      </c>
      <c r="D508" s="24">
        <v>0</v>
      </c>
      <c r="E508" s="26" t="s">
        <v>110</v>
      </c>
      <c r="F508" s="25"/>
      <c r="G508" s="24"/>
    </row>
    <row r="509" spans="1:9" ht="43.5">
      <c r="A509" s="19" t="s">
        <v>171</v>
      </c>
      <c r="B509" s="35" t="s">
        <v>170</v>
      </c>
      <c r="C509" s="36" t="s">
        <v>169</v>
      </c>
      <c r="D509" s="24">
        <v>0</v>
      </c>
      <c r="E509" s="26" t="s">
        <v>168</v>
      </c>
      <c r="F509" s="17" t="s">
        <v>4551</v>
      </c>
      <c r="G509" s="24"/>
    </row>
    <row r="510" spans="1:9" ht="40.15" customHeight="1">
      <c r="A510" s="408" t="s">
        <v>166</v>
      </c>
      <c r="B510" s="918" t="s">
        <v>165</v>
      </c>
      <c r="C510" s="919"/>
      <c r="D510" s="919"/>
      <c r="E510" s="919"/>
      <c r="F510" s="919"/>
      <c r="G510" s="920"/>
      <c r="H510" s="11">
        <f>SUM(D511:D513)</f>
        <v>0</v>
      </c>
      <c r="I510" s="11">
        <f>COUNT(D511:D513)*2</f>
        <v>6</v>
      </c>
    </row>
    <row r="511" spans="1:9" ht="29">
      <c r="A511" s="19" t="s">
        <v>164</v>
      </c>
      <c r="B511" s="35" t="s">
        <v>163</v>
      </c>
      <c r="C511" s="22" t="s">
        <v>162</v>
      </c>
      <c r="D511" s="24">
        <v>0</v>
      </c>
      <c r="E511" s="26" t="s">
        <v>110</v>
      </c>
      <c r="F511" s="25"/>
      <c r="G511" s="24"/>
    </row>
    <row r="512" spans="1:9" ht="31">
      <c r="A512" s="19" t="s">
        <v>161</v>
      </c>
      <c r="B512" s="35" t="s">
        <v>160</v>
      </c>
      <c r="C512" s="30" t="s">
        <v>159</v>
      </c>
      <c r="D512" s="24">
        <v>0</v>
      </c>
      <c r="E512" s="26" t="s">
        <v>110</v>
      </c>
      <c r="F512" s="25"/>
      <c r="G512" s="24"/>
    </row>
    <row r="513" spans="1:9" ht="31">
      <c r="A513" s="19" t="s">
        <v>158</v>
      </c>
      <c r="B513" s="35" t="s">
        <v>157</v>
      </c>
      <c r="C513" s="23" t="s">
        <v>156</v>
      </c>
      <c r="D513" s="24">
        <v>0</v>
      </c>
      <c r="E513" s="26" t="s">
        <v>110</v>
      </c>
      <c r="F513" s="25"/>
      <c r="G513" s="24"/>
    </row>
    <row r="514" spans="1:9" ht="40.15" customHeight="1">
      <c r="A514" s="408" t="s">
        <v>155</v>
      </c>
      <c r="B514" s="825" t="s">
        <v>154</v>
      </c>
      <c r="C514" s="826"/>
      <c r="D514" s="826"/>
      <c r="E514" s="826"/>
      <c r="F514" s="826"/>
      <c r="G514" s="827"/>
      <c r="H514" s="11">
        <f>SUM(D515:D520)</f>
        <v>0</v>
      </c>
      <c r="I514" s="11">
        <f>COUNT(D515:D520)*2</f>
        <v>12</v>
      </c>
    </row>
    <row r="515" spans="1:9" ht="31">
      <c r="A515" s="19" t="s">
        <v>153</v>
      </c>
      <c r="B515" s="29" t="s">
        <v>152</v>
      </c>
      <c r="C515" s="30" t="s">
        <v>151</v>
      </c>
      <c r="D515" s="24">
        <v>0</v>
      </c>
      <c r="E515" s="26" t="s">
        <v>130</v>
      </c>
      <c r="F515" s="25"/>
      <c r="G515" s="24"/>
    </row>
    <row r="516" spans="1:9" ht="31">
      <c r="A516" s="19" t="s">
        <v>150</v>
      </c>
      <c r="B516" s="29" t="s">
        <v>149</v>
      </c>
      <c r="C516" s="22" t="s">
        <v>4550</v>
      </c>
      <c r="D516" s="24">
        <v>0</v>
      </c>
      <c r="E516" s="26" t="s">
        <v>130</v>
      </c>
      <c r="F516" s="25"/>
      <c r="G516" s="24"/>
    </row>
    <row r="517" spans="1:9" ht="29">
      <c r="A517" s="19"/>
      <c r="B517" s="29"/>
      <c r="C517" s="22" t="s">
        <v>4549</v>
      </c>
      <c r="D517" s="24">
        <v>0</v>
      </c>
      <c r="E517" s="26" t="s">
        <v>130</v>
      </c>
      <c r="F517" s="25"/>
      <c r="G517" s="24"/>
    </row>
    <row r="518" spans="1:9" ht="46.5">
      <c r="A518" s="19" t="s">
        <v>146</v>
      </c>
      <c r="B518" s="33" t="s">
        <v>145</v>
      </c>
      <c r="C518" s="32" t="s">
        <v>144</v>
      </c>
      <c r="D518" s="24">
        <v>0</v>
      </c>
      <c r="E518" s="26" t="s">
        <v>130</v>
      </c>
      <c r="F518" s="25"/>
      <c r="G518" s="24"/>
    </row>
    <row r="519" spans="1:9" ht="31">
      <c r="A519" s="19" t="s">
        <v>143</v>
      </c>
      <c r="B519" s="29" t="s">
        <v>142</v>
      </c>
      <c r="C519" s="45" t="s">
        <v>141</v>
      </c>
      <c r="D519" s="24">
        <v>0</v>
      </c>
      <c r="E519" s="26" t="s">
        <v>130</v>
      </c>
      <c r="F519" s="25"/>
      <c r="G519" s="24"/>
    </row>
    <row r="520" spans="1:9" ht="46.5">
      <c r="A520" s="19" t="s">
        <v>140</v>
      </c>
      <c r="B520" s="29" t="s">
        <v>139</v>
      </c>
      <c r="C520" s="30" t="s">
        <v>138</v>
      </c>
      <c r="D520" s="24">
        <v>0</v>
      </c>
      <c r="E520" s="26" t="s">
        <v>130</v>
      </c>
      <c r="F520" s="25"/>
      <c r="G520" s="24"/>
    </row>
    <row r="521" spans="1:9" ht="40.15" customHeight="1">
      <c r="A521" s="408" t="s">
        <v>137</v>
      </c>
      <c r="B521" s="825" t="s">
        <v>136</v>
      </c>
      <c r="C521" s="826"/>
      <c r="D521" s="826"/>
      <c r="E521" s="826"/>
      <c r="F521" s="826"/>
      <c r="G521" s="827"/>
      <c r="H521" s="11">
        <f>SUM(D523:D525)</f>
        <v>0</v>
      </c>
      <c r="I521" s="11">
        <f>COUNT(D523:D525)*2</f>
        <v>6</v>
      </c>
    </row>
    <row r="522" spans="1:9" ht="15.5" hidden="1">
      <c r="A522" s="21" t="s">
        <v>135</v>
      </c>
      <c r="B522" s="29" t="s">
        <v>134</v>
      </c>
      <c r="C522" s="25"/>
      <c r="D522" s="25"/>
      <c r="E522" s="26"/>
      <c r="F522" s="25"/>
      <c r="G522" s="25"/>
    </row>
    <row r="523" spans="1:9" ht="46.5">
      <c r="A523" s="19" t="s">
        <v>133</v>
      </c>
      <c r="B523" s="29" t="s">
        <v>132</v>
      </c>
      <c r="C523" s="22" t="s">
        <v>4548</v>
      </c>
      <c r="D523" s="24">
        <v>0</v>
      </c>
      <c r="E523" s="26" t="s">
        <v>130</v>
      </c>
      <c r="F523" s="25"/>
      <c r="G523" s="24"/>
    </row>
    <row r="524" spans="1:9" ht="31">
      <c r="A524" s="19" t="s">
        <v>129</v>
      </c>
      <c r="B524" s="31" t="s">
        <v>128</v>
      </c>
      <c r="C524" s="30" t="s">
        <v>127</v>
      </c>
      <c r="D524" s="24">
        <v>0</v>
      </c>
      <c r="E524" s="26" t="s">
        <v>126</v>
      </c>
      <c r="F524" s="25"/>
      <c r="G524" s="24"/>
    </row>
    <row r="525" spans="1:9" ht="31">
      <c r="A525" s="19" t="s">
        <v>125</v>
      </c>
      <c r="B525" s="29" t="s">
        <v>124</v>
      </c>
      <c r="C525" s="23" t="s">
        <v>123</v>
      </c>
      <c r="D525" s="24">
        <v>0</v>
      </c>
      <c r="E525" s="26" t="s">
        <v>110</v>
      </c>
      <c r="F525" s="25"/>
      <c r="G525" s="24"/>
    </row>
    <row r="526" spans="1:9" ht="40.15" customHeight="1">
      <c r="A526" s="408" t="s">
        <v>122</v>
      </c>
      <c r="B526" s="918" t="s">
        <v>121</v>
      </c>
      <c r="C526" s="919"/>
      <c r="D526" s="919"/>
      <c r="E526" s="919"/>
      <c r="F526" s="919"/>
      <c r="G526" s="920"/>
      <c r="H526" s="11">
        <f>SUM(D527:D530)</f>
        <v>0</v>
      </c>
      <c r="I526" s="11">
        <f>COUNT(D527:D530)*2</f>
        <v>8</v>
      </c>
    </row>
    <row r="527" spans="1:9" ht="31">
      <c r="A527" s="19" t="s">
        <v>120</v>
      </c>
      <c r="B527" s="27" t="s">
        <v>119</v>
      </c>
      <c r="C527" s="25" t="s">
        <v>118</v>
      </c>
      <c r="D527" s="24">
        <v>0</v>
      </c>
      <c r="E527" s="26" t="s">
        <v>110</v>
      </c>
      <c r="F527" s="25"/>
      <c r="G527" s="24"/>
    </row>
    <row r="528" spans="1:9" ht="15.5">
      <c r="A528" s="118"/>
      <c r="B528" s="27"/>
      <c r="C528" s="25" t="s">
        <v>117</v>
      </c>
      <c r="D528" s="24">
        <v>0</v>
      </c>
      <c r="E528" s="26" t="s">
        <v>116</v>
      </c>
      <c r="F528" s="25"/>
      <c r="G528" s="24"/>
    </row>
    <row r="529" spans="1:9">
      <c r="A529" s="118"/>
      <c r="B529" s="25"/>
      <c r="C529" s="25" t="s">
        <v>1488</v>
      </c>
      <c r="D529" s="24">
        <v>0</v>
      </c>
      <c r="E529" s="26" t="s">
        <v>116</v>
      </c>
      <c r="F529" s="25"/>
      <c r="G529" s="24"/>
    </row>
    <row r="530" spans="1:9" ht="31">
      <c r="A530" s="19" t="s">
        <v>114</v>
      </c>
      <c r="B530" s="27" t="s">
        <v>113</v>
      </c>
      <c r="C530" s="25" t="s">
        <v>112</v>
      </c>
      <c r="D530" s="24">
        <v>0</v>
      </c>
      <c r="E530" s="26" t="s">
        <v>110</v>
      </c>
      <c r="F530" s="25"/>
      <c r="G530" s="24"/>
    </row>
    <row r="531" spans="1:9" ht="21">
      <c r="A531" s="118"/>
      <c r="B531" s="838" t="s">
        <v>109</v>
      </c>
      <c r="C531" s="839"/>
      <c r="D531" s="839"/>
      <c r="E531" s="839"/>
      <c r="F531" s="839"/>
      <c r="G531" s="839"/>
      <c r="H531" s="11">
        <f>SUM(H532+H537+H542+H548)</f>
        <v>0</v>
      </c>
      <c r="I531" s="11">
        <f>SUM(I532+I537+I542+I548)</f>
        <v>22</v>
      </c>
    </row>
    <row r="532" spans="1:9" ht="40.15" customHeight="1">
      <c r="A532" s="406" t="s">
        <v>108</v>
      </c>
      <c r="B532" s="918" t="s">
        <v>107</v>
      </c>
      <c r="C532" s="919"/>
      <c r="D532" s="919"/>
      <c r="E532" s="919"/>
      <c r="F532" s="919"/>
      <c r="G532" s="920"/>
      <c r="H532" s="11">
        <f>SUM(D533:D535)</f>
        <v>0</v>
      </c>
      <c r="I532" s="11">
        <f>COUNT(D533:D535)*2</f>
        <v>6</v>
      </c>
    </row>
    <row r="533" spans="1:9" ht="29">
      <c r="A533" s="19" t="s">
        <v>106</v>
      </c>
      <c r="B533" s="17" t="s">
        <v>105</v>
      </c>
      <c r="C533" s="211" t="s">
        <v>4547</v>
      </c>
      <c r="D533" s="16">
        <v>0</v>
      </c>
      <c r="E533" s="13" t="s">
        <v>51</v>
      </c>
      <c r="F533" s="12"/>
      <c r="G533" s="15"/>
    </row>
    <row r="534" spans="1:9" ht="29">
      <c r="A534" s="19"/>
      <c r="B534" s="17"/>
      <c r="C534" s="211" t="s">
        <v>4546</v>
      </c>
      <c r="D534" s="16">
        <v>0</v>
      </c>
      <c r="E534" s="13" t="s">
        <v>51</v>
      </c>
      <c r="F534" s="12"/>
      <c r="G534" s="15"/>
    </row>
    <row r="535" spans="1:9" ht="43.5">
      <c r="A535" s="19" t="s">
        <v>98</v>
      </c>
      <c r="B535" s="17" t="s">
        <v>97</v>
      </c>
      <c r="C535" s="88" t="s">
        <v>4545</v>
      </c>
      <c r="D535" s="16">
        <v>0</v>
      </c>
      <c r="E535" s="13" t="s">
        <v>51</v>
      </c>
      <c r="F535" s="12"/>
      <c r="G535" s="15"/>
    </row>
    <row r="536" spans="1:9" ht="43.5" hidden="1">
      <c r="A536" s="21" t="s">
        <v>95</v>
      </c>
      <c r="B536" s="17" t="s">
        <v>94</v>
      </c>
      <c r="C536" s="275"/>
      <c r="D536" s="12"/>
      <c r="E536" s="13"/>
      <c r="F536" s="12"/>
      <c r="G536" s="12"/>
    </row>
    <row r="537" spans="1:9" ht="40.15" customHeight="1">
      <c r="A537" s="406" t="s">
        <v>93</v>
      </c>
      <c r="B537" s="1076" t="s">
        <v>92</v>
      </c>
      <c r="C537" s="1077"/>
      <c r="D537" s="1077"/>
      <c r="E537" s="1077"/>
      <c r="F537" s="1077"/>
      <c r="G537" s="1078"/>
      <c r="H537" s="11">
        <f>SUM(D538:D540)</f>
        <v>0</v>
      </c>
      <c r="I537" s="11">
        <f>COUNT(D538:D540)*2</f>
        <v>6</v>
      </c>
    </row>
    <row r="538" spans="1:9" ht="29">
      <c r="A538" s="19" t="s">
        <v>91</v>
      </c>
      <c r="B538" s="17" t="s">
        <v>90</v>
      </c>
      <c r="C538" s="267" t="s">
        <v>4544</v>
      </c>
      <c r="D538" s="16">
        <v>0</v>
      </c>
      <c r="E538" s="13" t="s">
        <v>51</v>
      </c>
      <c r="F538" s="12"/>
      <c r="G538" s="15"/>
    </row>
    <row r="539" spans="1:9" ht="29">
      <c r="A539" s="19"/>
      <c r="B539" s="17"/>
      <c r="C539" s="344" t="s">
        <v>4543</v>
      </c>
      <c r="D539" s="16">
        <v>0</v>
      </c>
      <c r="E539" s="13" t="s">
        <v>51</v>
      </c>
      <c r="F539" s="12"/>
      <c r="G539" s="15"/>
    </row>
    <row r="540" spans="1:9" ht="29">
      <c r="A540" s="19"/>
      <c r="B540" s="17"/>
      <c r="C540" s="344" t="s">
        <v>4542</v>
      </c>
      <c r="D540" s="16">
        <v>0</v>
      </c>
      <c r="E540" s="13" t="s">
        <v>51</v>
      </c>
      <c r="F540" s="12"/>
      <c r="G540" s="15"/>
    </row>
    <row r="541" spans="1:9" ht="43.5" hidden="1">
      <c r="A541" s="21" t="s">
        <v>78</v>
      </c>
      <c r="B541" s="17" t="s">
        <v>77</v>
      </c>
      <c r="C541" s="343"/>
      <c r="D541" s="12"/>
      <c r="E541" s="13"/>
      <c r="F541" s="12"/>
      <c r="G541" s="12"/>
    </row>
    <row r="542" spans="1:9" ht="40.15" customHeight="1">
      <c r="A542" s="406" t="s">
        <v>76</v>
      </c>
      <c r="B542" s="918" t="s">
        <v>75</v>
      </c>
      <c r="C542" s="919"/>
      <c r="D542" s="919"/>
      <c r="E542" s="919"/>
      <c r="F542" s="919"/>
      <c r="G542" s="920"/>
      <c r="H542" s="11">
        <f>SUM(D543:D546)</f>
        <v>0</v>
      </c>
      <c r="I542" s="11">
        <f>COUNT(D543:D546)*2</f>
        <v>8</v>
      </c>
    </row>
    <row r="543" spans="1:9" ht="29">
      <c r="A543" s="19" t="s">
        <v>74</v>
      </c>
      <c r="B543" s="17" t="s">
        <v>73</v>
      </c>
      <c r="C543" s="211" t="s">
        <v>4541</v>
      </c>
      <c r="D543" s="16">
        <v>0</v>
      </c>
      <c r="E543" s="13" t="s">
        <v>51</v>
      </c>
      <c r="F543" s="12"/>
      <c r="G543" s="15"/>
    </row>
    <row r="544" spans="1:9" ht="29">
      <c r="A544" s="19"/>
      <c r="B544" s="17"/>
      <c r="C544" s="211" t="s">
        <v>4540</v>
      </c>
      <c r="D544" s="16">
        <v>0</v>
      </c>
      <c r="E544" s="13" t="s">
        <v>51</v>
      </c>
      <c r="F544" s="12"/>
      <c r="G544" s="15"/>
    </row>
    <row r="545" spans="1:9" ht="43.5">
      <c r="A545" s="19"/>
      <c r="B545" s="17"/>
      <c r="C545" s="23" t="s">
        <v>4539</v>
      </c>
      <c r="D545" s="16">
        <v>0</v>
      </c>
      <c r="E545" s="13" t="s">
        <v>51</v>
      </c>
      <c r="F545" s="22" t="s">
        <v>4538</v>
      </c>
      <c r="G545" s="15"/>
    </row>
    <row r="546" spans="1:9" ht="29">
      <c r="A546" s="19"/>
      <c r="B546" s="17"/>
      <c r="C546" s="17" t="s">
        <v>4537</v>
      </c>
      <c r="D546" s="16">
        <v>0</v>
      </c>
      <c r="E546" s="13" t="s">
        <v>51</v>
      </c>
      <c r="F546" s="12"/>
      <c r="G546" s="15"/>
    </row>
    <row r="547" spans="1:9" ht="43.5" hidden="1">
      <c r="A547" s="21" t="s">
        <v>64</v>
      </c>
      <c r="B547" s="17" t="s">
        <v>63</v>
      </c>
      <c r="C547"/>
      <c r="D547" s="12"/>
      <c r="E547" s="13"/>
      <c r="F547" s="12"/>
      <c r="G547" s="12"/>
    </row>
    <row r="548" spans="1:9" ht="40.15" customHeight="1">
      <c r="A548" s="406" t="s">
        <v>62</v>
      </c>
      <c r="B548" s="918" t="s">
        <v>61</v>
      </c>
      <c r="C548" s="919"/>
      <c r="D548" s="919"/>
      <c r="E548" s="919"/>
      <c r="F548" s="919"/>
      <c r="G548" s="920"/>
      <c r="H548" s="11">
        <f>SUM(D549)</f>
        <v>0</v>
      </c>
      <c r="I548" s="11">
        <f>COUNT(D549)*2</f>
        <v>2</v>
      </c>
    </row>
    <row r="549" spans="1:9" ht="29">
      <c r="A549" s="19" t="s">
        <v>60</v>
      </c>
      <c r="B549" s="17" t="s">
        <v>59</v>
      </c>
      <c r="C549" s="211" t="s">
        <v>4536</v>
      </c>
      <c r="D549" s="16">
        <v>0</v>
      </c>
      <c r="E549" s="13" t="s">
        <v>51</v>
      </c>
      <c r="F549" s="12"/>
      <c r="G549" s="15"/>
    </row>
    <row r="550" spans="1:9" ht="29" hidden="1">
      <c r="A550" s="21" t="s">
        <v>50</v>
      </c>
      <c r="B550" s="17" t="s">
        <v>49</v>
      </c>
      <c r="C550" s="275"/>
      <c r="D550" s="12"/>
      <c r="E550" s="13"/>
      <c r="F550" s="12"/>
      <c r="G550" s="12"/>
    </row>
    <row r="551" spans="1:9">
      <c r="A551" s="416"/>
      <c r="B551" s="9"/>
      <c r="C551" s="9"/>
      <c r="D551" s="9"/>
      <c r="F551" s="9"/>
      <c r="G551" s="9"/>
    </row>
    <row r="552" spans="1:9">
      <c r="A552" s="416"/>
      <c r="B552" s="9"/>
      <c r="C552" s="9"/>
      <c r="D552" s="9"/>
      <c r="F552" s="9"/>
      <c r="G552" s="9"/>
    </row>
    <row r="553" spans="1:9">
      <c r="A553" s="416"/>
      <c r="B553" s="11" t="s">
        <v>48</v>
      </c>
      <c r="C553" s="11" t="s">
        <v>19</v>
      </c>
      <c r="D553" s="11" t="s">
        <v>2242</v>
      </c>
      <c r="E553" s="11"/>
      <c r="F553" s="11"/>
      <c r="G553" s="9"/>
    </row>
    <row r="554" spans="1:9">
      <c r="A554" s="416" t="s">
        <v>44</v>
      </c>
      <c r="B554" s="11">
        <f>H42</f>
        <v>0</v>
      </c>
      <c r="C554" s="11">
        <f>I42</f>
        <v>24</v>
      </c>
      <c r="D554" s="728">
        <f>IF(D562=0,0,B554/C554)</f>
        <v>0</v>
      </c>
      <c r="E554" s="11"/>
      <c r="F554" s="11"/>
      <c r="G554" s="9"/>
    </row>
    <row r="555" spans="1:9">
      <c r="A555" s="416" t="s">
        <v>42</v>
      </c>
      <c r="B555" s="11">
        <f>H101</f>
        <v>0</v>
      </c>
      <c r="C555" s="11">
        <f>I101</f>
        <v>34</v>
      </c>
      <c r="D555" s="728">
        <f>IF(D562=0,0,B555/C555)</f>
        <v>0</v>
      </c>
      <c r="E555" s="11"/>
      <c r="F555" s="11"/>
      <c r="G555" s="9"/>
    </row>
    <row r="556" spans="1:9">
      <c r="A556" s="416" t="s">
        <v>40</v>
      </c>
      <c r="B556" s="11">
        <f>H139</f>
        <v>0</v>
      </c>
      <c r="C556" s="11">
        <f>I139</f>
        <v>112</v>
      </c>
      <c r="D556" s="728">
        <f>IF(D562=0,0,B556/C556)</f>
        <v>0</v>
      </c>
      <c r="E556" s="11"/>
      <c r="F556" s="11"/>
      <c r="G556" s="9"/>
    </row>
    <row r="557" spans="1:9">
      <c r="A557" s="416" t="s">
        <v>38</v>
      </c>
      <c r="B557" s="11">
        <f>H211</f>
        <v>0</v>
      </c>
      <c r="C557" s="11">
        <f>I211</f>
        <v>130</v>
      </c>
      <c r="D557" s="728">
        <f>IF(D562=0,0,B557/C557)</f>
        <v>0</v>
      </c>
      <c r="E557" s="11"/>
      <c r="F557" s="11"/>
      <c r="G557" s="9"/>
    </row>
    <row r="558" spans="1:9">
      <c r="A558" s="416" t="s">
        <v>36</v>
      </c>
      <c r="B558" s="11">
        <f>H306</f>
        <v>0</v>
      </c>
      <c r="C558" s="11">
        <f>I306</f>
        <v>32</v>
      </c>
      <c r="D558" s="728">
        <f>IF(D562=0,0,B558/C558)</f>
        <v>0</v>
      </c>
      <c r="E558" s="11"/>
      <c r="F558" s="11"/>
      <c r="G558" s="9"/>
    </row>
    <row r="559" spans="1:9">
      <c r="A559" s="416" t="s">
        <v>33</v>
      </c>
      <c r="B559" s="11">
        <f>H448</f>
        <v>0</v>
      </c>
      <c r="C559" s="11">
        <f>I448</f>
        <v>14</v>
      </c>
      <c r="D559" s="728">
        <f>IF(D562=0,0,B559/C559)</f>
        <v>0</v>
      </c>
      <c r="E559" s="11"/>
      <c r="F559" s="11"/>
      <c r="G559" s="9"/>
    </row>
    <row r="560" spans="1:9">
      <c r="A560" s="416" t="s">
        <v>32</v>
      </c>
      <c r="B560" s="11">
        <f>H479</f>
        <v>0</v>
      </c>
      <c r="C560" s="11">
        <f>I479</f>
        <v>78</v>
      </c>
      <c r="D560" s="728">
        <f>IF(D562=0,0,B560/C560)</f>
        <v>0</v>
      </c>
      <c r="E560" s="11"/>
      <c r="F560" s="11"/>
      <c r="G560" s="9"/>
    </row>
    <row r="561" spans="1:7">
      <c r="A561" s="416" t="s">
        <v>30</v>
      </c>
      <c r="B561" s="11">
        <f>H531</f>
        <v>0</v>
      </c>
      <c r="C561" s="11">
        <f>I531</f>
        <v>22</v>
      </c>
      <c r="D561" s="728">
        <f>IF(D562=0,0,B561/C561)</f>
        <v>0</v>
      </c>
      <c r="E561" s="11"/>
      <c r="F561" s="11"/>
      <c r="G561" s="9"/>
    </row>
    <row r="562" spans="1:7">
      <c r="A562" s="416" t="s">
        <v>46</v>
      </c>
      <c r="B562" s="11">
        <f>IF(H2=0,0,SUM(B554:B561))</f>
        <v>0</v>
      </c>
      <c r="C562" s="11">
        <f>IF(H2=0,0,SUM(C554:C561))</f>
        <v>446</v>
      </c>
      <c r="D562" s="728">
        <f>IF(H2=0,0,B562/C562)</f>
        <v>0</v>
      </c>
      <c r="E562" s="11"/>
      <c r="F562" s="11"/>
      <c r="G562" s="9"/>
    </row>
    <row r="563" spans="1:7">
      <c r="A563" s="416"/>
      <c r="B563" s="11"/>
      <c r="C563" s="11"/>
      <c r="D563" s="11"/>
      <c r="E563" s="11"/>
      <c r="F563" s="11"/>
      <c r="G563" s="9"/>
    </row>
    <row r="564" spans="1:7">
      <c r="A564" s="680">
        <v>0</v>
      </c>
      <c r="B564" s="11"/>
      <c r="C564" s="11"/>
      <c r="D564" s="11"/>
      <c r="E564" s="11"/>
      <c r="F564" s="11"/>
      <c r="G564" s="9"/>
    </row>
    <row r="565" spans="1:7">
      <c r="A565" s="680">
        <v>1</v>
      </c>
      <c r="B565" s="9"/>
      <c r="C565" s="9"/>
      <c r="D565" s="9"/>
      <c r="F565" s="9"/>
      <c r="G565" s="9"/>
    </row>
    <row r="566" spans="1:7">
      <c r="A566" s="680">
        <v>2</v>
      </c>
      <c r="B566" s="9"/>
      <c r="C566" s="9"/>
      <c r="D566" s="9"/>
      <c r="F566" s="9"/>
      <c r="G566" s="9"/>
    </row>
    <row r="567" spans="1:7">
      <c r="A567" s="416"/>
      <c r="B567" s="9"/>
      <c r="C567" s="9"/>
      <c r="D567" s="9"/>
      <c r="F567" s="9"/>
      <c r="G567" s="9"/>
    </row>
    <row r="568" spans="1:7">
      <c r="A568" s="416"/>
      <c r="B568" s="9"/>
      <c r="C568" s="9"/>
      <c r="D568" s="9"/>
      <c r="F568" s="9"/>
      <c r="G568" s="9"/>
    </row>
    <row r="569" spans="1:7">
      <c r="A569" s="416"/>
      <c r="B569" s="9"/>
      <c r="C569" s="9"/>
      <c r="D569" s="9"/>
      <c r="F569" s="9"/>
      <c r="G569" s="9"/>
    </row>
    <row r="570" spans="1:7">
      <c r="A570" s="416"/>
      <c r="B570" s="9"/>
      <c r="C570" s="9"/>
      <c r="D570" s="9"/>
      <c r="F570" s="9"/>
      <c r="G570" s="9"/>
    </row>
    <row r="571" spans="1:7">
      <c r="A571" s="416"/>
      <c r="B571" s="9"/>
      <c r="C571" s="9"/>
      <c r="D571" s="9"/>
      <c r="F571" s="9"/>
      <c r="G571" s="9"/>
    </row>
    <row r="572" spans="1:7">
      <c r="A572" s="416"/>
      <c r="B572" s="9"/>
      <c r="C572" s="9"/>
      <c r="D572" s="692"/>
      <c r="F572" s="9"/>
      <c r="G572" s="9"/>
    </row>
    <row r="573" spans="1:7">
      <c r="A573" s="416"/>
      <c r="B573" s="9"/>
      <c r="C573" s="9"/>
      <c r="D573" s="9"/>
      <c r="F573" s="9"/>
      <c r="G573" s="9"/>
    </row>
    <row r="574" spans="1:7">
      <c r="A574" s="416"/>
      <c r="B574" s="9"/>
      <c r="C574" s="9"/>
      <c r="D574" s="9"/>
      <c r="F574" s="9"/>
      <c r="G574" s="9"/>
    </row>
    <row r="575" spans="1:7">
      <c r="A575" s="416"/>
      <c r="B575" s="9"/>
      <c r="C575" s="9"/>
      <c r="D575" s="9"/>
      <c r="F575" s="9"/>
      <c r="G575" s="9"/>
    </row>
    <row r="576" spans="1:7">
      <c r="A576" s="416"/>
      <c r="B576" s="9"/>
      <c r="C576" s="9"/>
      <c r="D576" s="9"/>
      <c r="F576" s="9"/>
      <c r="G576" s="9"/>
    </row>
    <row r="577" spans="1:7">
      <c r="A577" s="416"/>
      <c r="B577" s="9"/>
      <c r="C577" s="9"/>
      <c r="D577" s="9"/>
      <c r="F577" s="9"/>
      <c r="G577" s="9"/>
    </row>
    <row r="578" spans="1:7">
      <c r="A578" s="416"/>
      <c r="B578" s="9"/>
      <c r="C578" s="9"/>
      <c r="D578" s="9"/>
      <c r="F578" s="9"/>
      <c r="G578" s="9"/>
    </row>
    <row r="579" spans="1:7">
      <c r="A579" s="416"/>
      <c r="B579" s="9"/>
      <c r="C579" s="9"/>
      <c r="D579" s="9"/>
      <c r="F579" s="9"/>
      <c r="G579" s="9"/>
    </row>
  </sheetData>
  <autoFilter ref="A41:G550">
    <filterColumn colId="0">
      <colorFilter dxfId="9"/>
    </filterColumn>
  </autoFilter>
  <customSheetViews>
    <customSheetView guid="{5A5334BF-4161-4474-AB11-E32AC1D8DA20}" scale="80" filter="1" showAutoFilter="1">
      <selection activeCell="F11" sqref="F11"/>
      <pageMargins left="0.7" right="0.7" top="0.75" bottom="0.75" header="0.3" footer="0.3"/>
      <pageSetup paperSize="9" scale="60" orientation="portrait"/>
      <headerFooter>
        <oddHeader>&amp;LChecklist No. 13&amp;CPharmacy&amp;RVersion - NHSRC/3.0</oddHeader>
        <oddFooter>Page &amp;P</oddFooter>
      </headerFooter>
      <autoFilter ref="A14:G523">
        <filterColumn colId="0">
          <colorFilter dxfId="8"/>
        </filterColumn>
      </autoFilter>
    </customSheetView>
  </customSheetViews>
  <mergeCells count="117">
    <mergeCell ref="B542:G542"/>
    <mergeCell ref="B548:G548"/>
    <mergeCell ref="B514:G514"/>
    <mergeCell ref="B521:G521"/>
    <mergeCell ref="B526:G526"/>
    <mergeCell ref="B531:G531"/>
    <mergeCell ref="B532:G532"/>
    <mergeCell ref="B537:G537"/>
    <mergeCell ref="B510:G510"/>
    <mergeCell ref="B449:G449"/>
    <mergeCell ref="B457:G457"/>
    <mergeCell ref="B462:G462"/>
    <mergeCell ref="B465:G465"/>
    <mergeCell ref="B468:G468"/>
    <mergeCell ref="B492:G492"/>
    <mergeCell ref="B474:G474"/>
    <mergeCell ref="B479:G479"/>
    <mergeCell ref="B480:G480"/>
    <mergeCell ref="B483:G483"/>
    <mergeCell ref="B487:G487"/>
    <mergeCell ref="B359:G359"/>
    <mergeCell ref="B363:G363"/>
    <mergeCell ref="B448:G448"/>
    <mergeCell ref="B374:G374"/>
    <mergeCell ref="B385:G385"/>
    <mergeCell ref="B389:G389"/>
    <mergeCell ref="B394:G394"/>
    <mergeCell ref="B399:G399"/>
    <mergeCell ref="B406:G406"/>
    <mergeCell ref="B411:G411"/>
    <mergeCell ref="B370:G370"/>
    <mergeCell ref="B417:G417"/>
    <mergeCell ref="B425:G425"/>
    <mergeCell ref="B432:G432"/>
    <mergeCell ref="B437:G437"/>
    <mergeCell ref="B217:G217"/>
    <mergeCell ref="B257:G257"/>
    <mergeCell ref="B264:G264"/>
    <mergeCell ref="B275:G275"/>
    <mergeCell ref="B280:G280"/>
    <mergeCell ref="B329:G329"/>
    <mergeCell ref="B339:G339"/>
    <mergeCell ref="B345:G345"/>
    <mergeCell ref="B354:G354"/>
    <mergeCell ref="B284:G284"/>
    <mergeCell ref="B288:G288"/>
    <mergeCell ref="B291:G291"/>
    <mergeCell ref="B294:G294"/>
    <mergeCell ref="B298:G298"/>
    <mergeCell ref="B303:G303"/>
    <mergeCell ref="B307:G307"/>
    <mergeCell ref="B312:G312"/>
    <mergeCell ref="B315:G315"/>
    <mergeCell ref="B320:G320"/>
    <mergeCell ref="B326:G326"/>
    <mergeCell ref="B306:G306"/>
    <mergeCell ref="A1:I1"/>
    <mergeCell ref="A2:G2"/>
    <mergeCell ref="H2:I2"/>
    <mergeCell ref="A3:I3"/>
    <mergeCell ref="A4:B4"/>
    <mergeCell ref="B101:G101"/>
    <mergeCell ref="B102:G102"/>
    <mergeCell ref="B212:G212"/>
    <mergeCell ref="B120:G120"/>
    <mergeCell ref="B125:G125"/>
    <mergeCell ref="B131:G131"/>
    <mergeCell ref="B139:G139"/>
    <mergeCell ref="B140:G140"/>
    <mergeCell ref="B155:G155"/>
    <mergeCell ref="B162:G162"/>
    <mergeCell ref="B114:G114"/>
    <mergeCell ref="B169:G169"/>
    <mergeCell ref="B181:G181"/>
    <mergeCell ref="B203:G203"/>
    <mergeCell ref="B211:G211"/>
    <mergeCell ref="C4:E4"/>
    <mergeCell ref="G4:I4"/>
    <mergeCell ref="A5:B5"/>
    <mergeCell ref="C5:E5"/>
    <mergeCell ref="G5:I5"/>
    <mergeCell ref="B70:G70"/>
    <mergeCell ref="B74:G74"/>
    <mergeCell ref="B87:G87"/>
    <mergeCell ref="B98:G98"/>
    <mergeCell ref="B42:G42"/>
    <mergeCell ref="B43:G43"/>
    <mergeCell ref="B64:G64"/>
    <mergeCell ref="D9:I16"/>
    <mergeCell ref="A8:C8"/>
    <mergeCell ref="A17:I17"/>
    <mergeCell ref="B18:I18"/>
    <mergeCell ref="B19:I19"/>
    <mergeCell ref="A6:B6"/>
    <mergeCell ref="C6:E6"/>
    <mergeCell ref="G6:I6"/>
    <mergeCell ref="A7:I7"/>
    <mergeCell ref="D8:I8"/>
    <mergeCell ref="B25:I25"/>
    <mergeCell ref="B26:I26"/>
    <mergeCell ref="B27:I27"/>
    <mergeCell ref="B28:I28"/>
    <mergeCell ref="B29:I29"/>
    <mergeCell ref="B20:I20"/>
    <mergeCell ref="B21:I21"/>
    <mergeCell ref="B22:I22"/>
    <mergeCell ref="B23:I23"/>
    <mergeCell ref="B24:I24"/>
    <mergeCell ref="B35:I35"/>
    <mergeCell ref="B36:I36"/>
    <mergeCell ref="B37:I37"/>
    <mergeCell ref="A38:I40"/>
    <mergeCell ref="B30:I30"/>
    <mergeCell ref="B31:I31"/>
    <mergeCell ref="B32:I32"/>
    <mergeCell ref="B33:I33"/>
    <mergeCell ref="B34:I34"/>
  </mergeCells>
  <dataValidations count="1">
    <dataValidation type="list" allowBlank="1" showInputMessage="1" showErrorMessage="1" sqref="D563:D1048576 D41:D553">
      <formula1>$A$564:$A$566</formula1>
    </dataValidation>
  </dataValidations>
  <pageMargins left="0.70866141732283472" right="0.70866141732283472" top="0.74803149606299213" bottom="0.74803149606299213" header="0.31496062992125984" footer="0.31496062992125984"/>
  <pageSetup paperSize="9" scale="55" orientation="portrait" r:id="rId1"/>
  <headerFooter>
    <oddHeader>&amp;LChecklist No. 15&amp;CPharmacy&amp;RVersion - NHSRC/3.0</oddHeader>
    <oddFooter>Page &amp;P</oddFooter>
  </headerFooter>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sheetPr codeName="Sheet17" filterMode="1"/>
  <dimension ref="A1:I732"/>
  <sheetViews>
    <sheetView view="pageBreakPreview" zoomScale="60" zoomScaleNormal="70" zoomScalePageLayoutView="80" workbookViewId="0">
      <selection activeCell="Q15" sqref="Q15"/>
    </sheetView>
  </sheetViews>
  <sheetFormatPr defaultColWidth="9.1796875" defaultRowHeight="14.5"/>
  <cols>
    <col min="1" max="1" width="15.453125" style="420" customWidth="1"/>
    <col min="2" max="2" width="32.26953125" style="8" customWidth="1"/>
    <col min="3" max="3" width="27.453125" style="8" customWidth="1"/>
    <col min="4" max="4" width="8.453125" style="8" customWidth="1"/>
    <col min="5" max="5" width="10.1796875" style="9" customWidth="1"/>
    <col min="6" max="6" width="32.7265625" style="8" customWidth="1"/>
    <col min="7" max="7" width="25.1796875" style="8" customWidth="1"/>
    <col min="8" max="8" width="7.1796875" style="11" customWidth="1"/>
    <col min="9" max="9" width="5.54296875" style="11" customWidth="1"/>
    <col min="10" max="16384" width="9.1796875" style="8"/>
  </cols>
  <sheetData>
    <row r="1" spans="1:9" ht="33.5">
      <c r="A1" s="829" t="s">
        <v>6115</v>
      </c>
      <c r="B1" s="830"/>
      <c r="C1" s="830"/>
      <c r="D1" s="830"/>
      <c r="E1" s="830"/>
      <c r="F1" s="830"/>
      <c r="G1" s="830"/>
      <c r="H1" s="830"/>
      <c r="I1" s="971"/>
    </row>
    <row r="2" spans="1:9" ht="33.5">
      <c r="A2" s="829" t="s">
        <v>4960</v>
      </c>
      <c r="B2" s="830"/>
      <c r="C2" s="830"/>
      <c r="D2" s="830"/>
      <c r="E2" s="830"/>
      <c r="F2" s="830"/>
      <c r="G2" s="830"/>
      <c r="H2" s="888">
        <v>16</v>
      </c>
      <c r="I2" s="889"/>
    </row>
    <row r="3" spans="1:9" ht="28.5">
      <c r="A3" s="835" t="s">
        <v>6117</v>
      </c>
      <c r="B3" s="835"/>
      <c r="C3" s="835"/>
      <c r="D3" s="835"/>
      <c r="E3" s="835"/>
      <c r="F3" s="835"/>
      <c r="G3" s="835"/>
      <c r="H3" s="835"/>
      <c r="I3" s="835"/>
    </row>
    <row r="4" spans="1:9" ht="28.5">
      <c r="A4" s="806" t="s">
        <v>6112</v>
      </c>
      <c r="B4" s="806"/>
      <c r="C4" s="807"/>
      <c r="D4" s="807"/>
      <c r="E4" s="807"/>
      <c r="F4" s="655" t="s">
        <v>6121</v>
      </c>
      <c r="G4" s="807"/>
      <c r="H4" s="807"/>
      <c r="I4" s="807"/>
    </row>
    <row r="5" spans="1:9" ht="28.5">
      <c r="A5" s="809" t="s">
        <v>6113</v>
      </c>
      <c r="B5" s="810"/>
      <c r="C5" s="811"/>
      <c r="D5" s="811"/>
      <c r="E5" s="811"/>
      <c r="F5" s="656" t="s">
        <v>6126</v>
      </c>
      <c r="G5" s="807"/>
      <c r="H5" s="807"/>
      <c r="I5" s="807"/>
    </row>
    <row r="6" spans="1:9" ht="42">
      <c r="A6" s="840" t="s">
        <v>6123</v>
      </c>
      <c r="B6" s="840"/>
      <c r="C6" s="841"/>
      <c r="D6" s="841"/>
      <c r="E6" s="841"/>
      <c r="F6" s="656" t="s">
        <v>6122</v>
      </c>
      <c r="G6" s="807"/>
      <c r="H6" s="807"/>
      <c r="I6" s="807"/>
    </row>
    <row r="7" spans="1:9" ht="33.5">
      <c r="A7" s="940" t="s">
        <v>6149</v>
      </c>
      <c r="B7" s="941"/>
      <c r="C7" s="941"/>
      <c r="D7" s="941"/>
      <c r="E7" s="941"/>
      <c r="F7" s="941"/>
      <c r="G7" s="941"/>
      <c r="H7" s="941"/>
      <c r="I7" s="941"/>
    </row>
    <row r="8" spans="1:9" ht="33.65" customHeight="1">
      <c r="A8" s="697"/>
      <c r="B8" s="1080" t="s">
        <v>45</v>
      </c>
      <c r="C8" s="1081"/>
      <c r="D8" s="989" t="s">
        <v>6150</v>
      </c>
      <c r="E8" s="989"/>
      <c r="F8" s="989"/>
      <c r="G8" s="989"/>
      <c r="H8" s="989"/>
      <c r="I8" s="989"/>
    </row>
    <row r="9" spans="1:9" ht="33.65" customHeight="1">
      <c r="A9" s="681" t="s">
        <v>44</v>
      </c>
      <c r="B9" s="683" t="s">
        <v>43</v>
      </c>
      <c r="C9" s="687">
        <f>'Auxillary services'!D587</f>
        <v>0</v>
      </c>
      <c r="D9" s="1082">
        <f>D595</f>
        <v>0</v>
      </c>
      <c r="E9" s="1083"/>
      <c r="F9" s="1083"/>
      <c r="G9" s="1083"/>
      <c r="H9" s="1083"/>
      <c r="I9" s="1083"/>
    </row>
    <row r="10" spans="1:9" ht="33.65" customHeight="1">
      <c r="A10" s="681" t="s">
        <v>42</v>
      </c>
      <c r="B10" s="683" t="s">
        <v>41</v>
      </c>
      <c r="C10" s="687">
        <f>'Auxillary services'!D588</f>
        <v>0</v>
      </c>
      <c r="D10" s="1083"/>
      <c r="E10" s="1083"/>
      <c r="F10" s="1083"/>
      <c r="G10" s="1083"/>
      <c r="H10" s="1083"/>
      <c r="I10" s="1083"/>
    </row>
    <row r="11" spans="1:9" ht="33.65" customHeight="1">
      <c r="A11" s="681" t="s">
        <v>40</v>
      </c>
      <c r="B11" s="683" t="s">
        <v>39</v>
      </c>
      <c r="C11" s="687">
        <f>'Auxillary services'!D589</f>
        <v>0</v>
      </c>
      <c r="D11" s="1083"/>
      <c r="E11" s="1083"/>
      <c r="F11" s="1083"/>
      <c r="G11" s="1083"/>
      <c r="H11" s="1083"/>
      <c r="I11" s="1083"/>
    </row>
    <row r="12" spans="1:9" ht="33.65" customHeight="1">
      <c r="A12" s="681" t="s">
        <v>38</v>
      </c>
      <c r="B12" s="683" t="s">
        <v>37</v>
      </c>
      <c r="C12" s="687">
        <f>'Auxillary services'!D590</f>
        <v>0</v>
      </c>
      <c r="D12" s="1083"/>
      <c r="E12" s="1083"/>
      <c r="F12" s="1083"/>
      <c r="G12" s="1083"/>
      <c r="H12" s="1083"/>
      <c r="I12" s="1083"/>
    </row>
    <row r="13" spans="1:9" ht="33.65" customHeight="1">
      <c r="A13" s="681" t="s">
        <v>36</v>
      </c>
      <c r="B13" s="683" t="s">
        <v>35</v>
      </c>
      <c r="C13" s="687">
        <f>'Auxillary services'!D591</f>
        <v>0</v>
      </c>
      <c r="D13" s="1083"/>
      <c r="E13" s="1083"/>
      <c r="F13" s="1083"/>
      <c r="G13" s="1083"/>
      <c r="H13" s="1083"/>
      <c r="I13" s="1083"/>
    </row>
    <row r="14" spans="1:9" ht="33.65" customHeight="1">
      <c r="A14" s="681" t="s">
        <v>33</v>
      </c>
      <c r="B14" s="683" t="s">
        <v>26</v>
      </c>
      <c r="C14" s="687">
        <f>'Auxillary services'!D592</f>
        <v>0</v>
      </c>
      <c r="D14" s="1083"/>
      <c r="E14" s="1083"/>
      <c r="F14" s="1083"/>
      <c r="G14" s="1083"/>
      <c r="H14" s="1083"/>
      <c r="I14" s="1083"/>
    </row>
    <row r="15" spans="1:9" ht="57.65" customHeight="1">
      <c r="A15" s="681" t="s">
        <v>32</v>
      </c>
      <c r="B15" s="683" t="s">
        <v>31</v>
      </c>
      <c r="C15" s="687">
        <f>'Auxillary services'!D593</f>
        <v>0</v>
      </c>
      <c r="D15" s="1083"/>
      <c r="E15" s="1083"/>
      <c r="F15" s="1083"/>
      <c r="G15" s="1083"/>
      <c r="H15" s="1083"/>
      <c r="I15" s="1083"/>
    </row>
    <row r="16" spans="1:9" ht="33.65" customHeight="1">
      <c r="A16" s="681" t="s">
        <v>30</v>
      </c>
      <c r="B16" s="683" t="s">
        <v>29</v>
      </c>
      <c r="C16" s="687">
        <f>'Auxillary services'!D594</f>
        <v>0</v>
      </c>
      <c r="D16" s="1083"/>
      <c r="E16" s="1083"/>
      <c r="F16" s="1083"/>
      <c r="G16" s="1083"/>
      <c r="H16" s="1083"/>
      <c r="I16" s="1083"/>
    </row>
    <row r="17" spans="1:9" ht="33.65" customHeight="1">
      <c r="A17" s="873"/>
      <c r="B17" s="874"/>
      <c r="C17" s="874"/>
      <c r="D17" s="874"/>
      <c r="E17" s="874"/>
      <c r="F17" s="874"/>
      <c r="G17" s="874"/>
      <c r="H17" s="874"/>
      <c r="I17" s="968"/>
    </row>
    <row r="18" spans="1:9" ht="33.65" customHeight="1">
      <c r="A18" s="661"/>
      <c r="B18" s="812" t="s">
        <v>6118</v>
      </c>
      <c r="C18" s="812"/>
      <c r="D18" s="812"/>
      <c r="E18" s="812"/>
      <c r="F18" s="812"/>
      <c r="G18" s="812"/>
      <c r="H18" s="812"/>
      <c r="I18" s="812"/>
    </row>
    <row r="19" spans="1:9" ht="33.65" customHeight="1">
      <c r="A19" s="662">
        <v>1</v>
      </c>
      <c r="B19" s="814"/>
      <c r="C19" s="814"/>
      <c r="D19" s="814"/>
      <c r="E19" s="814"/>
      <c r="F19" s="814"/>
      <c r="G19" s="814"/>
      <c r="H19" s="814"/>
      <c r="I19" s="814"/>
    </row>
    <row r="20" spans="1:9" ht="33.65" customHeight="1">
      <c r="A20" s="662">
        <v>2</v>
      </c>
      <c r="B20" s="814"/>
      <c r="C20" s="814"/>
      <c r="D20" s="814"/>
      <c r="E20" s="814"/>
      <c r="F20" s="814"/>
      <c r="G20" s="814"/>
      <c r="H20" s="814"/>
      <c r="I20" s="814"/>
    </row>
    <row r="21" spans="1:9" ht="33.65" customHeight="1">
      <c r="A21" s="662">
        <v>3</v>
      </c>
      <c r="B21" s="814"/>
      <c r="C21" s="814"/>
      <c r="D21" s="814"/>
      <c r="E21" s="814"/>
      <c r="F21" s="814"/>
      <c r="G21" s="814"/>
      <c r="H21" s="814"/>
      <c r="I21" s="814"/>
    </row>
    <row r="22" spans="1:9" ht="33.65" customHeight="1">
      <c r="A22" s="662">
        <v>4</v>
      </c>
      <c r="B22" s="814"/>
      <c r="C22" s="814"/>
      <c r="D22" s="814"/>
      <c r="E22" s="814"/>
      <c r="F22" s="814"/>
      <c r="G22" s="814"/>
      <c r="H22" s="814"/>
      <c r="I22" s="814"/>
    </row>
    <row r="23" spans="1:9" ht="33.65" customHeight="1">
      <c r="A23" s="662">
        <v>5</v>
      </c>
      <c r="B23" s="814"/>
      <c r="C23" s="814"/>
      <c r="D23" s="814"/>
      <c r="E23" s="814"/>
      <c r="F23" s="814"/>
      <c r="G23" s="814"/>
      <c r="H23" s="814"/>
      <c r="I23" s="814"/>
    </row>
    <row r="24" spans="1:9" ht="33.65" customHeight="1">
      <c r="A24" s="661"/>
      <c r="B24" s="816" t="s">
        <v>6120</v>
      </c>
      <c r="C24" s="817"/>
      <c r="D24" s="817"/>
      <c r="E24" s="817"/>
      <c r="F24" s="817"/>
      <c r="G24" s="817"/>
      <c r="H24" s="817"/>
      <c r="I24" s="967"/>
    </row>
    <row r="25" spans="1:9" ht="33.65" customHeight="1">
      <c r="A25" s="662">
        <v>1</v>
      </c>
      <c r="B25" s="814"/>
      <c r="C25" s="814"/>
      <c r="D25" s="814"/>
      <c r="E25" s="814"/>
      <c r="F25" s="814"/>
      <c r="G25" s="814"/>
      <c r="H25" s="814"/>
      <c r="I25" s="814"/>
    </row>
    <row r="26" spans="1:9" ht="33.65" customHeight="1">
      <c r="A26" s="662">
        <v>2</v>
      </c>
      <c r="B26" s="814"/>
      <c r="C26" s="814"/>
      <c r="D26" s="814"/>
      <c r="E26" s="814"/>
      <c r="F26" s="814"/>
      <c r="G26" s="814"/>
      <c r="H26" s="814"/>
      <c r="I26" s="814"/>
    </row>
    <row r="27" spans="1:9" ht="33.65" customHeight="1">
      <c r="A27" s="662">
        <v>3</v>
      </c>
      <c r="B27" s="814"/>
      <c r="C27" s="814"/>
      <c r="D27" s="814"/>
      <c r="E27" s="814"/>
      <c r="F27" s="814"/>
      <c r="G27" s="814"/>
      <c r="H27" s="814"/>
      <c r="I27" s="814"/>
    </row>
    <row r="28" spans="1:9" ht="33.65" customHeight="1">
      <c r="A28" s="662">
        <v>4</v>
      </c>
      <c r="B28" s="789"/>
      <c r="C28" s="790"/>
      <c r="D28" s="790"/>
      <c r="E28" s="790"/>
      <c r="F28" s="790"/>
      <c r="G28" s="790"/>
      <c r="H28" s="790"/>
      <c r="I28" s="947"/>
    </row>
    <row r="29" spans="1:9" ht="33.65" customHeight="1">
      <c r="A29" s="662">
        <v>5</v>
      </c>
      <c r="B29" s="789"/>
      <c r="C29" s="790"/>
      <c r="D29" s="790"/>
      <c r="E29" s="790"/>
      <c r="F29" s="790"/>
      <c r="G29" s="790"/>
      <c r="H29" s="790"/>
      <c r="I29" s="947"/>
    </row>
    <row r="30" spans="1:9" ht="33.65" customHeight="1">
      <c r="A30" s="661"/>
      <c r="B30" s="812" t="s">
        <v>6119</v>
      </c>
      <c r="C30" s="812"/>
      <c r="D30" s="812"/>
      <c r="E30" s="812"/>
      <c r="F30" s="812"/>
      <c r="G30" s="812"/>
      <c r="H30" s="812"/>
      <c r="I30" s="812"/>
    </row>
    <row r="31" spans="1:9" ht="33.65" customHeight="1">
      <c r="A31" s="662">
        <v>1</v>
      </c>
      <c r="B31" s="814"/>
      <c r="C31" s="814"/>
      <c r="D31" s="814"/>
      <c r="E31" s="814"/>
      <c r="F31" s="814"/>
      <c r="G31" s="814"/>
      <c r="H31" s="814"/>
      <c r="I31" s="814"/>
    </row>
    <row r="32" spans="1:9" ht="33.65" customHeight="1">
      <c r="A32" s="662">
        <v>2</v>
      </c>
      <c r="B32" s="814"/>
      <c r="C32" s="814"/>
      <c r="D32" s="814"/>
      <c r="E32" s="814"/>
      <c r="F32" s="814"/>
      <c r="G32" s="814"/>
      <c r="H32" s="814"/>
      <c r="I32" s="814"/>
    </row>
    <row r="33" spans="1:9" ht="33.65" customHeight="1">
      <c r="A33" s="662">
        <v>3</v>
      </c>
      <c r="B33" s="814"/>
      <c r="C33" s="814"/>
      <c r="D33" s="814"/>
      <c r="E33" s="814"/>
      <c r="F33" s="814"/>
      <c r="G33" s="814"/>
      <c r="H33" s="814"/>
      <c r="I33" s="814"/>
    </row>
    <row r="34" spans="1:9" ht="33.65" customHeight="1">
      <c r="A34" s="662">
        <v>4</v>
      </c>
      <c r="B34" s="814"/>
      <c r="C34" s="814"/>
      <c r="D34" s="814"/>
      <c r="E34" s="814"/>
      <c r="F34" s="814"/>
      <c r="G34" s="814"/>
      <c r="H34" s="814"/>
      <c r="I34" s="814"/>
    </row>
    <row r="35" spans="1:9" ht="33.65" customHeight="1">
      <c r="A35" s="662">
        <v>5</v>
      </c>
      <c r="B35" s="789"/>
      <c r="C35" s="790"/>
      <c r="D35" s="790"/>
      <c r="E35" s="790"/>
      <c r="F35" s="790"/>
      <c r="G35" s="790"/>
      <c r="H35" s="790"/>
      <c r="I35" s="947"/>
    </row>
    <row r="36" spans="1:9" ht="33.65" customHeight="1">
      <c r="A36" s="661"/>
      <c r="B36" s="863" t="s">
        <v>6124</v>
      </c>
      <c r="C36" s="864"/>
      <c r="D36" s="864"/>
      <c r="E36" s="864"/>
      <c r="F36" s="864"/>
      <c r="G36" s="864"/>
      <c r="H36" s="864"/>
      <c r="I36" s="948"/>
    </row>
    <row r="37" spans="1:9" ht="33.65" customHeight="1">
      <c r="A37" s="661"/>
      <c r="B37" s="842" t="s">
        <v>6125</v>
      </c>
      <c r="C37" s="842"/>
      <c r="D37" s="842"/>
      <c r="E37" s="842"/>
      <c r="F37" s="842"/>
      <c r="G37" s="842"/>
      <c r="H37" s="842"/>
      <c r="I37" s="842"/>
    </row>
    <row r="38" spans="1:9" ht="33.65" customHeight="1">
      <c r="A38" s="767"/>
      <c r="B38" s="767"/>
      <c r="C38" s="767"/>
      <c r="D38" s="767"/>
      <c r="E38" s="767"/>
      <c r="F38" s="767"/>
      <c r="G38" s="767"/>
      <c r="H38" s="767"/>
      <c r="I38" s="767"/>
    </row>
    <row r="39" spans="1:9" ht="33.65" customHeight="1">
      <c r="A39" s="767"/>
      <c r="B39" s="767"/>
      <c r="C39" s="767"/>
      <c r="D39" s="767"/>
      <c r="E39" s="767"/>
      <c r="F39" s="767"/>
      <c r="G39" s="767"/>
      <c r="H39" s="767"/>
      <c r="I39" s="767"/>
    </row>
    <row r="40" spans="1:9">
      <c r="A40" s="767"/>
      <c r="B40" s="767"/>
      <c r="C40" s="767"/>
      <c r="D40" s="767"/>
      <c r="E40" s="767"/>
      <c r="F40" s="767"/>
      <c r="G40" s="767"/>
      <c r="H40" s="767"/>
      <c r="I40" s="767"/>
    </row>
    <row r="41" spans="1:9" ht="46.5">
      <c r="A41" s="456" t="s">
        <v>2239</v>
      </c>
      <c r="B41" s="467" t="s">
        <v>2692</v>
      </c>
      <c r="C41" s="457" t="s">
        <v>1461</v>
      </c>
      <c r="D41" s="468" t="s">
        <v>1460</v>
      </c>
      <c r="E41" s="458" t="s">
        <v>4097</v>
      </c>
      <c r="F41" s="462" t="s">
        <v>1458</v>
      </c>
      <c r="G41" s="462" t="s">
        <v>1457</v>
      </c>
    </row>
    <row r="42" spans="1:9" ht="18.5">
      <c r="A42" s="118"/>
      <c r="B42" s="1079" t="s">
        <v>1455</v>
      </c>
      <c r="C42" s="1079"/>
      <c r="D42" s="1079"/>
      <c r="E42" s="1079"/>
      <c r="F42" s="1079"/>
      <c r="G42" s="1079"/>
      <c r="H42" s="11">
        <f>H84</f>
        <v>0</v>
      </c>
      <c r="I42" s="11">
        <f>I84</f>
        <v>14</v>
      </c>
    </row>
    <row r="43" spans="1:9" ht="40.15" hidden="1" customHeight="1">
      <c r="A43" s="407" t="s">
        <v>1454</v>
      </c>
      <c r="B43" s="918" t="s">
        <v>1453</v>
      </c>
      <c r="C43" s="919"/>
      <c r="D43" s="919"/>
      <c r="E43" s="919"/>
      <c r="F43" s="919"/>
      <c r="G43" s="920"/>
    </row>
    <row r="44" spans="1:9" ht="31" hidden="1">
      <c r="A44" s="21" t="s">
        <v>1452</v>
      </c>
      <c r="B44" s="29" t="s">
        <v>1451</v>
      </c>
      <c r="C44" s="25"/>
      <c r="D44" s="25"/>
      <c r="E44" s="26"/>
      <c r="F44" s="25"/>
      <c r="G44" s="25"/>
    </row>
    <row r="45" spans="1:9" ht="31" hidden="1">
      <c r="A45" s="21" t="s">
        <v>1448</v>
      </c>
      <c r="B45" s="29" t="s">
        <v>1447</v>
      </c>
      <c r="C45" s="25"/>
      <c r="D45" s="25"/>
      <c r="E45" s="26"/>
      <c r="F45" s="25"/>
      <c r="G45" s="25"/>
    </row>
    <row r="46" spans="1:9" ht="31" hidden="1">
      <c r="A46" s="21" t="s">
        <v>1444</v>
      </c>
      <c r="B46" s="29" t="s">
        <v>1443</v>
      </c>
      <c r="C46" s="25"/>
      <c r="D46" s="25"/>
      <c r="E46" s="26"/>
      <c r="F46" s="25"/>
      <c r="G46" s="25"/>
    </row>
    <row r="47" spans="1:9" ht="31" hidden="1">
      <c r="A47" s="21" t="s">
        <v>1440</v>
      </c>
      <c r="B47" s="29" t="s">
        <v>1439</v>
      </c>
      <c r="C47" s="25"/>
      <c r="D47" s="25"/>
      <c r="E47" s="26"/>
      <c r="F47" s="25"/>
      <c r="G47" s="25"/>
    </row>
    <row r="48" spans="1:9" ht="31" hidden="1">
      <c r="A48" s="21" t="s">
        <v>1436</v>
      </c>
      <c r="B48" s="29" t="s">
        <v>1435</v>
      </c>
      <c r="C48" s="25"/>
      <c r="D48" s="25"/>
      <c r="E48" s="26"/>
      <c r="F48" s="25"/>
      <c r="G48" s="25"/>
    </row>
    <row r="49" spans="1:7" ht="15.5" hidden="1">
      <c r="A49" s="21" t="s">
        <v>1432</v>
      </c>
      <c r="B49" s="29" t="s">
        <v>1431</v>
      </c>
      <c r="C49" s="25"/>
      <c r="D49" s="25"/>
      <c r="E49" s="26"/>
      <c r="F49" s="25"/>
      <c r="G49" s="25"/>
    </row>
    <row r="50" spans="1:7" ht="31" hidden="1">
      <c r="A50" s="21" t="s">
        <v>1426</v>
      </c>
      <c r="B50" s="29" t="s">
        <v>1425</v>
      </c>
      <c r="C50" s="25"/>
      <c r="D50" s="25"/>
      <c r="E50" s="26"/>
      <c r="F50" s="25"/>
      <c r="G50" s="25"/>
    </row>
    <row r="51" spans="1:7" ht="31" hidden="1">
      <c r="A51" s="21" t="s">
        <v>1420</v>
      </c>
      <c r="B51" s="29" t="s">
        <v>1419</v>
      </c>
      <c r="C51" s="25"/>
      <c r="D51" s="25"/>
      <c r="E51" s="26"/>
      <c r="F51" s="25"/>
      <c r="G51" s="25"/>
    </row>
    <row r="52" spans="1:7" ht="31" hidden="1">
      <c r="A52" s="21" t="s">
        <v>1417</v>
      </c>
      <c r="B52" s="29" t="s">
        <v>1416</v>
      </c>
      <c r="C52" s="25"/>
      <c r="D52" s="25"/>
      <c r="E52" s="26"/>
      <c r="F52" s="25"/>
      <c r="G52" s="25"/>
    </row>
    <row r="53" spans="1:7" ht="31" hidden="1">
      <c r="A53" s="21" t="s">
        <v>1414</v>
      </c>
      <c r="B53" s="29" t="s">
        <v>1413</v>
      </c>
      <c r="C53" s="25"/>
      <c r="D53" s="25"/>
      <c r="E53" s="26"/>
      <c r="F53" s="25"/>
      <c r="G53" s="25"/>
    </row>
    <row r="54" spans="1:7" ht="31" hidden="1">
      <c r="A54" s="21" t="s">
        <v>1408</v>
      </c>
      <c r="B54" s="29" t="s">
        <v>1407</v>
      </c>
      <c r="C54" s="25"/>
      <c r="D54" s="25"/>
      <c r="E54" s="26"/>
      <c r="F54" s="25"/>
      <c r="G54" s="25"/>
    </row>
    <row r="55" spans="1:7" ht="31" hidden="1">
      <c r="A55" s="21" t="s">
        <v>1404</v>
      </c>
      <c r="B55" s="29" t="s">
        <v>1403</v>
      </c>
      <c r="C55" s="25"/>
      <c r="D55" s="25"/>
      <c r="E55" s="26"/>
      <c r="F55" s="25"/>
      <c r="G55" s="25"/>
    </row>
    <row r="56" spans="1:7" ht="31" hidden="1">
      <c r="A56" s="21" t="s">
        <v>1400</v>
      </c>
      <c r="B56" s="29" t="s">
        <v>1399</v>
      </c>
      <c r="C56" s="25"/>
      <c r="D56" s="25"/>
      <c r="E56" s="26"/>
      <c r="F56" s="25"/>
      <c r="G56" s="25"/>
    </row>
    <row r="57" spans="1:7" ht="31" hidden="1">
      <c r="A57" s="21" t="s">
        <v>1395</v>
      </c>
      <c r="B57" s="29" t="s">
        <v>1394</v>
      </c>
      <c r="C57" s="17"/>
      <c r="D57" s="25"/>
      <c r="E57" s="26"/>
      <c r="F57" s="25"/>
      <c r="G57" s="25"/>
    </row>
    <row r="58" spans="1:7" ht="30" hidden="1" customHeight="1">
      <c r="A58" s="21" t="s">
        <v>1392</v>
      </c>
      <c r="B58" s="29" t="s">
        <v>1391</v>
      </c>
      <c r="C58" s="25"/>
      <c r="D58" s="25"/>
      <c r="E58" s="26"/>
      <c r="F58" s="25"/>
      <c r="G58" s="25"/>
    </row>
    <row r="59" spans="1:7" ht="31" hidden="1">
      <c r="A59" s="21" t="s">
        <v>1383</v>
      </c>
      <c r="B59" s="29" t="s">
        <v>1382</v>
      </c>
      <c r="C59" s="25"/>
      <c r="D59" s="25"/>
      <c r="E59" s="26"/>
      <c r="F59" s="25"/>
      <c r="G59" s="25"/>
    </row>
    <row r="60" spans="1:7" ht="31" hidden="1">
      <c r="A60" s="21" t="s">
        <v>1381</v>
      </c>
      <c r="B60" s="29" t="s">
        <v>1380</v>
      </c>
      <c r="C60" s="25"/>
      <c r="D60" s="25"/>
      <c r="E60" s="26"/>
      <c r="F60" s="25"/>
      <c r="G60" s="25"/>
    </row>
    <row r="61" spans="1:7" ht="31" hidden="1">
      <c r="A61" s="21" t="s">
        <v>1379</v>
      </c>
      <c r="B61" s="29" t="s">
        <v>1378</v>
      </c>
      <c r="C61" s="25"/>
      <c r="D61" s="25"/>
      <c r="E61" s="26"/>
      <c r="F61" s="25"/>
      <c r="G61" s="25"/>
    </row>
    <row r="62" spans="1:7" ht="40.15" hidden="1" customHeight="1">
      <c r="A62" s="407" t="s">
        <v>1377</v>
      </c>
      <c r="B62" s="918" t="s">
        <v>1376</v>
      </c>
      <c r="C62" s="919"/>
      <c r="D62" s="919"/>
      <c r="E62" s="919"/>
      <c r="F62" s="919"/>
      <c r="G62" s="920"/>
    </row>
    <row r="63" spans="1:7" ht="31" hidden="1">
      <c r="A63" s="21" t="s">
        <v>1375</v>
      </c>
      <c r="B63" s="38" t="s">
        <v>1374</v>
      </c>
      <c r="C63" s="25"/>
      <c r="D63" s="25"/>
      <c r="E63" s="26"/>
      <c r="F63" s="25"/>
      <c r="G63" s="25"/>
    </row>
    <row r="64" spans="1:7" ht="31" hidden="1">
      <c r="A64" s="21" t="s">
        <v>1373</v>
      </c>
      <c r="B64" s="38" t="s">
        <v>1372</v>
      </c>
      <c r="C64" s="25"/>
      <c r="D64" s="25"/>
      <c r="E64" s="26"/>
      <c r="F64" s="25"/>
      <c r="G64" s="25"/>
    </row>
    <row r="65" spans="1:7" ht="31" hidden="1">
      <c r="A65" s="21" t="s">
        <v>1370</v>
      </c>
      <c r="B65" s="38" t="s">
        <v>1369</v>
      </c>
      <c r="C65" s="25"/>
      <c r="D65" s="25"/>
      <c r="E65" s="26"/>
      <c r="F65" s="25"/>
      <c r="G65" s="25"/>
    </row>
    <row r="66" spans="1:7" ht="31" hidden="1">
      <c r="A66" s="21" t="s">
        <v>1367</v>
      </c>
      <c r="B66" s="38" t="s">
        <v>1366</v>
      </c>
      <c r="C66" s="25"/>
      <c r="D66" s="25"/>
      <c r="E66" s="26"/>
      <c r="F66" s="25"/>
      <c r="G66" s="25"/>
    </row>
    <row r="67" spans="1:7" ht="31" hidden="1">
      <c r="A67" s="21" t="s">
        <v>1363</v>
      </c>
      <c r="B67" s="38" t="s">
        <v>1362</v>
      </c>
      <c r="C67" s="25"/>
      <c r="D67" s="25"/>
      <c r="E67" s="26"/>
      <c r="F67" s="25"/>
      <c r="G67" s="25"/>
    </row>
    <row r="68" spans="1:7" ht="40.15" hidden="1" customHeight="1">
      <c r="A68" s="407" t="s">
        <v>1360</v>
      </c>
      <c r="B68" s="918" t="s">
        <v>1359</v>
      </c>
      <c r="C68" s="919"/>
      <c r="D68" s="919"/>
      <c r="E68" s="919"/>
      <c r="F68" s="919"/>
      <c r="G68" s="920"/>
    </row>
    <row r="69" spans="1:7" ht="31" hidden="1">
      <c r="A69" s="21" t="s">
        <v>1358</v>
      </c>
      <c r="B69" s="38" t="s">
        <v>1357</v>
      </c>
      <c r="C69" s="25"/>
      <c r="D69" s="25"/>
      <c r="E69" s="26"/>
      <c r="F69" s="25"/>
      <c r="G69" s="25"/>
    </row>
    <row r="70" spans="1:7" ht="31" hidden="1">
      <c r="A70" s="21" t="s">
        <v>1356</v>
      </c>
      <c r="B70" s="38" t="s">
        <v>1355</v>
      </c>
      <c r="C70" s="25"/>
      <c r="D70" s="25"/>
      <c r="E70" s="26"/>
      <c r="F70" s="25"/>
      <c r="G70" s="25"/>
    </row>
    <row r="71" spans="1:7" ht="31" hidden="1">
      <c r="A71" s="21" t="s">
        <v>1353</v>
      </c>
      <c r="B71" s="38" t="s">
        <v>1352</v>
      </c>
      <c r="C71" s="25"/>
      <c r="D71" s="25"/>
      <c r="E71" s="26"/>
      <c r="F71" s="25"/>
      <c r="G71" s="25"/>
    </row>
    <row r="72" spans="1:7" ht="40.15" hidden="1" customHeight="1">
      <c r="A72" s="407" t="s">
        <v>1349</v>
      </c>
      <c r="B72" s="918" t="s">
        <v>1348</v>
      </c>
      <c r="C72" s="919"/>
      <c r="D72" s="919"/>
      <c r="E72" s="919"/>
      <c r="F72" s="919"/>
      <c r="G72" s="920"/>
    </row>
    <row r="73" spans="1:7" ht="62" hidden="1">
      <c r="A73" s="21" t="s">
        <v>1347</v>
      </c>
      <c r="B73" s="29" t="s">
        <v>1346</v>
      </c>
      <c r="C73" s="25"/>
      <c r="D73" s="25"/>
      <c r="E73" s="26"/>
      <c r="F73" s="25"/>
      <c r="G73" s="25"/>
    </row>
    <row r="74" spans="1:7" ht="46.5" hidden="1">
      <c r="A74" s="21" t="s">
        <v>1343</v>
      </c>
      <c r="B74" s="29" t="s">
        <v>1342</v>
      </c>
      <c r="C74" s="25"/>
      <c r="D74" s="25"/>
      <c r="E74" s="26"/>
      <c r="F74" s="25"/>
      <c r="G74" s="25"/>
    </row>
    <row r="75" spans="1:7" ht="62" hidden="1">
      <c r="A75" s="21" t="s">
        <v>1340</v>
      </c>
      <c r="B75" s="29" t="s">
        <v>1339</v>
      </c>
      <c r="C75" s="25"/>
      <c r="D75" s="25"/>
      <c r="E75" s="26"/>
      <c r="F75" s="25"/>
      <c r="G75" s="25"/>
    </row>
    <row r="76" spans="1:7" ht="46.5" hidden="1">
      <c r="A76" s="21" t="s">
        <v>1337</v>
      </c>
      <c r="B76" s="29" t="s">
        <v>1336</v>
      </c>
      <c r="C76" s="25"/>
      <c r="D76" s="25"/>
      <c r="E76" s="26"/>
      <c r="F76" s="25"/>
      <c r="G76" s="25"/>
    </row>
    <row r="77" spans="1:7" ht="62" hidden="1">
      <c r="A77" s="21" t="s">
        <v>1330</v>
      </c>
      <c r="B77" s="29" t="s">
        <v>2651</v>
      </c>
      <c r="C77" s="25"/>
      <c r="D77" s="25"/>
      <c r="E77" s="26"/>
      <c r="F77" s="25"/>
      <c r="G77" s="25"/>
    </row>
    <row r="78" spans="1:7" ht="46.5" hidden="1">
      <c r="A78" s="21" t="s">
        <v>1324</v>
      </c>
      <c r="B78" s="29" t="s">
        <v>1323</v>
      </c>
      <c r="C78" s="25"/>
      <c r="D78" s="25"/>
      <c r="E78" s="26"/>
      <c r="F78" s="25"/>
      <c r="G78" s="25"/>
    </row>
    <row r="79" spans="1:7" ht="62" hidden="1">
      <c r="A79" s="21" t="s">
        <v>1321</v>
      </c>
      <c r="B79" s="29" t="s">
        <v>1320</v>
      </c>
      <c r="C79" s="25"/>
      <c r="D79" s="25"/>
      <c r="E79" s="26"/>
      <c r="F79" s="25"/>
      <c r="G79" s="25"/>
    </row>
    <row r="80" spans="1:7" ht="93" hidden="1">
      <c r="A80" s="21" t="s">
        <v>1318</v>
      </c>
      <c r="B80" s="29" t="s">
        <v>1317</v>
      </c>
      <c r="C80" s="25"/>
      <c r="D80" s="25"/>
      <c r="E80" s="26"/>
      <c r="F80" s="25"/>
      <c r="G80" s="25"/>
    </row>
    <row r="81" spans="1:9" ht="62" hidden="1">
      <c r="A81" s="21" t="s">
        <v>1315</v>
      </c>
      <c r="B81" s="29" t="s">
        <v>1314</v>
      </c>
      <c r="C81" s="25"/>
      <c r="D81" s="25"/>
      <c r="E81" s="26"/>
      <c r="F81" s="25"/>
      <c r="G81" s="25"/>
    </row>
    <row r="82" spans="1:9" ht="46.5" hidden="1">
      <c r="A82" s="21" t="s">
        <v>1313</v>
      </c>
      <c r="B82" s="29" t="s">
        <v>1312</v>
      </c>
      <c r="C82" s="25"/>
      <c r="D82" s="25"/>
      <c r="E82" s="26"/>
      <c r="F82" s="25"/>
      <c r="G82" s="25"/>
    </row>
    <row r="83" spans="1:9" ht="29" hidden="1">
      <c r="A83" s="21" t="s">
        <v>1310</v>
      </c>
      <c r="B83" s="23" t="s">
        <v>1309</v>
      </c>
      <c r="C83" s="25"/>
      <c r="D83" s="25"/>
      <c r="E83" s="26"/>
      <c r="F83" s="25"/>
      <c r="G83" s="25"/>
    </row>
    <row r="84" spans="1:9" ht="40.15" customHeight="1">
      <c r="A84" s="406" t="s">
        <v>1307</v>
      </c>
      <c r="B84" s="918" t="s">
        <v>1306</v>
      </c>
      <c r="C84" s="919"/>
      <c r="D84" s="919"/>
      <c r="E84" s="919"/>
      <c r="F84" s="919"/>
      <c r="G84" s="920"/>
      <c r="H84" s="11">
        <f>SUM(D85:D92)</f>
        <v>0</v>
      </c>
      <c r="I84" s="11">
        <f>COUNT(D85:D92)*2</f>
        <v>14</v>
      </c>
    </row>
    <row r="85" spans="1:9" ht="31">
      <c r="A85" s="19" t="s">
        <v>1305</v>
      </c>
      <c r="B85" s="31" t="s">
        <v>1304</v>
      </c>
      <c r="C85" s="36" t="s">
        <v>4959</v>
      </c>
      <c r="D85" s="74">
        <v>0</v>
      </c>
      <c r="E85" s="73" t="s">
        <v>116</v>
      </c>
      <c r="F85" s="36" t="s">
        <v>4958</v>
      </c>
      <c r="G85" s="316"/>
    </row>
    <row r="86" spans="1:9" ht="31">
      <c r="A86" s="19"/>
      <c r="B86" s="31" t="s">
        <v>1302</v>
      </c>
      <c r="C86" s="36" t="s">
        <v>4957</v>
      </c>
      <c r="D86" s="74">
        <v>0</v>
      </c>
      <c r="E86" s="73" t="s">
        <v>116</v>
      </c>
      <c r="F86" s="36" t="s">
        <v>4956</v>
      </c>
      <c r="G86" s="316"/>
    </row>
    <row r="87" spans="1:9" ht="31">
      <c r="A87" s="19"/>
      <c r="B87" s="31" t="s">
        <v>1300</v>
      </c>
      <c r="C87" s="36" t="s">
        <v>4955</v>
      </c>
      <c r="D87" s="74">
        <v>0</v>
      </c>
      <c r="E87" s="73" t="s">
        <v>116</v>
      </c>
      <c r="F87" s="243"/>
      <c r="G87" s="316"/>
    </row>
    <row r="88" spans="1:9" ht="31">
      <c r="A88" s="19"/>
      <c r="B88" s="31" t="s">
        <v>1298</v>
      </c>
      <c r="C88" s="36" t="s">
        <v>4954</v>
      </c>
      <c r="D88" s="74">
        <v>0</v>
      </c>
      <c r="E88" s="73" t="s">
        <v>116</v>
      </c>
      <c r="F88" s="243"/>
      <c r="G88" s="316"/>
    </row>
    <row r="89" spans="1:9" ht="43.5">
      <c r="A89" s="19"/>
      <c r="B89" s="31"/>
      <c r="C89" s="36" t="s">
        <v>4953</v>
      </c>
      <c r="D89" s="74">
        <v>0</v>
      </c>
      <c r="E89" s="73" t="s">
        <v>116</v>
      </c>
      <c r="F89" s="36" t="s">
        <v>4952</v>
      </c>
      <c r="G89" s="316"/>
    </row>
    <row r="90" spans="1:9" ht="43.5">
      <c r="A90" s="19"/>
      <c r="B90" s="31" t="s">
        <v>1296</v>
      </c>
      <c r="C90" s="36" t="s">
        <v>4951</v>
      </c>
      <c r="D90" s="74">
        <v>0</v>
      </c>
      <c r="E90" s="73" t="s">
        <v>116</v>
      </c>
      <c r="F90" s="36" t="s">
        <v>4950</v>
      </c>
      <c r="G90" s="316"/>
    </row>
    <row r="91" spans="1:9" ht="45" hidden="1" customHeight="1">
      <c r="A91" s="21"/>
      <c r="B91" s="31" t="s">
        <v>1294</v>
      </c>
      <c r="C91" s="370"/>
      <c r="D91" s="243"/>
      <c r="E91" s="73"/>
      <c r="F91" s="243"/>
      <c r="G91" s="314"/>
    </row>
    <row r="92" spans="1:9" ht="31">
      <c r="A92" s="19" t="s">
        <v>1293</v>
      </c>
      <c r="B92" s="31" t="s">
        <v>1292</v>
      </c>
      <c r="C92" s="36" t="s">
        <v>4949</v>
      </c>
      <c r="D92" s="316">
        <v>0</v>
      </c>
      <c r="E92" s="73" t="s">
        <v>116</v>
      </c>
      <c r="F92" s="314"/>
      <c r="G92" s="316"/>
    </row>
    <row r="93" spans="1:9" ht="40.15" hidden="1" customHeight="1">
      <c r="A93" s="407" t="s">
        <v>1291</v>
      </c>
      <c r="B93" s="825" t="s">
        <v>1290</v>
      </c>
      <c r="C93" s="826"/>
      <c r="D93" s="826"/>
      <c r="E93" s="826"/>
      <c r="F93" s="826"/>
      <c r="G93" s="827"/>
    </row>
    <row r="94" spans="1:9" ht="62" hidden="1">
      <c r="A94" s="21" t="s">
        <v>1289</v>
      </c>
      <c r="B94" s="31" t="s">
        <v>1288</v>
      </c>
      <c r="C94" s="25"/>
      <c r="D94" s="25"/>
      <c r="E94" s="26"/>
      <c r="F94" s="25"/>
      <c r="G94" s="25"/>
    </row>
    <row r="95" spans="1:9" ht="77.5" hidden="1">
      <c r="A95" s="21" t="s">
        <v>1285</v>
      </c>
      <c r="B95" s="31" t="s">
        <v>1284</v>
      </c>
      <c r="C95" s="25"/>
      <c r="D95" s="25"/>
      <c r="E95" s="26"/>
      <c r="F95" s="25"/>
      <c r="G95" s="25"/>
    </row>
    <row r="96" spans="1:9" ht="18.5">
      <c r="A96" s="118"/>
      <c r="B96" s="1079" t="s">
        <v>1283</v>
      </c>
      <c r="C96" s="1079"/>
      <c r="D96" s="1079"/>
      <c r="E96" s="1079"/>
      <c r="F96" s="1079"/>
      <c r="G96" s="1079"/>
      <c r="H96" s="11">
        <f>H97+H112+H117+H123</f>
        <v>0</v>
      </c>
      <c r="I96" s="11">
        <f>I97+I112+I117+I123</f>
        <v>16</v>
      </c>
    </row>
    <row r="97" spans="1:9" ht="40.15" customHeight="1">
      <c r="A97" s="408" t="s">
        <v>1282</v>
      </c>
      <c r="B97" s="918" t="s">
        <v>1281</v>
      </c>
      <c r="C97" s="919"/>
      <c r="D97" s="919"/>
      <c r="E97" s="919"/>
      <c r="F97" s="919"/>
      <c r="G97" s="920"/>
      <c r="H97" s="11">
        <f>SUM(D98:D105)</f>
        <v>0</v>
      </c>
      <c r="I97" s="11">
        <f>COUNT(D98:D105)*2</f>
        <v>6</v>
      </c>
    </row>
    <row r="98" spans="1:9" ht="43.5">
      <c r="A98" s="19" t="s">
        <v>1280</v>
      </c>
      <c r="B98" s="101" t="s">
        <v>1279</v>
      </c>
      <c r="C98" s="17" t="s">
        <v>4948</v>
      </c>
      <c r="D98" s="24">
        <v>0</v>
      </c>
      <c r="E98" s="26" t="s">
        <v>168</v>
      </c>
      <c r="F98" s="25"/>
      <c r="G98" s="24"/>
    </row>
    <row r="99" spans="1:9" ht="46.5" hidden="1">
      <c r="A99" s="21" t="s">
        <v>1275</v>
      </c>
      <c r="B99" s="101" t="s">
        <v>1274</v>
      </c>
      <c r="C99" s="25"/>
      <c r="D99" s="25"/>
      <c r="E99" s="26"/>
      <c r="F99" s="25"/>
      <c r="G99" s="25"/>
    </row>
    <row r="100" spans="1:9" ht="46.5" hidden="1">
      <c r="A100" s="21" t="s">
        <v>1268</v>
      </c>
      <c r="B100" s="101" t="s">
        <v>1267</v>
      </c>
      <c r="C100" s="25"/>
      <c r="D100" s="25"/>
      <c r="E100" s="26"/>
      <c r="F100" s="25"/>
      <c r="G100" s="25"/>
    </row>
    <row r="101" spans="1:9" ht="46.5" hidden="1">
      <c r="A101" s="21" t="s">
        <v>1265</v>
      </c>
      <c r="B101" s="101" t="s">
        <v>1264</v>
      </c>
      <c r="C101" s="25"/>
      <c r="D101" s="25"/>
      <c r="E101" s="26"/>
      <c r="F101" s="25"/>
      <c r="G101" s="25"/>
    </row>
    <row r="102" spans="1:9" ht="46.5" hidden="1">
      <c r="A102" s="21" t="s">
        <v>1262</v>
      </c>
      <c r="B102" s="101" t="s">
        <v>1261</v>
      </c>
      <c r="C102" s="25"/>
      <c r="D102" s="25"/>
      <c r="E102" s="26"/>
      <c r="F102" s="25"/>
      <c r="G102" s="25"/>
    </row>
    <row r="103" spans="1:9" ht="31">
      <c r="A103" s="19" t="s">
        <v>1258</v>
      </c>
      <c r="B103" s="101" t="s">
        <v>1257</v>
      </c>
      <c r="C103" s="102" t="s">
        <v>1256</v>
      </c>
      <c r="D103" s="24">
        <v>0</v>
      </c>
      <c r="E103" s="26" t="s">
        <v>168</v>
      </c>
      <c r="F103" s="25"/>
      <c r="G103" s="24"/>
    </row>
    <row r="104" spans="1:9" ht="46.5" hidden="1">
      <c r="A104" s="21" t="s">
        <v>1255</v>
      </c>
      <c r="B104" s="101" t="s">
        <v>1254</v>
      </c>
      <c r="C104" s="25"/>
      <c r="D104" s="25"/>
      <c r="E104" s="26"/>
      <c r="F104" s="25"/>
      <c r="G104" s="25"/>
    </row>
    <row r="105" spans="1:9" ht="46.5">
      <c r="A105" s="19" t="s">
        <v>1252</v>
      </c>
      <c r="B105" s="368" t="s">
        <v>1251</v>
      </c>
      <c r="C105" s="76" t="s">
        <v>4947</v>
      </c>
      <c r="D105" s="316">
        <v>0</v>
      </c>
      <c r="E105" s="315" t="s">
        <v>1249</v>
      </c>
      <c r="F105" s="314"/>
      <c r="G105" s="316"/>
    </row>
    <row r="106" spans="1:9" ht="40.15" hidden="1" customHeight="1">
      <c r="A106" s="410" t="s">
        <v>1248</v>
      </c>
      <c r="B106" s="825" t="s">
        <v>3149</v>
      </c>
      <c r="C106" s="826"/>
      <c r="D106" s="826"/>
      <c r="E106" s="826"/>
      <c r="F106" s="826"/>
      <c r="G106" s="827"/>
    </row>
    <row r="107" spans="1:9" ht="31" hidden="1">
      <c r="A107" s="21" t="s">
        <v>1246</v>
      </c>
      <c r="B107" s="97" t="s">
        <v>1245</v>
      </c>
      <c r="C107" s="25"/>
      <c r="D107" s="25"/>
      <c r="E107" s="26"/>
      <c r="F107" s="25"/>
      <c r="G107" s="25"/>
    </row>
    <row r="108" spans="1:9" ht="62" hidden="1">
      <c r="A108" s="21" t="s">
        <v>1239</v>
      </c>
      <c r="B108" s="97" t="s">
        <v>1238</v>
      </c>
      <c r="C108" s="25"/>
      <c r="D108" s="25"/>
      <c r="E108" s="26"/>
      <c r="F108" s="25"/>
      <c r="G108" s="25"/>
    </row>
    <row r="109" spans="1:9" ht="46.5" hidden="1">
      <c r="A109" s="21" t="s">
        <v>1237</v>
      </c>
      <c r="B109" s="100" t="s">
        <v>1236</v>
      </c>
      <c r="C109" s="25"/>
      <c r="D109" s="25"/>
      <c r="E109" s="26"/>
      <c r="F109" s="25"/>
      <c r="G109" s="25"/>
    </row>
    <row r="110" spans="1:9" ht="46.5" hidden="1">
      <c r="A110" s="21" t="s">
        <v>1231</v>
      </c>
      <c r="B110" s="97" t="s">
        <v>1230</v>
      </c>
      <c r="C110" s="25"/>
      <c r="D110" s="25"/>
      <c r="E110" s="26"/>
      <c r="F110" s="25"/>
      <c r="G110" s="25"/>
    </row>
    <row r="111" spans="1:9" ht="46.5" hidden="1">
      <c r="A111" s="21" t="s">
        <v>1229</v>
      </c>
      <c r="B111" s="98" t="s">
        <v>1228</v>
      </c>
      <c r="C111" s="25"/>
      <c r="D111" s="25"/>
      <c r="E111" s="26"/>
      <c r="F111" s="25"/>
      <c r="G111" s="25"/>
    </row>
    <row r="112" spans="1:9" ht="40.15" customHeight="1">
      <c r="A112" s="408" t="s">
        <v>1227</v>
      </c>
      <c r="B112" s="918" t="s">
        <v>1226</v>
      </c>
      <c r="C112" s="919"/>
      <c r="D112" s="919"/>
      <c r="E112" s="919"/>
      <c r="F112" s="919"/>
      <c r="G112" s="920"/>
      <c r="H112" s="11">
        <f>SUM(D114:D115)</f>
        <v>0</v>
      </c>
      <c r="I112" s="11">
        <f>COUNT(D114:D115)*2</f>
        <v>4</v>
      </c>
    </row>
    <row r="113" spans="1:9" ht="31" hidden="1">
      <c r="A113" s="21" t="s">
        <v>1225</v>
      </c>
      <c r="B113" s="97" t="s">
        <v>1224</v>
      </c>
      <c r="C113" s="25"/>
      <c r="D113" s="25"/>
      <c r="E113" s="26"/>
      <c r="F113" s="25"/>
      <c r="G113" s="25"/>
    </row>
    <row r="114" spans="1:9" ht="46.5">
      <c r="A114" s="19" t="s">
        <v>1220</v>
      </c>
      <c r="B114" s="368" t="s">
        <v>1219</v>
      </c>
      <c r="C114" s="36" t="s">
        <v>4946</v>
      </c>
      <c r="D114" s="74">
        <v>0</v>
      </c>
      <c r="E114" s="73" t="s">
        <v>110</v>
      </c>
      <c r="F114" s="369" t="s">
        <v>4945</v>
      </c>
      <c r="G114" s="316"/>
    </row>
    <row r="115" spans="1:9" ht="62">
      <c r="A115" s="19" t="s">
        <v>1217</v>
      </c>
      <c r="B115" s="97" t="s">
        <v>1216</v>
      </c>
      <c r="C115" s="23" t="s">
        <v>1215</v>
      </c>
      <c r="D115" s="24">
        <v>0</v>
      </c>
      <c r="E115" s="26" t="s">
        <v>1195</v>
      </c>
      <c r="F115" s="25"/>
      <c r="G115" s="24"/>
    </row>
    <row r="116" spans="1:9" ht="77.5" hidden="1">
      <c r="A116" s="21" t="s">
        <v>1213</v>
      </c>
      <c r="B116" s="97" t="s">
        <v>1212</v>
      </c>
      <c r="C116" s="25"/>
      <c r="D116" s="25"/>
      <c r="E116" s="26"/>
      <c r="F116" s="25"/>
      <c r="G116" s="25"/>
    </row>
    <row r="117" spans="1:9" ht="40.15" customHeight="1">
      <c r="A117" s="406" t="s">
        <v>1208</v>
      </c>
      <c r="B117" s="918" t="s">
        <v>1207</v>
      </c>
      <c r="C117" s="919"/>
      <c r="D117" s="919"/>
      <c r="E117" s="919"/>
      <c r="F117" s="919"/>
      <c r="G117" s="920"/>
      <c r="H117" s="11">
        <f>SUM(D122)</f>
        <v>0</v>
      </c>
      <c r="I117" s="11">
        <f>COUNT(D122)*2</f>
        <v>2</v>
      </c>
    </row>
    <row r="118" spans="1:9" ht="46.5" hidden="1">
      <c r="A118" s="21" t="s">
        <v>1206</v>
      </c>
      <c r="B118" s="66" t="s">
        <v>1205</v>
      </c>
      <c r="C118" s="25"/>
      <c r="D118" s="25"/>
      <c r="E118" s="26"/>
      <c r="F118" s="25"/>
      <c r="G118" s="25"/>
    </row>
    <row r="119" spans="1:9" ht="31" hidden="1">
      <c r="A119" s="21" t="s">
        <v>1203</v>
      </c>
      <c r="B119" s="66" t="s">
        <v>1202</v>
      </c>
      <c r="C119" s="25"/>
      <c r="D119" s="25"/>
      <c r="E119" s="26"/>
      <c r="F119" s="25"/>
      <c r="G119" s="25"/>
    </row>
    <row r="120" spans="1:9" ht="31" hidden="1">
      <c r="A120" s="21" t="s">
        <v>1200</v>
      </c>
      <c r="B120" s="66" t="s">
        <v>1199</v>
      </c>
      <c r="C120" s="25"/>
      <c r="D120" s="25"/>
      <c r="E120" s="26"/>
      <c r="F120" s="25"/>
      <c r="G120" s="25"/>
    </row>
    <row r="121" spans="1:9" ht="46.5" hidden="1">
      <c r="A121" s="21" t="s">
        <v>1198</v>
      </c>
      <c r="B121" s="66" t="s">
        <v>1197</v>
      </c>
      <c r="C121" s="25"/>
      <c r="D121" s="25"/>
      <c r="E121" s="26"/>
      <c r="F121" s="25"/>
      <c r="G121" s="25"/>
    </row>
    <row r="122" spans="1:9" ht="58">
      <c r="A122" s="19" t="s">
        <v>1191</v>
      </c>
      <c r="B122" s="42" t="s">
        <v>1190</v>
      </c>
      <c r="C122" s="30" t="s">
        <v>2376</v>
      </c>
      <c r="D122" s="24">
        <v>0</v>
      </c>
      <c r="E122" s="26" t="s">
        <v>168</v>
      </c>
      <c r="F122" s="25"/>
      <c r="G122" s="24"/>
    </row>
    <row r="123" spans="1:9" ht="40.15" customHeight="1">
      <c r="A123" s="408" t="s">
        <v>1188</v>
      </c>
      <c r="B123" s="918" t="s">
        <v>1187</v>
      </c>
      <c r="C123" s="919"/>
      <c r="D123" s="919"/>
      <c r="E123" s="919"/>
      <c r="F123" s="919"/>
      <c r="G123" s="920"/>
      <c r="H123" s="11">
        <f>SUM(D124:D127)</f>
        <v>0</v>
      </c>
      <c r="I123" s="11">
        <f>COUNT(D124:D127)*2</f>
        <v>4</v>
      </c>
    </row>
    <row r="124" spans="1:9" ht="62">
      <c r="A124" s="19" t="s">
        <v>1186</v>
      </c>
      <c r="B124" s="97" t="s">
        <v>1185</v>
      </c>
      <c r="C124" s="25" t="s">
        <v>4944</v>
      </c>
      <c r="D124" s="24">
        <v>0</v>
      </c>
      <c r="E124" s="26" t="s">
        <v>808</v>
      </c>
      <c r="F124" s="25"/>
      <c r="G124" s="24"/>
    </row>
    <row r="125" spans="1:9" ht="46.5" hidden="1">
      <c r="A125" s="21" t="s">
        <v>1182</v>
      </c>
      <c r="B125" s="368" t="s">
        <v>1181</v>
      </c>
      <c r="C125" s="45"/>
      <c r="D125" s="314"/>
      <c r="E125" s="315"/>
      <c r="F125" s="314"/>
      <c r="G125" s="314"/>
    </row>
    <row r="126" spans="1:9" ht="46.5" hidden="1">
      <c r="A126" s="21" t="s">
        <v>1179</v>
      </c>
      <c r="B126" s="97" t="s">
        <v>1178</v>
      </c>
      <c r="C126" s="25"/>
      <c r="D126" s="25"/>
      <c r="E126" s="26"/>
      <c r="F126" s="25"/>
      <c r="G126" s="25"/>
    </row>
    <row r="127" spans="1:9" ht="62">
      <c r="A127" s="19" t="s">
        <v>1176</v>
      </c>
      <c r="B127" s="368" t="s">
        <v>1175</v>
      </c>
      <c r="C127" s="32" t="s">
        <v>4943</v>
      </c>
      <c r="D127" s="316">
        <v>0</v>
      </c>
      <c r="E127" s="26" t="s">
        <v>808</v>
      </c>
      <c r="F127" s="314"/>
      <c r="G127" s="316"/>
    </row>
    <row r="128" spans="1:9" ht="62" hidden="1">
      <c r="A128" s="21" t="s">
        <v>1173</v>
      </c>
      <c r="B128" s="97" t="s">
        <v>1172</v>
      </c>
      <c r="C128" s="25"/>
      <c r="D128" s="25"/>
      <c r="E128" s="26"/>
      <c r="F128" s="25"/>
      <c r="G128" s="25"/>
    </row>
    <row r="129" spans="1:9" ht="62" hidden="1">
      <c r="A129" s="21" t="s">
        <v>1169</v>
      </c>
      <c r="B129" s="69" t="s">
        <v>1168</v>
      </c>
      <c r="C129" s="25"/>
      <c r="D129" s="25"/>
      <c r="E129" s="26"/>
      <c r="F129" s="25"/>
      <c r="G129" s="25"/>
    </row>
    <row r="130" spans="1:9" ht="18.5">
      <c r="A130" s="118"/>
      <c r="B130" s="1079" t="s">
        <v>1167</v>
      </c>
      <c r="C130" s="1079"/>
      <c r="D130" s="1079"/>
      <c r="E130" s="1079"/>
      <c r="F130" s="1079"/>
      <c r="G130" s="1079"/>
      <c r="H130" s="11">
        <f>H131+H146+H152+H159+H174+H179</f>
        <v>0</v>
      </c>
      <c r="I130" s="11">
        <f>I131+I146+I152+I159+I174+I179</f>
        <v>84</v>
      </c>
    </row>
    <row r="131" spans="1:9" ht="40.15" customHeight="1">
      <c r="A131" s="406" t="s">
        <v>1166</v>
      </c>
      <c r="B131" s="825" t="s">
        <v>1165</v>
      </c>
      <c r="C131" s="826"/>
      <c r="D131" s="826"/>
      <c r="E131" s="826"/>
      <c r="F131" s="826"/>
      <c r="G131" s="827"/>
      <c r="H131" s="11">
        <f>SUM(D132:D144)</f>
        <v>0</v>
      </c>
      <c r="I131" s="11">
        <f>COUNT(D132:D145)*2</f>
        <v>24</v>
      </c>
    </row>
    <row r="132" spans="1:9" ht="43.5">
      <c r="A132" s="19" t="s">
        <v>1164</v>
      </c>
      <c r="B132" s="90" t="s">
        <v>1163</v>
      </c>
      <c r="C132" s="36" t="s">
        <v>4942</v>
      </c>
      <c r="D132" s="316">
        <v>0</v>
      </c>
      <c r="E132" s="315" t="s">
        <v>168</v>
      </c>
      <c r="F132" s="36" t="s">
        <v>4941</v>
      </c>
      <c r="G132" s="316"/>
    </row>
    <row r="133" spans="1:9" ht="43.5">
      <c r="A133" s="19"/>
      <c r="B133" s="90"/>
      <c r="C133" s="36" t="s">
        <v>4940</v>
      </c>
      <c r="D133" s="316">
        <v>0</v>
      </c>
      <c r="E133" s="315" t="s">
        <v>168</v>
      </c>
      <c r="F133" s="36" t="s">
        <v>4939</v>
      </c>
      <c r="G133" s="316"/>
    </row>
    <row r="134" spans="1:9" ht="43.5">
      <c r="A134" s="19"/>
      <c r="B134" s="90"/>
      <c r="C134" s="36" t="s">
        <v>4938</v>
      </c>
      <c r="D134" s="316">
        <v>0</v>
      </c>
      <c r="E134" s="315" t="s">
        <v>168</v>
      </c>
      <c r="F134" s="36" t="s">
        <v>4937</v>
      </c>
      <c r="G134" s="316"/>
    </row>
    <row r="135" spans="1:9" ht="31" hidden="1">
      <c r="A135" s="21" t="s">
        <v>1158</v>
      </c>
      <c r="B135" s="81" t="s">
        <v>1157</v>
      </c>
      <c r="C135" s="25"/>
      <c r="D135" s="25"/>
      <c r="E135" s="26"/>
      <c r="F135" s="25"/>
      <c r="G135" s="25"/>
    </row>
    <row r="136" spans="1:9" ht="87">
      <c r="A136" s="19" t="s">
        <v>1146</v>
      </c>
      <c r="B136" s="90" t="s">
        <v>1145</v>
      </c>
      <c r="C136" s="36" t="s">
        <v>4936</v>
      </c>
      <c r="D136" s="316">
        <v>0</v>
      </c>
      <c r="E136" s="315" t="s">
        <v>168</v>
      </c>
      <c r="F136" s="36" t="s">
        <v>4935</v>
      </c>
      <c r="G136" s="316"/>
    </row>
    <row r="137" spans="1:9" ht="72.5">
      <c r="A137" s="19"/>
      <c r="B137" s="90"/>
      <c r="C137" s="36" t="s">
        <v>4934</v>
      </c>
      <c r="D137" s="316">
        <v>0</v>
      </c>
      <c r="E137" s="315" t="s">
        <v>168</v>
      </c>
      <c r="F137" s="36" t="s">
        <v>4933</v>
      </c>
      <c r="G137" s="316"/>
    </row>
    <row r="138" spans="1:9" ht="58">
      <c r="A138" s="19"/>
      <c r="B138" s="90"/>
      <c r="C138" s="39" t="s">
        <v>3640</v>
      </c>
      <c r="D138" s="316">
        <v>0</v>
      </c>
      <c r="E138" s="315" t="s">
        <v>168</v>
      </c>
      <c r="F138" s="36" t="s">
        <v>4932</v>
      </c>
      <c r="G138" s="316"/>
    </row>
    <row r="139" spans="1:9" ht="72.5">
      <c r="A139" s="19" t="s">
        <v>1134</v>
      </c>
      <c r="B139" s="94" t="s">
        <v>1133</v>
      </c>
      <c r="C139" s="22" t="s">
        <v>4931</v>
      </c>
      <c r="D139" s="24">
        <v>0</v>
      </c>
      <c r="E139" s="315" t="s">
        <v>168</v>
      </c>
      <c r="F139" s="25"/>
      <c r="G139" s="24"/>
    </row>
    <row r="140" spans="1:9" ht="58">
      <c r="A140" s="19"/>
      <c r="B140" s="94"/>
      <c r="C140" s="22" t="s">
        <v>4930</v>
      </c>
      <c r="D140" s="24">
        <v>0</v>
      </c>
      <c r="E140" s="315" t="s">
        <v>168</v>
      </c>
      <c r="F140" s="25"/>
      <c r="G140" s="24"/>
    </row>
    <row r="141" spans="1:9" ht="29">
      <c r="A141" s="19"/>
      <c r="B141" s="94"/>
      <c r="C141" s="22" t="s">
        <v>4929</v>
      </c>
      <c r="D141" s="24">
        <v>0</v>
      </c>
      <c r="E141" s="315" t="s">
        <v>168</v>
      </c>
      <c r="F141" s="25"/>
      <c r="G141" s="24"/>
    </row>
    <row r="142" spans="1:9" ht="46.5">
      <c r="A142" s="19" t="s">
        <v>1131</v>
      </c>
      <c r="B142" s="90" t="s">
        <v>1130</v>
      </c>
      <c r="C142" s="45" t="s">
        <v>4928</v>
      </c>
      <c r="D142" s="316">
        <v>0</v>
      </c>
      <c r="E142" s="315" t="s">
        <v>168</v>
      </c>
      <c r="F142" s="314"/>
      <c r="G142" s="316"/>
    </row>
    <row r="143" spans="1:9" ht="31">
      <c r="A143" s="19" t="s">
        <v>1128</v>
      </c>
      <c r="B143" s="94" t="s">
        <v>1127</v>
      </c>
      <c r="C143" s="22" t="s">
        <v>4927</v>
      </c>
      <c r="D143" s="24">
        <v>0</v>
      </c>
      <c r="E143" s="315" t="s">
        <v>168</v>
      </c>
      <c r="F143" s="25"/>
      <c r="G143" s="24"/>
    </row>
    <row r="144" spans="1:9" ht="29">
      <c r="A144" s="19"/>
      <c r="B144" s="94"/>
      <c r="C144" s="22" t="s">
        <v>4926</v>
      </c>
      <c r="D144" s="24">
        <v>0</v>
      </c>
      <c r="E144" s="315" t="s">
        <v>168</v>
      </c>
      <c r="F144" s="25"/>
      <c r="G144" s="24"/>
    </row>
    <row r="145" spans="1:9" ht="77.5" hidden="1">
      <c r="A145" s="21" t="s">
        <v>1124</v>
      </c>
      <c r="B145" s="90" t="s">
        <v>1123</v>
      </c>
      <c r="C145" s="25"/>
      <c r="D145" s="25"/>
      <c r="E145" s="26"/>
      <c r="F145" s="25"/>
      <c r="G145" s="25"/>
    </row>
    <row r="146" spans="1:9" ht="40.15" customHeight="1">
      <c r="A146" s="406" t="s">
        <v>1118</v>
      </c>
      <c r="B146" s="918" t="s">
        <v>1117</v>
      </c>
      <c r="C146" s="919"/>
      <c r="D146" s="919"/>
      <c r="E146" s="919"/>
      <c r="F146" s="919"/>
      <c r="G146" s="920"/>
      <c r="H146" s="11">
        <f>SUM(D147:D151)</f>
        <v>0</v>
      </c>
      <c r="I146" s="11">
        <f>COUNT(D147:D151)*2</f>
        <v>8</v>
      </c>
    </row>
    <row r="147" spans="1:9" ht="58">
      <c r="A147" s="19" t="s">
        <v>1116</v>
      </c>
      <c r="B147" s="83" t="s">
        <v>1115</v>
      </c>
      <c r="C147" s="23" t="s">
        <v>1114</v>
      </c>
      <c r="D147" s="37">
        <v>0</v>
      </c>
      <c r="E147" s="26" t="s">
        <v>168</v>
      </c>
      <c r="F147" s="23" t="s">
        <v>1113</v>
      </c>
      <c r="G147" s="24"/>
    </row>
    <row r="148" spans="1:9" ht="62" hidden="1">
      <c r="A148" s="21" t="s">
        <v>1112</v>
      </c>
      <c r="B148" s="81" t="s">
        <v>1111</v>
      </c>
      <c r="C148" s="25"/>
      <c r="D148" s="25"/>
      <c r="E148" s="26"/>
      <c r="F148" s="25"/>
      <c r="G148" s="25"/>
    </row>
    <row r="149" spans="1:9" ht="58">
      <c r="A149" s="19" t="s">
        <v>1110</v>
      </c>
      <c r="B149" s="90" t="s">
        <v>1109</v>
      </c>
      <c r="C149" s="76" t="s">
        <v>4925</v>
      </c>
      <c r="D149" s="316">
        <v>0</v>
      </c>
      <c r="E149" s="315" t="s">
        <v>168</v>
      </c>
      <c r="G149" s="316"/>
    </row>
    <row r="150" spans="1:9" ht="72.5">
      <c r="A150" s="19"/>
      <c r="B150" s="367"/>
      <c r="C150" s="36" t="s">
        <v>4924</v>
      </c>
      <c r="D150" s="316">
        <v>0</v>
      </c>
      <c r="E150" s="315" t="s">
        <v>168</v>
      </c>
      <c r="F150" s="36"/>
      <c r="G150" s="316"/>
    </row>
    <row r="151" spans="1:9" ht="31">
      <c r="A151" s="19" t="s">
        <v>1107</v>
      </c>
      <c r="B151" s="87" t="s">
        <v>1106</v>
      </c>
      <c r="C151" s="48" t="s">
        <v>4923</v>
      </c>
      <c r="D151" s="24">
        <v>0</v>
      </c>
      <c r="E151" s="315" t="s">
        <v>168</v>
      </c>
      <c r="F151" s="25"/>
      <c r="G151" s="24"/>
    </row>
    <row r="152" spans="1:9" ht="40.15" customHeight="1">
      <c r="A152" s="406" t="s">
        <v>1103</v>
      </c>
      <c r="B152" s="918" t="s">
        <v>1102</v>
      </c>
      <c r="C152" s="919"/>
      <c r="D152" s="919"/>
      <c r="E152" s="919"/>
      <c r="F152" s="919"/>
      <c r="G152" s="920"/>
      <c r="H152" s="11">
        <f>SUM(D153:D158)</f>
        <v>0</v>
      </c>
      <c r="I152" s="11">
        <f>COUNT(D153:D158)*2</f>
        <v>12</v>
      </c>
    </row>
    <row r="153" spans="1:9" ht="43.5">
      <c r="A153" s="19" t="s">
        <v>1101</v>
      </c>
      <c r="B153" s="80" t="s">
        <v>1100</v>
      </c>
      <c r="C153" s="86" t="s">
        <v>4922</v>
      </c>
      <c r="D153" s="74">
        <v>0</v>
      </c>
      <c r="E153" s="26" t="s">
        <v>235</v>
      </c>
      <c r="F153" s="86" t="s">
        <v>4921</v>
      </c>
      <c r="G153" s="316"/>
    </row>
    <row r="154" spans="1:9" ht="43.5">
      <c r="A154" s="19"/>
      <c r="B154" s="366"/>
      <c r="C154" s="86" t="s">
        <v>1098</v>
      </c>
      <c r="D154" s="74">
        <v>0</v>
      </c>
      <c r="E154" s="26" t="s">
        <v>168</v>
      </c>
      <c r="F154" s="86" t="s">
        <v>4921</v>
      </c>
      <c r="G154" s="316"/>
    </row>
    <row r="155" spans="1:9" ht="58">
      <c r="A155" s="19"/>
      <c r="B155" s="366"/>
      <c r="C155" s="248" t="s">
        <v>4920</v>
      </c>
      <c r="D155" s="74">
        <v>0</v>
      </c>
      <c r="E155" s="26" t="s">
        <v>168</v>
      </c>
      <c r="F155" s="86" t="s">
        <v>4919</v>
      </c>
      <c r="G155" s="316"/>
    </row>
    <row r="156" spans="1:9" ht="72.5">
      <c r="A156" s="19" t="s">
        <v>1097</v>
      </c>
      <c r="B156" s="366" t="s">
        <v>1096</v>
      </c>
      <c r="C156" s="86" t="s">
        <v>4918</v>
      </c>
      <c r="D156" s="74">
        <v>0</v>
      </c>
      <c r="E156" s="26" t="s">
        <v>190</v>
      </c>
      <c r="F156" s="86" t="s">
        <v>4917</v>
      </c>
      <c r="G156" s="316"/>
    </row>
    <row r="157" spans="1:9" ht="72.5">
      <c r="A157" s="19"/>
      <c r="B157" s="366"/>
      <c r="C157" s="86" t="s">
        <v>1094</v>
      </c>
      <c r="D157" s="74">
        <v>0</v>
      </c>
      <c r="E157" s="26" t="s">
        <v>190</v>
      </c>
      <c r="F157" s="86" t="s">
        <v>4917</v>
      </c>
      <c r="G157" s="316"/>
    </row>
    <row r="158" spans="1:9" ht="62">
      <c r="A158" s="19" t="s">
        <v>1093</v>
      </c>
      <c r="B158" s="80" t="s">
        <v>1092</v>
      </c>
      <c r="C158" s="23" t="s">
        <v>1091</v>
      </c>
      <c r="D158" s="316">
        <v>0</v>
      </c>
      <c r="E158" s="26" t="s">
        <v>422</v>
      </c>
      <c r="F158" s="314"/>
      <c r="G158" s="316"/>
    </row>
    <row r="159" spans="1:9" ht="40.15" customHeight="1">
      <c r="A159" s="406" t="s">
        <v>1090</v>
      </c>
      <c r="B159" s="825" t="s">
        <v>1089</v>
      </c>
      <c r="C159" s="826"/>
      <c r="D159" s="826"/>
      <c r="E159" s="826"/>
      <c r="F159" s="826"/>
      <c r="G159" s="827"/>
      <c r="H159" s="11">
        <f>SUM(D163:D173)</f>
        <v>0</v>
      </c>
      <c r="I159" s="11">
        <f>COUNT(D163:D172)*2</f>
        <v>20</v>
      </c>
    </row>
    <row r="160" spans="1:9" ht="46.5" hidden="1">
      <c r="A160" s="21" t="s">
        <v>1088</v>
      </c>
      <c r="B160" s="79" t="s">
        <v>1087</v>
      </c>
      <c r="C160" s="25"/>
      <c r="D160" s="25"/>
      <c r="E160" s="26"/>
      <c r="F160" s="25"/>
      <c r="G160" s="25"/>
    </row>
    <row r="161" spans="1:9" ht="46.5" hidden="1">
      <c r="A161" s="21" t="s">
        <v>1084</v>
      </c>
      <c r="B161" s="79" t="s">
        <v>1083</v>
      </c>
      <c r="C161" s="25"/>
      <c r="D161" s="25"/>
      <c r="E161" s="26"/>
      <c r="F161" s="25"/>
      <c r="G161" s="25"/>
    </row>
    <row r="162" spans="1:9" ht="46.5" hidden="1">
      <c r="A162" s="21" t="s">
        <v>1081</v>
      </c>
      <c r="B162" s="79" t="s">
        <v>1080</v>
      </c>
      <c r="C162" s="25"/>
      <c r="D162" s="25"/>
      <c r="E162" s="26"/>
      <c r="F162" s="25"/>
      <c r="G162" s="25"/>
    </row>
    <row r="163" spans="1:9" ht="46.5">
      <c r="A163" s="19" t="s">
        <v>1076</v>
      </c>
      <c r="B163" s="79" t="s">
        <v>1075</v>
      </c>
      <c r="C163" s="25" t="s">
        <v>4916</v>
      </c>
      <c r="D163" s="24">
        <v>0</v>
      </c>
      <c r="E163" s="26" t="s">
        <v>110</v>
      </c>
      <c r="F163" s="25"/>
      <c r="G163" s="24"/>
    </row>
    <row r="164" spans="1:9" ht="39.75" customHeight="1">
      <c r="A164" s="19"/>
      <c r="B164" s="79"/>
      <c r="C164" s="17" t="s">
        <v>4915</v>
      </c>
      <c r="D164" s="24">
        <v>0</v>
      </c>
      <c r="E164" s="26" t="s">
        <v>110</v>
      </c>
      <c r="F164" s="25"/>
      <c r="G164" s="24"/>
    </row>
    <row r="165" spans="1:9" ht="31">
      <c r="A165" s="19" t="s">
        <v>1062</v>
      </c>
      <c r="B165" s="79" t="s">
        <v>1061</v>
      </c>
      <c r="C165" s="25" t="s">
        <v>4914</v>
      </c>
      <c r="D165" s="24">
        <v>0</v>
      </c>
      <c r="E165" s="26" t="s">
        <v>110</v>
      </c>
      <c r="F165" s="25"/>
      <c r="G165" s="24"/>
    </row>
    <row r="166" spans="1:9" ht="15.5">
      <c r="A166" s="19"/>
      <c r="B166" s="79"/>
      <c r="C166" s="25" t="s">
        <v>4913</v>
      </c>
      <c r="D166" s="24">
        <v>0</v>
      </c>
      <c r="E166" s="26" t="s">
        <v>110</v>
      </c>
      <c r="F166" s="25"/>
      <c r="G166" s="24"/>
    </row>
    <row r="167" spans="1:9" ht="29">
      <c r="A167" s="19"/>
      <c r="B167" s="79"/>
      <c r="C167" s="17" t="s">
        <v>4912</v>
      </c>
      <c r="D167" s="24">
        <v>0</v>
      </c>
      <c r="E167" s="26" t="s">
        <v>110</v>
      </c>
      <c r="F167" s="25"/>
      <c r="G167" s="24"/>
    </row>
    <row r="168" spans="1:9" ht="31">
      <c r="A168" s="19" t="s">
        <v>1057</v>
      </c>
      <c r="B168" s="79" t="s">
        <v>1056</v>
      </c>
      <c r="C168" s="336" t="s">
        <v>1055</v>
      </c>
      <c r="D168" s="24">
        <v>0</v>
      </c>
      <c r="E168" s="26" t="s">
        <v>110</v>
      </c>
      <c r="F168" s="25"/>
      <c r="G168" s="24"/>
    </row>
    <row r="169" spans="1:9" ht="15.5">
      <c r="A169" s="19"/>
      <c r="B169" s="79"/>
      <c r="C169" s="32" t="s">
        <v>4911</v>
      </c>
      <c r="D169" s="24">
        <v>0</v>
      </c>
      <c r="E169" s="26" t="s">
        <v>110</v>
      </c>
      <c r="F169" s="25"/>
      <c r="G169" s="24"/>
    </row>
    <row r="170" spans="1:9" ht="29">
      <c r="A170" s="19"/>
      <c r="B170" s="79"/>
      <c r="C170" s="336" t="s">
        <v>4910</v>
      </c>
      <c r="D170" s="24">
        <v>0</v>
      </c>
      <c r="E170" s="26" t="s">
        <v>110</v>
      </c>
      <c r="F170" s="25"/>
      <c r="G170" s="24"/>
    </row>
    <row r="171" spans="1:9" ht="31">
      <c r="A171" s="19" t="s">
        <v>1049</v>
      </c>
      <c r="B171" s="79" t="s">
        <v>1048</v>
      </c>
      <c r="C171" s="211" t="s">
        <v>4909</v>
      </c>
      <c r="D171" s="24">
        <v>0</v>
      </c>
      <c r="E171" s="26" t="s">
        <v>110</v>
      </c>
      <c r="F171" s="25"/>
      <c r="G171" s="24"/>
    </row>
    <row r="172" spans="1:9" ht="43.5">
      <c r="A172" s="19"/>
      <c r="B172" s="42"/>
      <c r="C172" s="17" t="s">
        <v>4908</v>
      </c>
      <c r="D172" s="24">
        <v>0</v>
      </c>
      <c r="E172" s="26" t="s">
        <v>110</v>
      </c>
      <c r="F172" s="25"/>
      <c r="G172" s="24">
        <v>4234324</v>
      </c>
    </row>
    <row r="173" spans="1:9" ht="15.5" hidden="1">
      <c r="A173" s="21"/>
      <c r="B173" s="42"/>
      <c r="C173" s="17"/>
      <c r="D173" s="25"/>
      <c r="E173" s="26"/>
      <c r="F173" s="25"/>
      <c r="G173" s="338"/>
    </row>
    <row r="174" spans="1:9" ht="40.15" customHeight="1">
      <c r="A174" s="406" t="s">
        <v>1043</v>
      </c>
      <c r="B174" s="918" t="s">
        <v>1042</v>
      </c>
      <c r="C174" s="919"/>
      <c r="D174" s="919"/>
      <c r="E174" s="919"/>
      <c r="F174" s="919"/>
      <c r="G174" s="920"/>
      <c r="H174" s="11">
        <f>SUM(D176:D177)</f>
        <v>0</v>
      </c>
      <c r="I174" s="11">
        <f>COUNT(D176:D177)*2</f>
        <v>4</v>
      </c>
    </row>
    <row r="175" spans="1:9" ht="31" hidden="1">
      <c r="A175" s="21" t="s">
        <v>1041</v>
      </c>
      <c r="B175" s="79" t="s">
        <v>1040</v>
      </c>
      <c r="C175" s="25"/>
      <c r="D175" s="25"/>
      <c r="E175" s="26"/>
      <c r="F175" s="25"/>
      <c r="G175" s="25"/>
    </row>
    <row r="176" spans="1:9" ht="43.5">
      <c r="A176" s="19" t="s">
        <v>1036</v>
      </c>
      <c r="B176" s="80" t="s">
        <v>1035</v>
      </c>
      <c r="C176" s="36" t="s">
        <v>4907</v>
      </c>
      <c r="D176" s="74">
        <v>0</v>
      </c>
      <c r="E176" s="73" t="s">
        <v>190</v>
      </c>
      <c r="F176" s="36" t="s">
        <v>4906</v>
      </c>
      <c r="G176" s="316"/>
    </row>
    <row r="177" spans="1:9" ht="29">
      <c r="A177" s="19"/>
      <c r="B177" s="80"/>
      <c r="C177" s="36" t="s">
        <v>4905</v>
      </c>
      <c r="D177" s="74">
        <v>0</v>
      </c>
      <c r="E177" s="73" t="s">
        <v>190</v>
      </c>
      <c r="F177" s="36" t="s">
        <v>4904</v>
      </c>
      <c r="G177" s="316"/>
    </row>
    <row r="178" spans="1:9" ht="46.5" hidden="1">
      <c r="A178" s="21" t="s">
        <v>1031</v>
      </c>
      <c r="B178" s="81" t="s">
        <v>1030</v>
      </c>
      <c r="C178" s="25"/>
      <c r="D178" s="25"/>
      <c r="E178" s="26"/>
      <c r="F178" s="25"/>
      <c r="G178" s="25"/>
    </row>
    <row r="179" spans="1:9" ht="40.15" customHeight="1">
      <c r="A179" s="406" t="s">
        <v>1027</v>
      </c>
      <c r="B179" s="918" t="s">
        <v>1026</v>
      </c>
      <c r="C179" s="919"/>
      <c r="D179" s="919"/>
      <c r="E179" s="919"/>
      <c r="F179" s="919"/>
      <c r="G179" s="920"/>
      <c r="H179" s="11">
        <f>SUM(D184:D191)</f>
        <v>0</v>
      </c>
      <c r="I179" s="11">
        <f>COUNT(D184:D191)*2</f>
        <v>16</v>
      </c>
    </row>
    <row r="180" spans="1:9" ht="46.5" hidden="1">
      <c r="A180" s="21" t="s">
        <v>1025</v>
      </c>
      <c r="B180" s="79" t="s">
        <v>1024</v>
      </c>
      <c r="C180" s="25"/>
      <c r="D180" s="25"/>
      <c r="E180" s="26"/>
      <c r="F180" s="25"/>
      <c r="G180" s="25"/>
    </row>
    <row r="181" spans="1:9" ht="62" hidden="1">
      <c r="A181" s="21" t="s">
        <v>1021</v>
      </c>
      <c r="B181" s="79" t="s">
        <v>1020</v>
      </c>
      <c r="C181" s="25"/>
      <c r="D181" s="25"/>
      <c r="E181" s="26"/>
      <c r="F181" s="25"/>
      <c r="G181" s="25"/>
    </row>
    <row r="182" spans="1:9" ht="62" hidden="1">
      <c r="A182" s="21" t="s">
        <v>1007</v>
      </c>
      <c r="B182" s="79" t="s">
        <v>1006</v>
      </c>
      <c r="C182" s="25"/>
      <c r="D182" s="25"/>
      <c r="E182" s="26"/>
      <c r="F182" s="25"/>
      <c r="G182" s="25"/>
    </row>
    <row r="183" spans="1:9" ht="77.5" hidden="1">
      <c r="A183" s="21" t="s">
        <v>1003</v>
      </c>
      <c r="B183" s="80" t="s">
        <v>1002</v>
      </c>
      <c r="C183" s="25"/>
      <c r="D183" s="25"/>
      <c r="E183" s="26"/>
      <c r="F183" s="25"/>
      <c r="G183" s="25"/>
    </row>
    <row r="184" spans="1:9" ht="31">
      <c r="A184" s="19" t="s">
        <v>1001</v>
      </c>
      <c r="B184" s="79" t="s">
        <v>1000</v>
      </c>
      <c r="C184" s="31" t="s">
        <v>999</v>
      </c>
      <c r="D184" s="37">
        <v>0</v>
      </c>
      <c r="E184" s="26" t="s">
        <v>986</v>
      </c>
      <c r="F184" s="23" t="s">
        <v>4903</v>
      </c>
      <c r="G184" s="24"/>
    </row>
    <row r="185" spans="1:9" ht="46.5">
      <c r="A185" s="19" t="s">
        <v>997</v>
      </c>
      <c r="B185" s="80" t="s">
        <v>996</v>
      </c>
      <c r="C185" s="36" t="s">
        <v>4902</v>
      </c>
      <c r="D185" s="74">
        <v>0</v>
      </c>
      <c r="E185" s="26" t="s">
        <v>986</v>
      </c>
      <c r="F185" s="36" t="s">
        <v>4901</v>
      </c>
      <c r="G185" s="316"/>
    </row>
    <row r="186" spans="1:9" ht="43.5">
      <c r="A186" s="19"/>
      <c r="B186" s="80"/>
      <c r="C186" s="38" t="s">
        <v>4900</v>
      </c>
      <c r="D186" s="365">
        <v>0</v>
      </c>
      <c r="E186" s="26" t="s">
        <v>986</v>
      </c>
      <c r="F186" s="36" t="s">
        <v>4899</v>
      </c>
      <c r="G186" s="316"/>
    </row>
    <row r="187" spans="1:9" ht="46.5">
      <c r="A187" s="108"/>
      <c r="B187" s="364"/>
      <c r="C187" s="177" t="s">
        <v>4898</v>
      </c>
      <c r="D187" s="363">
        <v>0</v>
      </c>
      <c r="E187" s="26" t="s">
        <v>986</v>
      </c>
      <c r="F187" s="247" t="s">
        <v>4897</v>
      </c>
      <c r="G187" s="362"/>
    </row>
    <row r="188" spans="1:9" ht="31">
      <c r="A188" s="108"/>
      <c r="B188" s="364"/>
      <c r="C188" s="31" t="s">
        <v>995</v>
      </c>
      <c r="D188" s="363">
        <v>0</v>
      </c>
      <c r="E188" s="26" t="s">
        <v>986</v>
      </c>
      <c r="F188" s="23" t="s">
        <v>994</v>
      </c>
      <c r="G188" s="362"/>
    </row>
    <row r="189" spans="1:9" ht="46.5">
      <c r="A189" s="19" t="s">
        <v>991</v>
      </c>
      <c r="B189" s="38" t="s">
        <v>990</v>
      </c>
      <c r="C189" s="36" t="s">
        <v>4896</v>
      </c>
      <c r="D189" s="74">
        <v>0</v>
      </c>
      <c r="E189" s="26" t="s">
        <v>986</v>
      </c>
      <c r="F189" s="36" t="s">
        <v>4895</v>
      </c>
      <c r="G189" s="316"/>
    </row>
    <row r="190" spans="1:9" ht="43.5">
      <c r="A190" s="118"/>
      <c r="B190" s="314"/>
      <c r="C190" s="36" t="s">
        <v>4894</v>
      </c>
      <c r="D190" s="74">
        <v>0</v>
      </c>
      <c r="E190" s="26" t="s">
        <v>986</v>
      </c>
      <c r="F190" s="36" t="s">
        <v>4893</v>
      </c>
      <c r="G190" s="316"/>
    </row>
    <row r="191" spans="1:9" ht="43.5">
      <c r="A191" s="118"/>
      <c r="B191" s="314"/>
      <c r="C191" s="36" t="s">
        <v>4892</v>
      </c>
      <c r="D191" s="74">
        <v>0</v>
      </c>
      <c r="E191" s="26" t="s">
        <v>986</v>
      </c>
      <c r="F191" s="36" t="s">
        <v>4891</v>
      </c>
      <c r="G191" s="316"/>
    </row>
    <row r="192" spans="1:9" ht="18.5">
      <c r="A192" s="118"/>
      <c r="B192" s="1079" t="s">
        <v>984</v>
      </c>
      <c r="C192" s="1079"/>
      <c r="D192" s="1079"/>
      <c r="E192" s="1079"/>
      <c r="F192" s="1079"/>
      <c r="G192" s="1079"/>
      <c r="H192" s="11">
        <f>H193+H207+H219+H232+H236+H252+H278+H285</f>
        <v>0</v>
      </c>
      <c r="I192" s="11">
        <f>I193+I207+I219+I232+I236+I252+I278+I285</f>
        <v>122</v>
      </c>
    </row>
    <row r="193" spans="1:9" ht="40.15" customHeight="1">
      <c r="A193" s="406" t="s">
        <v>983</v>
      </c>
      <c r="B193" s="918" t="s">
        <v>982</v>
      </c>
      <c r="C193" s="919"/>
      <c r="D193" s="919"/>
      <c r="E193" s="919"/>
      <c r="F193" s="919"/>
      <c r="G193" s="920"/>
      <c r="H193" s="11">
        <f>SUM(D194:D197)</f>
        <v>0</v>
      </c>
      <c r="I193" s="11">
        <f>COUNT(D194:D197)*2</f>
        <v>6</v>
      </c>
    </row>
    <row r="194" spans="1:9" ht="46.5">
      <c r="A194" s="19" t="s">
        <v>981</v>
      </c>
      <c r="B194" s="69" t="s">
        <v>980</v>
      </c>
      <c r="C194" s="23" t="s">
        <v>4890</v>
      </c>
      <c r="D194" s="24">
        <v>0</v>
      </c>
      <c r="E194" s="26" t="s">
        <v>110</v>
      </c>
      <c r="F194" s="25"/>
      <c r="G194" s="24"/>
    </row>
    <row r="195" spans="1:9" ht="58">
      <c r="A195" s="19"/>
      <c r="B195" s="69"/>
      <c r="C195" s="30" t="s">
        <v>978</v>
      </c>
      <c r="D195" s="24">
        <v>0</v>
      </c>
      <c r="E195" s="26" t="s">
        <v>110</v>
      </c>
      <c r="F195" s="25"/>
      <c r="G195" s="24"/>
    </row>
    <row r="196" spans="1:9" ht="62" hidden="1">
      <c r="A196" s="21" t="s">
        <v>977</v>
      </c>
      <c r="B196" s="42" t="s">
        <v>976</v>
      </c>
      <c r="C196" s="25"/>
      <c r="D196" s="25"/>
      <c r="E196" s="26"/>
      <c r="F196" s="25"/>
      <c r="G196" s="25"/>
    </row>
    <row r="197" spans="1:9" ht="58">
      <c r="A197" s="19" t="s">
        <v>972</v>
      </c>
      <c r="B197" s="42" t="s">
        <v>971</v>
      </c>
      <c r="C197" s="22" t="s">
        <v>3037</v>
      </c>
      <c r="D197" s="24">
        <v>0</v>
      </c>
      <c r="E197" s="26" t="s">
        <v>235</v>
      </c>
      <c r="F197" s="25"/>
      <c r="G197" s="24"/>
    </row>
    <row r="198" spans="1:9" ht="40.15" hidden="1" customHeight="1">
      <c r="A198" s="410" t="s">
        <v>970</v>
      </c>
      <c r="B198" s="918" t="s">
        <v>969</v>
      </c>
      <c r="C198" s="919"/>
      <c r="D198" s="919"/>
      <c r="E198" s="919"/>
      <c r="F198" s="919"/>
      <c r="G198" s="920"/>
    </row>
    <row r="199" spans="1:9" ht="46.5" hidden="1">
      <c r="A199" s="21" t="s">
        <v>968</v>
      </c>
      <c r="B199" s="42" t="s">
        <v>967</v>
      </c>
      <c r="C199" s="25"/>
      <c r="D199" s="25"/>
      <c r="E199" s="26"/>
      <c r="F199" s="25"/>
      <c r="G199" s="25"/>
    </row>
    <row r="200" spans="1:9" ht="46.5" hidden="1">
      <c r="A200" s="21" t="s">
        <v>964</v>
      </c>
      <c r="B200" s="69" t="s">
        <v>963</v>
      </c>
      <c r="C200" s="25"/>
      <c r="D200" s="25"/>
      <c r="E200" s="26"/>
      <c r="F200" s="25"/>
      <c r="G200" s="25"/>
    </row>
    <row r="201" spans="1:9" ht="31" hidden="1">
      <c r="A201" s="21" t="s">
        <v>962</v>
      </c>
      <c r="B201" s="42" t="s">
        <v>961</v>
      </c>
      <c r="C201" s="25"/>
      <c r="D201" s="25"/>
      <c r="E201" s="26"/>
      <c r="F201" s="25"/>
      <c r="G201" s="25"/>
    </row>
    <row r="202" spans="1:9" ht="31" hidden="1">
      <c r="A202" s="21" t="s">
        <v>958</v>
      </c>
      <c r="B202" s="42" t="s">
        <v>957</v>
      </c>
      <c r="D202" s="25"/>
      <c r="E202" s="26"/>
      <c r="F202" s="25"/>
      <c r="G202" s="25"/>
    </row>
    <row r="203" spans="1:9" ht="46.5" hidden="1">
      <c r="A203" s="21" t="s">
        <v>953</v>
      </c>
      <c r="B203" s="69" t="s">
        <v>952</v>
      </c>
      <c r="C203" s="17"/>
      <c r="D203" s="25"/>
      <c r="E203" s="26"/>
      <c r="F203" s="25"/>
      <c r="G203" s="25"/>
    </row>
    <row r="204" spans="1:9" ht="43.5" hidden="1">
      <c r="A204" s="21" t="s">
        <v>949</v>
      </c>
      <c r="B204" s="17" t="s">
        <v>948</v>
      </c>
      <c r="C204" s="17"/>
      <c r="D204" s="25"/>
      <c r="E204" s="26"/>
      <c r="F204" s="25"/>
      <c r="G204" s="25"/>
    </row>
    <row r="205" spans="1:9" ht="46.5" hidden="1">
      <c r="A205" s="21" t="s">
        <v>945</v>
      </c>
      <c r="B205" s="42" t="s">
        <v>944</v>
      </c>
      <c r="C205" s="25"/>
      <c r="D205" s="25"/>
      <c r="E205" s="26"/>
      <c r="F205" s="25"/>
      <c r="G205" s="25"/>
    </row>
    <row r="206" spans="1:9" ht="46.5" hidden="1">
      <c r="A206" s="21" t="s">
        <v>939</v>
      </c>
      <c r="B206" s="42" t="s">
        <v>938</v>
      </c>
      <c r="C206" s="25"/>
      <c r="D206" s="25"/>
      <c r="E206" s="26"/>
      <c r="F206" s="25"/>
      <c r="G206" s="25"/>
    </row>
    <row r="207" spans="1:9" ht="40.15" customHeight="1">
      <c r="A207" s="408" t="s">
        <v>937</v>
      </c>
      <c r="B207" s="918" t="s">
        <v>936</v>
      </c>
      <c r="C207" s="919"/>
      <c r="D207" s="919"/>
      <c r="E207" s="919"/>
      <c r="F207" s="919"/>
      <c r="G207" s="920"/>
      <c r="H207" s="11">
        <f>SUM(D208:D218)</f>
        <v>0</v>
      </c>
      <c r="I207" s="11">
        <f>COUNT(D208:D218)*2</f>
        <v>20</v>
      </c>
    </row>
    <row r="208" spans="1:9" ht="46.5">
      <c r="A208" s="19" t="s">
        <v>935</v>
      </c>
      <c r="B208" s="38" t="s">
        <v>934</v>
      </c>
      <c r="C208" s="174" t="s">
        <v>4889</v>
      </c>
      <c r="D208" s="93">
        <v>0</v>
      </c>
      <c r="E208" s="13" t="s">
        <v>168</v>
      </c>
      <c r="F208" s="48"/>
      <c r="G208" s="316"/>
    </row>
    <row r="209" spans="1:9" ht="29">
      <c r="A209" s="19"/>
      <c r="B209" s="38"/>
      <c r="C209" s="76" t="s">
        <v>4888</v>
      </c>
      <c r="D209" s="74">
        <v>0</v>
      </c>
      <c r="E209" s="13" t="s">
        <v>168</v>
      </c>
      <c r="F209" s="36"/>
      <c r="G209" s="316"/>
    </row>
    <row r="210" spans="1:9" ht="29">
      <c r="A210" s="19"/>
      <c r="B210" s="38"/>
      <c r="C210" s="76" t="s">
        <v>4887</v>
      </c>
      <c r="D210" s="74">
        <v>0</v>
      </c>
      <c r="E210" s="13" t="s">
        <v>168</v>
      </c>
      <c r="F210" s="36"/>
      <c r="G210" s="316"/>
    </row>
    <row r="211" spans="1:9" ht="46.5">
      <c r="A211" s="19" t="s">
        <v>929</v>
      </c>
      <c r="B211" s="38" t="s">
        <v>928</v>
      </c>
      <c r="C211" s="36" t="s">
        <v>4886</v>
      </c>
      <c r="D211" s="74">
        <v>0</v>
      </c>
      <c r="E211" s="39" t="s">
        <v>235</v>
      </c>
      <c r="F211" s="36"/>
      <c r="G211" s="316"/>
    </row>
    <row r="212" spans="1:9" ht="43.5">
      <c r="A212" s="19"/>
      <c r="B212" s="38"/>
      <c r="C212" s="36" t="s">
        <v>4885</v>
      </c>
      <c r="D212" s="74">
        <v>0</v>
      </c>
      <c r="E212" s="39" t="s">
        <v>235</v>
      </c>
      <c r="F212" s="36"/>
      <c r="G212" s="316"/>
    </row>
    <row r="213" spans="1:9" ht="43.5">
      <c r="A213" s="19"/>
      <c r="B213" s="38"/>
      <c r="C213" s="36" t="s">
        <v>4884</v>
      </c>
      <c r="D213" s="74">
        <v>0</v>
      </c>
      <c r="E213" s="39" t="s">
        <v>235</v>
      </c>
      <c r="F213" s="36"/>
      <c r="G213" s="316"/>
    </row>
    <row r="214" spans="1:9" ht="58">
      <c r="A214" s="19" t="s">
        <v>924</v>
      </c>
      <c r="B214" s="38" t="s">
        <v>923</v>
      </c>
      <c r="C214" s="23" t="s">
        <v>4883</v>
      </c>
      <c r="D214" s="37">
        <v>0</v>
      </c>
      <c r="E214" s="13" t="s">
        <v>110</v>
      </c>
      <c r="F214" s="23" t="s">
        <v>919</v>
      </c>
      <c r="G214" s="316"/>
    </row>
    <row r="215" spans="1:9" ht="58">
      <c r="A215" s="19"/>
      <c r="B215" s="38"/>
      <c r="C215" s="23" t="s">
        <v>4882</v>
      </c>
      <c r="D215" s="37">
        <v>0</v>
      </c>
      <c r="E215" s="13" t="s">
        <v>110</v>
      </c>
      <c r="F215" s="23" t="s">
        <v>919</v>
      </c>
      <c r="G215" s="316"/>
    </row>
    <row r="216" spans="1:9" ht="58">
      <c r="A216" s="19"/>
      <c r="B216" s="38"/>
      <c r="C216" s="23" t="s">
        <v>4881</v>
      </c>
      <c r="D216" s="37">
        <v>0</v>
      </c>
      <c r="E216" s="13" t="s">
        <v>110</v>
      </c>
      <c r="F216" s="23" t="s">
        <v>919</v>
      </c>
      <c r="G216" s="316"/>
    </row>
    <row r="217" spans="1:9" ht="31" hidden="1">
      <c r="A217" s="21" t="s">
        <v>918</v>
      </c>
      <c r="B217" s="38" t="s">
        <v>917</v>
      </c>
      <c r="C217" s="38"/>
      <c r="D217" s="25"/>
      <c r="E217" s="26"/>
      <c r="F217" s="25"/>
      <c r="G217" s="25"/>
    </row>
    <row r="218" spans="1:9" ht="29">
      <c r="A218" s="19" t="s">
        <v>915</v>
      </c>
      <c r="B218" s="75" t="s">
        <v>914</v>
      </c>
      <c r="C218" s="23" t="s">
        <v>1778</v>
      </c>
      <c r="D218" s="24">
        <v>0</v>
      </c>
      <c r="E218" s="26" t="s">
        <v>126</v>
      </c>
      <c r="F218" s="25"/>
      <c r="G218" s="24"/>
    </row>
    <row r="219" spans="1:9" ht="40.15" customHeight="1">
      <c r="A219" s="408" t="s">
        <v>912</v>
      </c>
      <c r="B219" s="825" t="s">
        <v>911</v>
      </c>
      <c r="C219" s="826"/>
      <c r="D219" s="826"/>
      <c r="E219" s="826"/>
      <c r="F219" s="826"/>
      <c r="G219" s="827"/>
      <c r="H219" s="11">
        <f>SUM(D220:D231)</f>
        <v>0</v>
      </c>
      <c r="I219" s="11">
        <f>COUNT(D220:D231)*2</f>
        <v>22</v>
      </c>
    </row>
    <row r="220" spans="1:9" ht="43.5">
      <c r="A220" s="19" t="s">
        <v>910</v>
      </c>
      <c r="B220" s="31" t="s">
        <v>909</v>
      </c>
      <c r="C220" s="36" t="s">
        <v>908</v>
      </c>
      <c r="D220" s="74">
        <v>0</v>
      </c>
      <c r="E220" s="361" t="s">
        <v>168</v>
      </c>
      <c r="F220" s="36" t="s">
        <v>4751</v>
      </c>
      <c r="G220" s="316"/>
    </row>
    <row r="221" spans="1:9" ht="29">
      <c r="A221" s="19"/>
      <c r="B221" s="31"/>
      <c r="C221" s="36" t="s">
        <v>907</v>
      </c>
      <c r="D221" s="74">
        <v>0</v>
      </c>
      <c r="E221" s="361" t="s">
        <v>168</v>
      </c>
      <c r="F221" s="36"/>
      <c r="G221" s="316"/>
    </row>
    <row r="222" spans="1:9" ht="43.5">
      <c r="A222" s="19" t="s">
        <v>906</v>
      </c>
      <c r="B222" s="31" t="s">
        <v>905</v>
      </c>
      <c r="C222" s="36" t="s">
        <v>904</v>
      </c>
      <c r="D222" s="74">
        <v>0</v>
      </c>
      <c r="E222" s="361" t="s">
        <v>168</v>
      </c>
      <c r="F222" s="36" t="s">
        <v>903</v>
      </c>
      <c r="G222" s="24"/>
    </row>
    <row r="223" spans="1:9" ht="29">
      <c r="A223" s="19"/>
      <c r="B223" s="31"/>
      <c r="C223" s="23" t="s">
        <v>902</v>
      </c>
      <c r="D223" s="74">
        <v>0</v>
      </c>
      <c r="E223" s="361" t="s">
        <v>168</v>
      </c>
      <c r="F223" s="36"/>
      <c r="G223" s="316"/>
    </row>
    <row r="224" spans="1:9" ht="43.5">
      <c r="A224" s="19"/>
      <c r="B224" s="31"/>
      <c r="C224" s="45" t="s">
        <v>901</v>
      </c>
      <c r="D224" s="74">
        <v>0</v>
      </c>
      <c r="E224" s="361" t="s">
        <v>168</v>
      </c>
      <c r="F224" s="243"/>
      <c r="G224" s="316"/>
    </row>
    <row r="225" spans="1:9" ht="31">
      <c r="A225" s="19" t="s">
        <v>900</v>
      </c>
      <c r="B225" s="31" t="s">
        <v>899</v>
      </c>
      <c r="C225" s="161" t="s">
        <v>898</v>
      </c>
      <c r="D225" s="74">
        <v>0</v>
      </c>
      <c r="E225" s="361" t="s">
        <v>168</v>
      </c>
      <c r="F225" s="36" t="s">
        <v>4751</v>
      </c>
      <c r="G225" s="316"/>
    </row>
    <row r="226" spans="1:9" ht="29">
      <c r="A226" s="19"/>
      <c r="B226" s="31"/>
      <c r="C226" s="36" t="s">
        <v>897</v>
      </c>
      <c r="D226" s="74">
        <v>0</v>
      </c>
      <c r="E226" s="361" t="s">
        <v>168</v>
      </c>
      <c r="F226" s="36" t="s">
        <v>4751</v>
      </c>
      <c r="G226" s="316"/>
    </row>
    <row r="227" spans="1:9" ht="31" hidden="1">
      <c r="A227" s="21" t="s">
        <v>894</v>
      </c>
      <c r="B227" s="29" t="s">
        <v>893</v>
      </c>
      <c r="C227" s="25"/>
      <c r="D227" s="25"/>
      <c r="E227" s="73"/>
      <c r="F227" s="25"/>
      <c r="G227" s="25"/>
    </row>
    <row r="228" spans="1:9" ht="31">
      <c r="A228" s="19" t="s">
        <v>892</v>
      </c>
      <c r="B228" s="31" t="s">
        <v>891</v>
      </c>
      <c r="C228" s="36" t="s">
        <v>4880</v>
      </c>
      <c r="D228" s="74">
        <v>0</v>
      </c>
      <c r="E228" s="361" t="s">
        <v>168</v>
      </c>
      <c r="F228" s="36" t="s">
        <v>4751</v>
      </c>
      <c r="G228" s="316"/>
    </row>
    <row r="229" spans="1:9" ht="29">
      <c r="A229" s="19"/>
      <c r="B229" s="31"/>
      <c r="C229" s="36" t="s">
        <v>4879</v>
      </c>
      <c r="D229" s="74">
        <v>0</v>
      </c>
      <c r="E229" s="361" t="s">
        <v>168</v>
      </c>
      <c r="F229" s="36"/>
      <c r="G229" s="316"/>
    </row>
    <row r="230" spans="1:9" ht="29">
      <c r="A230" s="19"/>
      <c r="B230" s="31"/>
      <c r="C230" s="36" t="s">
        <v>4878</v>
      </c>
      <c r="D230" s="74">
        <v>0</v>
      </c>
      <c r="E230" s="361" t="s">
        <v>168</v>
      </c>
      <c r="F230" s="36"/>
      <c r="G230" s="316"/>
    </row>
    <row r="231" spans="1:9" ht="46.5">
      <c r="A231" s="19" t="s">
        <v>889</v>
      </c>
      <c r="B231" s="31" t="s">
        <v>888</v>
      </c>
      <c r="C231" s="30" t="s">
        <v>4877</v>
      </c>
      <c r="D231" s="74">
        <v>0</v>
      </c>
      <c r="E231" s="361" t="s">
        <v>168</v>
      </c>
      <c r="F231" s="36" t="s">
        <v>4751</v>
      </c>
      <c r="G231" s="316"/>
    </row>
    <row r="232" spans="1:9" ht="40.15" customHeight="1">
      <c r="A232" s="408" t="s">
        <v>886</v>
      </c>
      <c r="B232" s="825" t="s">
        <v>885</v>
      </c>
      <c r="C232" s="826"/>
      <c r="D232" s="826"/>
      <c r="E232" s="826"/>
      <c r="F232" s="826"/>
      <c r="G232" s="827"/>
      <c r="H232" s="11">
        <f>SUM(D233:D234)</f>
        <v>0</v>
      </c>
      <c r="I232" s="11">
        <f>COUNT(D233:D234)*2</f>
        <v>4</v>
      </c>
    </row>
    <row r="233" spans="1:9" ht="62">
      <c r="A233" s="19" t="s">
        <v>884</v>
      </c>
      <c r="B233" s="31" t="s">
        <v>883</v>
      </c>
      <c r="C233" s="23" t="s">
        <v>882</v>
      </c>
      <c r="D233" s="74">
        <v>0</v>
      </c>
      <c r="E233" s="26" t="s">
        <v>235</v>
      </c>
      <c r="F233" s="36" t="s">
        <v>4876</v>
      </c>
      <c r="G233" s="74"/>
    </row>
    <row r="234" spans="1:9" ht="46.5">
      <c r="A234" s="19" t="s">
        <v>881</v>
      </c>
      <c r="B234" s="29" t="s">
        <v>880</v>
      </c>
      <c r="C234" s="68" t="s">
        <v>4875</v>
      </c>
      <c r="D234" s="16">
        <v>0</v>
      </c>
      <c r="E234" s="26" t="s">
        <v>235</v>
      </c>
      <c r="F234" s="17" t="s">
        <v>4874</v>
      </c>
      <c r="G234" s="16"/>
    </row>
    <row r="235" spans="1:9" ht="43.5" hidden="1">
      <c r="A235" s="21" t="s">
        <v>878</v>
      </c>
      <c r="B235" s="71" t="s">
        <v>877</v>
      </c>
      <c r="C235" s="25"/>
      <c r="D235" s="25"/>
      <c r="E235" s="26"/>
      <c r="F235" s="25"/>
      <c r="G235" s="25"/>
    </row>
    <row r="236" spans="1:9" ht="40.15" customHeight="1">
      <c r="A236" s="408" t="s">
        <v>876</v>
      </c>
      <c r="B236" s="918" t="s">
        <v>875</v>
      </c>
      <c r="C236" s="919"/>
      <c r="D236" s="919"/>
      <c r="E236" s="919"/>
      <c r="F236" s="919"/>
      <c r="G236" s="920"/>
      <c r="H236" s="11">
        <f>SUM(D238:D251)</f>
        <v>0</v>
      </c>
      <c r="I236" s="11">
        <f>COUNT(D238:D251)*2</f>
        <v>28</v>
      </c>
    </row>
    <row r="237" spans="1:9" ht="46.5" hidden="1">
      <c r="A237" s="40" t="s">
        <v>874</v>
      </c>
      <c r="B237" s="42" t="s">
        <v>873</v>
      </c>
      <c r="C237" s="25"/>
      <c r="D237" s="25"/>
      <c r="E237" s="26"/>
      <c r="F237" s="25"/>
      <c r="G237" s="25"/>
    </row>
    <row r="238" spans="1:9" ht="46.5">
      <c r="A238" s="28" t="s">
        <v>871</v>
      </c>
      <c r="B238" s="38" t="s">
        <v>870</v>
      </c>
      <c r="C238" s="27" t="s">
        <v>4873</v>
      </c>
      <c r="D238" s="316">
        <v>0</v>
      </c>
      <c r="E238" s="315" t="s">
        <v>130</v>
      </c>
      <c r="F238" s="75" t="s">
        <v>4872</v>
      </c>
      <c r="G238" s="360"/>
    </row>
    <row r="239" spans="1:9" ht="93">
      <c r="A239" s="28"/>
      <c r="B239" s="38"/>
      <c r="C239" s="27" t="s">
        <v>4871</v>
      </c>
      <c r="D239" s="316">
        <v>0</v>
      </c>
      <c r="E239" s="315" t="s">
        <v>130</v>
      </c>
      <c r="F239" s="91"/>
      <c r="G239" s="360"/>
    </row>
    <row r="240" spans="1:9" ht="58">
      <c r="A240" s="28" t="s">
        <v>869</v>
      </c>
      <c r="B240" s="64" t="s">
        <v>868</v>
      </c>
      <c r="C240" s="36" t="s">
        <v>4870</v>
      </c>
      <c r="D240" s="316">
        <v>0</v>
      </c>
      <c r="E240" s="315" t="s">
        <v>130</v>
      </c>
      <c r="F240" s="91"/>
      <c r="G240" s="360"/>
    </row>
    <row r="241" spans="1:9" ht="58">
      <c r="A241" s="28"/>
      <c r="B241" s="64"/>
      <c r="C241" s="36" t="s">
        <v>4869</v>
      </c>
      <c r="D241" s="316">
        <v>0</v>
      </c>
      <c r="E241" s="315" t="s">
        <v>1756</v>
      </c>
      <c r="F241" s="48" t="s">
        <v>4868</v>
      </c>
      <c r="G241" s="220"/>
    </row>
    <row r="242" spans="1:9" ht="29">
      <c r="A242" s="28"/>
      <c r="B242" s="64"/>
      <c r="C242" s="36" t="s">
        <v>4867</v>
      </c>
      <c r="D242" s="316">
        <v>0</v>
      </c>
      <c r="E242" s="315" t="s">
        <v>168</v>
      </c>
      <c r="F242" s="36" t="s">
        <v>4866</v>
      </c>
      <c r="G242" s="316"/>
    </row>
    <row r="243" spans="1:9" ht="58">
      <c r="A243" s="28"/>
      <c r="B243" s="64"/>
      <c r="C243" s="36" t="s">
        <v>4865</v>
      </c>
      <c r="D243" s="316">
        <v>0</v>
      </c>
      <c r="E243" s="315" t="s">
        <v>168</v>
      </c>
      <c r="F243" s="36" t="s">
        <v>4864</v>
      </c>
      <c r="G243" s="316"/>
    </row>
    <row r="244" spans="1:9" ht="43.5">
      <c r="A244" s="28"/>
      <c r="B244" s="64"/>
      <c r="C244" s="36" t="s">
        <v>4863</v>
      </c>
      <c r="D244" s="316">
        <v>0</v>
      </c>
      <c r="E244" s="315" t="s">
        <v>797</v>
      </c>
      <c r="F244" s="314"/>
      <c r="G244" s="316"/>
    </row>
    <row r="245" spans="1:9" ht="29">
      <c r="A245" s="28"/>
      <c r="B245" s="64"/>
      <c r="C245" s="36" t="s">
        <v>4862</v>
      </c>
      <c r="D245" s="316">
        <v>0</v>
      </c>
      <c r="E245" s="315" t="s">
        <v>110</v>
      </c>
      <c r="F245" s="36" t="s">
        <v>4861</v>
      </c>
      <c r="G245" s="316"/>
    </row>
    <row r="246" spans="1:9" ht="29">
      <c r="A246" s="28"/>
      <c r="B246" s="64"/>
      <c r="C246" s="36" t="s">
        <v>4860</v>
      </c>
      <c r="D246" s="316">
        <v>0</v>
      </c>
      <c r="E246" s="315" t="s">
        <v>168</v>
      </c>
      <c r="F246" s="314"/>
      <c r="G246" s="316"/>
    </row>
    <row r="247" spans="1:9" ht="43.5">
      <c r="A247" s="28"/>
      <c r="B247" s="64"/>
      <c r="C247" s="36" t="s">
        <v>4859</v>
      </c>
      <c r="D247" s="316">
        <v>0</v>
      </c>
      <c r="E247" s="315" t="s">
        <v>130</v>
      </c>
      <c r="F247" s="36" t="s">
        <v>4858</v>
      </c>
      <c r="G247" s="316"/>
    </row>
    <row r="248" spans="1:9" ht="58">
      <c r="A248" s="28"/>
      <c r="B248" s="64"/>
      <c r="C248" s="36" t="s">
        <v>4857</v>
      </c>
      <c r="D248" s="316">
        <v>0</v>
      </c>
      <c r="E248" s="315" t="s">
        <v>797</v>
      </c>
      <c r="F248" s="314"/>
      <c r="G248" s="316"/>
    </row>
    <row r="249" spans="1:9" ht="43.5">
      <c r="A249" s="28"/>
      <c r="B249" s="64"/>
      <c r="C249" s="75" t="s">
        <v>4856</v>
      </c>
      <c r="D249" s="316">
        <v>0</v>
      </c>
      <c r="E249" s="315" t="s">
        <v>110</v>
      </c>
      <c r="F249" s="314"/>
      <c r="G249" s="356"/>
    </row>
    <row r="250" spans="1:9" ht="43.5">
      <c r="A250" s="28"/>
      <c r="B250" s="64"/>
      <c r="C250" s="75" t="s">
        <v>4855</v>
      </c>
      <c r="D250" s="316">
        <v>0</v>
      </c>
      <c r="E250" s="315" t="s">
        <v>130</v>
      </c>
      <c r="F250" s="314"/>
      <c r="G250" s="356"/>
    </row>
    <row r="251" spans="1:9" ht="29">
      <c r="A251" s="28"/>
      <c r="B251" s="64"/>
      <c r="C251" s="75" t="s">
        <v>4854</v>
      </c>
      <c r="D251" s="316">
        <v>0</v>
      </c>
      <c r="E251" s="315" t="s">
        <v>130</v>
      </c>
      <c r="F251" s="314"/>
      <c r="G251" s="356"/>
    </row>
    <row r="252" spans="1:9" ht="40.15" customHeight="1">
      <c r="A252" s="408" t="s">
        <v>867</v>
      </c>
      <c r="B252" s="918" t="s">
        <v>866</v>
      </c>
      <c r="C252" s="919"/>
      <c r="D252" s="919"/>
      <c r="E252" s="919"/>
      <c r="F252" s="919"/>
      <c r="G252" s="920"/>
      <c r="H252" s="11">
        <f>SUM(D253:D267)</f>
        <v>0</v>
      </c>
      <c r="I252" s="11">
        <f>COUNT(D253:D267)*2</f>
        <v>28</v>
      </c>
    </row>
    <row r="253" spans="1:9" ht="42.4" customHeight="1">
      <c r="A253" s="19" t="s">
        <v>865</v>
      </c>
      <c r="B253" s="42" t="s">
        <v>864</v>
      </c>
      <c r="C253" s="36" t="s">
        <v>4853</v>
      </c>
      <c r="D253" s="24">
        <v>0</v>
      </c>
      <c r="E253" s="26" t="s">
        <v>130</v>
      </c>
      <c r="F253" s="17" t="s">
        <v>4852</v>
      </c>
      <c r="G253" s="24"/>
    </row>
    <row r="254" spans="1:9" ht="42.4" customHeight="1">
      <c r="A254" s="19"/>
      <c r="B254" s="42"/>
      <c r="C254" s="36" t="s">
        <v>4851</v>
      </c>
      <c r="D254" s="24">
        <v>0</v>
      </c>
      <c r="E254" s="26" t="s">
        <v>130</v>
      </c>
      <c r="F254" s="36" t="s">
        <v>4850</v>
      </c>
      <c r="G254" s="24"/>
    </row>
    <row r="255" spans="1:9" ht="46.5" hidden="1">
      <c r="A255" s="21" t="s">
        <v>862</v>
      </c>
      <c r="B255" s="42" t="s">
        <v>861</v>
      </c>
      <c r="C255" s="25"/>
      <c r="D255" s="25"/>
      <c r="E255" s="26"/>
      <c r="F255" s="25"/>
      <c r="G255" s="25"/>
    </row>
    <row r="256" spans="1:9" ht="43.5">
      <c r="A256" s="19" t="s">
        <v>860</v>
      </c>
      <c r="B256" s="64" t="s">
        <v>859</v>
      </c>
      <c r="C256" s="36" t="s">
        <v>4849</v>
      </c>
      <c r="D256" s="316">
        <v>0</v>
      </c>
      <c r="E256" s="315" t="s">
        <v>130</v>
      </c>
      <c r="F256" s="36" t="s">
        <v>4848</v>
      </c>
      <c r="G256" s="316"/>
    </row>
    <row r="257" spans="1:7" ht="58">
      <c r="A257" s="19"/>
      <c r="B257" s="64"/>
      <c r="C257" s="36" t="s">
        <v>4847</v>
      </c>
      <c r="D257" s="316">
        <v>0</v>
      </c>
      <c r="E257" s="315" t="s">
        <v>168</v>
      </c>
      <c r="G257" s="316"/>
    </row>
    <row r="258" spans="1:7" ht="43.5">
      <c r="A258" s="19"/>
      <c r="B258" s="64"/>
      <c r="C258" s="36" t="s">
        <v>4846</v>
      </c>
      <c r="D258" s="316">
        <v>0</v>
      </c>
      <c r="E258" s="315" t="s">
        <v>168</v>
      </c>
      <c r="F258" s="314"/>
      <c r="G258" s="316"/>
    </row>
    <row r="259" spans="1:7" ht="43.5">
      <c r="A259" s="19"/>
      <c r="B259" s="64"/>
      <c r="C259" s="36" t="s">
        <v>4845</v>
      </c>
      <c r="D259" s="316">
        <v>0</v>
      </c>
      <c r="E259" s="315" t="s">
        <v>190</v>
      </c>
      <c r="F259" s="314"/>
      <c r="G259" s="316"/>
    </row>
    <row r="260" spans="1:7" ht="58">
      <c r="A260" s="19"/>
      <c r="B260" s="64"/>
      <c r="C260" s="36" t="s">
        <v>4844</v>
      </c>
      <c r="D260" s="316">
        <v>0</v>
      </c>
      <c r="E260" s="315" t="s">
        <v>190</v>
      </c>
      <c r="F260" s="36" t="s">
        <v>4843</v>
      </c>
      <c r="G260" s="316"/>
    </row>
    <row r="261" spans="1:7" ht="43.5">
      <c r="A261" s="19"/>
      <c r="B261" s="64"/>
      <c r="C261" s="36" t="s">
        <v>4842</v>
      </c>
      <c r="D261" s="316">
        <v>0</v>
      </c>
      <c r="E261" s="315" t="s">
        <v>190</v>
      </c>
      <c r="G261" s="316"/>
    </row>
    <row r="262" spans="1:7" ht="58">
      <c r="A262" s="19"/>
      <c r="B262" s="64"/>
      <c r="C262" s="36" t="s">
        <v>4841</v>
      </c>
      <c r="D262" s="316">
        <v>0</v>
      </c>
      <c r="E262" s="315" t="s">
        <v>51</v>
      </c>
      <c r="F262" s="314"/>
      <c r="G262" s="316"/>
    </row>
    <row r="263" spans="1:7" ht="43.5">
      <c r="A263" s="19"/>
      <c r="B263" s="64"/>
      <c r="C263" s="359" t="s">
        <v>4840</v>
      </c>
      <c r="D263" s="316">
        <v>0</v>
      </c>
      <c r="E263" s="315" t="s">
        <v>130</v>
      </c>
      <c r="F263" s="314"/>
      <c r="G263" s="316"/>
    </row>
    <row r="264" spans="1:7" ht="43.5">
      <c r="A264" s="19"/>
      <c r="B264" s="64"/>
      <c r="C264" s="211" t="s">
        <v>4839</v>
      </c>
      <c r="D264" s="316">
        <v>0</v>
      </c>
      <c r="E264" s="315" t="s">
        <v>130</v>
      </c>
      <c r="F264" s="314"/>
      <c r="G264" s="316"/>
    </row>
    <row r="265" spans="1:7" ht="29">
      <c r="A265" s="19"/>
      <c r="B265" s="64"/>
      <c r="C265" s="211" t="s">
        <v>4838</v>
      </c>
      <c r="D265" s="24">
        <v>0</v>
      </c>
      <c r="E265" s="315" t="s">
        <v>130</v>
      </c>
      <c r="F265" s="25"/>
      <c r="G265" s="316"/>
    </row>
    <row r="266" spans="1:7" ht="29">
      <c r="A266" s="19"/>
      <c r="B266" s="99"/>
      <c r="C266" s="17" t="s">
        <v>4837</v>
      </c>
      <c r="D266" s="24">
        <v>0</v>
      </c>
      <c r="E266" s="315" t="s">
        <v>130</v>
      </c>
      <c r="F266" s="25"/>
      <c r="G266" s="316"/>
    </row>
    <row r="267" spans="1:7" ht="29">
      <c r="A267" s="19"/>
      <c r="B267" s="99"/>
      <c r="C267" s="17" t="s">
        <v>4836</v>
      </c>
      <c r="D267" s="24">
        <v>0</v>
      </c>
      <c r="E267" s="315" t="s">
        <v>130</v>
      </c>
      <c r="F267" s="26" t="s">
        <v>4835</v>
      </c>
      <c r="G267" s="316"/>
    </row>
    <row r="268" spans="1:7" ht="40.15" hidden="1" customHeight="1">
      <c r="A268" s="410" t="s">
        <v>858</v>
      </c>
      <c r="B268" s="918" t="s">
        <v>857</v>
      </c>
      <c r="C268" s="919"/>
      <c r="D268" s="919"/>
      <c r="E268" s="919"/>
      <c r="F268" s="919"/>
      <c r="G268" s="920"/>
    </row>
    <row r="269" spans="1:7" ht="46.5" hidden="1">
      <c r="A269" s="21" t="s">
        <v>856</v>
      </c>
      <c r="B269" s="42" t="s">
        <v>855</v>
      </c>
      <c r="C269" s="25"/>
      <c r="D269" s="25"/>
      <c r="E269" s="26"/>
      <c r="F269" s="25"/>
      <c r="G269" s="25"/>
    </row>
    <row r="270" spans="1:7" ht="46.5" hidden="1">
      <c r="A270" s="21" t="s">
        <v>854</v>
      </c>
      <c r="B270" s="29" t="s">
        <v>853</v>
      </c>
      <c r="C270" s="25"/>
      <c r="D270" s="25"/>
      <c r="E270" s="26"/>
      <c r="F270" s="25"/>
      <c r="G270" s="25"/>
    </row>
    <row r="271" spans="1:7" ht="40.15" hidden="1" customHeight="1">
      <c r="A271" s="414" t="s">
        <v>852</v>
      </c>
      <c r="B271" s="918" t="s">
        <v>851</v>
      </c>
      <c r="C271" s="919"/>
      <c r="D271" s="919"/>
      <c r="E271" s="919"/>
      <c r="F271" s="919"/>
      <c r="G271" s="920"/>
    </row>
    <row r="272" spans="1:7" ht="31" hidden="1">
      <c r="A272" s="21" t="s">
        <v>850</v>
      </c>
      <c r="B272" s="42" t="s">
        <v>849</v>
      </c>
      <c r="C272" s="25"/>
      <c r="D272" s="25"/>
      <c r="E272" s="26"/>
      <c r="F272" s="25"/>
      <c r="G272" s="25"/>
    </row>
    <row r="273" spans="1:9" ht="46.5" hidden="1">
      <c r="A273" s="21" t="s">
        <v>848</v>
      </c>
      <c r="B273" s="42" t="s">
        <v>847</v>
      </c>
      <c r="C273" s="25"/>
      <c r="D273" s="25"/>
      <c r="E273" s="26"/>
      <c r="F273" s="25"/>
      <c r="G273" s="25"/>
    </row>
    <row r="274" spans="1:9" ht="40.15" hidden="1" customHeight="1">
      <c r="A274" s="410" t="s">
        <v>846</v>
      </c>
      <c r="B274" s="918" t="s">
        <v>845</v>
      </c>
      <c r="C274" s="919"/>
      <c r="D274" s="919"/>
      <c r="E274" s="919"/>
      <c r="F274" s="919"/>
      <c r="G274" s="920"/>
    </row>
    <row r="275" spans="1:9" ht="46.5" hidden="1">
      <c r="A275" s="21" t="s">
        <v>844</v>
      </c>
      <c r="B275" s="42" t="s">
        <v>843</v>
      </c>
      <c r="C275" s="25"/>
      <c r="D275" s="25"/>
      <c r="E275" s="26"/>
      <c r="F275" s="25"/>
      <c r="G275" s="25"/>
    </row>
    <row r="276" spans="1:9" ht="46.5" hidden="1">
      <c r="A276" s="21" t="s">
        <v>842</v>
      </c>
      <c r="B276" s="42" t="s">
        <v>841</v>
      </c>
      <c r="C276" s="25"/>
      <c r="D276" s="25"/>
      <c r="E276" s="26"/>
      <c r="F276" s="25"/>
      <c r="G276" s="25"/>
    </row>
    <row r="277" spans="1:9" ht="46.5" hidden="1">
      <c r="A277" s="21" t="s">
        <v>840</v>
      </c>
      <c r="B277" s="69" t="s">
        <v>839</v>
      </c>
      <c r="C277" s="25"/>
      <c r="D277" s="25"/>
      <c r="E277" s="26"/>
      <c r="F277" s="25"/>
      <c r="G277" s="25"/>
    </row>
    <row r="278" spans="1:9" ht="40.15" customHeight="1">
      <c r="A278" s="408" t="s">
        <v>838</v>
      </c>
      <c r="B278" s="918" t="s">
        <v>837</v>
      </c>
      <c r="C278" s="919"/>
      <c r="D278" s="919"/>
      <c r="E278" s="919"/>
      <c r="F278" s="919"/>
      <c r="G278" s="920"/>
      <c r="H278" s="11">
        <f>SUM(D279:D284)</f>
        <v>0</v>
      </c>
      <c r="I278" s="11">
        <f>COUNT(D279:D284)*2</f>
        <v>12</v>
      </c>
    </row>
    <row r="279" spans="1:9" ht="46.5">
      <c r="A279" s="19" t="s">
        <v>836</v>
      </c>
      <c r="B279" s="38" t="s">
        <v>835</v>
      </c>
      <c r="C279" s="38" t="s">
        <v>4197</v>
      </c>
      <c r="D279" s="316">
        <v>0</v>
      </c>
      <c r="E279" s="26" t="s">
        <v>126</v>
      </c>
      <c r="F279" s="314"/>
      <c r="G279" s="316"/>
    </row>
    <row r="280" spans="1:9" ht="62">
      <c r="A280" s="19" t="s">
        <v>833</v>
      </c>
      <c r="B280" s="38" t="s">
        <v>832</v>
      </c>
      <c r="C280" s="23" t="s">
        <v>831</v>
      </c>
      <c r="D280" s="37">
        <v>0</v>
      </c>
      <c r="E280" s="26" t="s">
        <v>130</v>
      </c>
      <c r="F280" s="23" t="s">
        <v>830</v>
      </c>
      <c r="G280" s="24"/>
    </row>
    <row r="281" spans="1:9" ht="29">
      <c r="A281" s="19"/>
      <c r="B281" s="38"/>
      <c r="C281" s="64" t="s">
        <v>4834</v>
      </c>
      <c r="D281" s="37">
        <v>0</v>
      </c>
      <c r="E281" s="26" t="s">
        <v>130</v>
      </c>
      <c r="F281" s="26"/>
      <c r="G281" s="24"/>
    </row>
    <row r="282" spans="1:9" ht="29">
      <c r="A282" s="19"/>
      <c r="B282" s="38"/>
      <c r="C282" s="64" t="s">
        <v>4833</v>
      </c>
      <c r="D282" s="37">
        <v>0</v>
      </c>
      <c r="E282" s="26" t="s">
        <v>130</v>
      </c>
      <c r="F282" s="26"/>
      <c r="G282" s="24"/>
    </row>
    <row r="283" spans="1:9" ht="29">
      <c r="A283" s="19"/>
      <c r="B283" s="38"/>
      <c r="C283" s="64" t="s">
        <v>4832</v>
      </c>
      <c r="D283" s="37">
        <v>0</v>
      </c>
      <c r="E283" s="26" t="s">
        <v>130</v>
      </c>
      <c r="F283" s="26"/>
      <c r="G283" s="24"/>
    </row>
    <row r="284" spans="1:9" ht="62">
      <c r="A284" s="19" t="s">
        <v>828</v>
      </c>
      <c r="B284" s="38" t="s">
        <v>827</v>
      </c>
      <c r="C284" s="36" t="s">
        <v>4831</v>
      </c>
      <c r="D284" s="24">
        <v>0</v>
      </c>
      <c r="E284" s="26" t="s">
        <v>168</v>
      </c>
      <c r="F284" s="25"/>
      <c r="G284" s="24"/>
    </row>
    <row r="285" spans="1:9" ht="40.15" customHeight="1">
      <c r="A285" s="406" t="s">
        <v>825</v>
      </c>
      <c r="B285" s="918" t="s">
        <v>824</v>
      </c>
      <c r="C285" s="919"/>
      <c r="D285" s="919"/>
      <c r="E285" s="919"/>
      <c r="F285" s="919"/>
      <c r="G285" s="920"/>
      <c r="H285" s="11">
        <f>SUM(D286)</f>
        <v>0</v>
      </c>
      <c r="I285" s="11">
        <f>COUNT(D286)*2</f>
        <v>2</v>
      </c>
    </row>
    <row r="286" spans="1:9" ht="72.5">
      <c r="A286" s="19" t="s">
        <v>823</v>
      </c>
      <c r="B286" s="68" t="s">
        <v>822</v>
      </c>
      <c r="C286" s="36" t="s">
        <v>821</v>
      </c>
      <c r="D286" s="24">
        <v>0</v>
      </c>
      <c r="E286" s="26" t="s">
        <v>110</v>
      </c>
      <c r="F286" s="17" t="s">
        <v>1763</v>
      </c>
      <c r="G286" s="24"/>
    </row>
    <row r="287" spans="1:9" ht="29" hidden="1">
      <c r="A287" s="21" t="s">
        <v>819</v>
      </c>
      <c r="B287" s="68" t="s">
        <v>818</v>
      </c>
      <c r="C287" s="25"/>
      <c r="D287" s="25"/>
      <c r="E287" s="26"/>
      <c r="F287" s="25"/>
      <c r="G287" s="25"/>
    </row>
    <row r="288" spans="1:9" ht="18.5">
      <c r="A288" s="118"/>
      <c r="B288" s="1079" t="s">
        <v>817</v>
      </c>
      <c r="C288" s="1079"/>
      <c r="D288" s="1079"/>
      <c r="E288" s="1079"/>
      <c r="F288" s="1079"/>
      <c r="G288" s="1079"/>
      <c r="H288" s="11">
        <f>H320+H349</f>
        <v>0</v>
      </c>
      <c r="I288" s="11">
        <f>I320+I349</f>
        <v>32</v>
      </c>
    </row>
    <row r="289" spans="1:7" ht="40.15" hidden="1" customHeight="1">
      <c r="A289" s="410" t="s">
        <v>816</v>
      </c>
      <c r="B289" s="825" t="s">
        <v>815</v>
      </c>
      <c r="C289" s="826"/>
      <c r="D289" s="826"/>
      <c r="E289" s="826"/>
      <c r="F289" s="826"/>
      <c r="G289" s="827"/>
    </row>
    <row r="290" spans="1:7" ht="46.5" hidden="1">
      <c r="A290" s="21" t="s">
        <v>814</v>
      </c>
      <c r="B290" s="29" t="s">
        <v>813</v>
      </c>
      <c r="C290" s="17"/>
      <c r="D290" s="25"/>
      <c r="E290" s="26"/>
      <c r="F290" s="25"/>
      <c r="G290" s="25"/>
    </row>
    <row r="291" spans="1:7" ht="31" hidden="1">
      <c r="A291" s="21" t="s">
        <v>806</v>
      </c>
      <c r="B291" s="29" t="s">
        <v>805</v>
      </c>
      <c r="C291" s="42"/>
      <c r="D291" s="25"/>
      <c r="E291" s="26"/>
      <c r="F291" s="25"/>
      <c r="G291" s="25"/>
    </row>
    <row r="292" spans="1:7" ht="31" hidden="1">
      <c r="A292" s="21" t="s">
        <v>796</v>
      </c>
      <c r="B292" s="29" t="s">
        <v>795</v>
      </c>
      <c r="C292" s="25"/>
      <c r="D292" s="25"/>
      <c r="E292" s="26"/>
      <c r="F292" s="25"/>
      <c r="G292" s="25"/>
    </row>
    <row r="293" spans="1:7" ht="46.5" hidden="1">
      <c r="A293" s="21" t="s">
        <v>792</v>
      </c>
      <c r="B293" s="29" t="s">
        <v>791</v>
      </c>
      <c r="C293" s="25"/>
      <c r="D293" s="25"/>
      <c r="E293" s="26"/>
      <c r="F293" s="25"/>
      <c r="G293" s="25"/>
    </row>
    <row r="294" spans="1:7" ht="40.15" hidden="1" customHeight="1">
      <c r="A294" s="410" t="s">
        <v>790</v>
      </c>
      <c r="B294" s="918" t="s">
        <v>789</v>
      </c>
      <c r="C294" s="919"/>
      <c r="D294" s="919"/>
      <c r="E294" s="919"/>
      <c r="F294" s="919"/>
      <c r="G294" s="920"/>
    </row>
    <row r="295" spans="1:7" ht="31" hidden="1">
      <c r="A295" s="21" t="s">
        <v>788</v>
      </c>
      <c r="B295" s="42" t="s">
        <v>787</v>
      </c>
      <c r="C295" s="25"/>
      <c r="D295" s="25"/>
      <c r="E295" s="26"/>
      <c r="F295" s="25"/>
      <c r="G295" s="25"/>
    </row>
    <row r="296" spans="1:7" ht="46.5" hidden="1">
      <c r="A296" s="21" t="s">
        <v>785</v>
      </c>
      <c r="B296" s="42" t="s">
        <v>784</v>
      </c>
      <c r="C296" s="25"/>
      <c r="D296" s="25"/>
      <c r="E296" s="26"/>
      <c r="F296" s="25"/>
      <c r="G296" s="25"/>
    </row>
    <row r="297" spans="1:7" ht="40.15" hidden="1" customHeight="1">
      <c r="A297" s="410" t="s">
        <v>782</v>
      </c>
      <c r="B297" s="918" t="s">
        <v>781</v>
      </c>
      <c r="C297" s="919"/>
      <c r="D297" s="919"/>
      <c r="E297" s="919"/>
      <c r="F297" s="919"/>
      <c r="G297" s="920"/>
    </row>
    <row r="298" spans="1:7" ht="46.5" hidden="1">
      <c r="A298" s="21" t="s">
        <v>780</v>
      </c>
      <c r="B298" s="42" t="s">
        <v>779</v>
      </c>
      <c r="C298" s="42"/>
      <c r="D298" s="25"/>
      <c r="E298" s="26"/>
      <c r="F298" s="25"/>
      <c r="G298" s="25"/>
    </row>
    <row r="299" spans="1:7" ht="58" hidden="1">
      <c r="A299" s="21" t="s">
        <v>776</v>
      </c>
      <c r="B299" s="17" t="s">
        <v>775</v>
      </c>
      <c r="C299" s="42"/>
      <c r="D299" s="25"/>
      <c r="E299" s="26"/>
      <c r="F299" s="25"/>
      <c r="G299" s="25"/>
    </row>
    <row r="300" spans="1:7" ht="31" hidden="1">
      <c r="A300" s="21" t="s">
        <v>767</v>
      </c>
      <c r="B300" s="42" t="s">
        <v>766</v>
      </c>
      <c r="C300" s="25"/>
      <c r="D300" s="25"/>
      <c r="E300" s="26"/>
      <c r="F300" s="25"/>
      <c r="G300" s="25"/>
    </row>
    <row r="301" spans="1:7" ht="46.5" hidden="1">
      <c r="A301" s="21" t="s">
        <v>765</v>
      </c>
      <c r="B301" s="42" t="s">
        <v>764</v>
      </c>
      <c r="C301" s="25"/>
      <c r="D301" s="25"/>
      <c r="E301" s="26"/>
      <c r="F301" s="25"/>
      <c r="G301" s="25"/>
    </row>
    <row r="302" spans="1:7" ht="40.15" hidden="1" customHeight="1">
      <c r="A302" s="410" t="s">
        <v>762</v>
      </c>
      <c r="B302" s="825" t="s">
        <v>761</v>
      </c>
      <c r="C302" s="826"/>
      <c r="D302" s="826"/>
      <c r="E302" s="826"/>
      <c r="F302" s="826"/>
      <c r="G302" s="827"/>
    </row>
    <row r="303" spans="1:7" ht="46.5" hidden="1">
      <c r="A303" s="21" t="s">
        <v>760</v>
      </c>
      <c r="B303" s="29" t="s">
        <v>759</v>
      </c>
      <c r="C303" s="25"/>
      <c r="D303" s="25"/>
      <c r="E303" s="26"/>
      <c r="F303" s="25"/>
      <c r="G303" s="25"/>
    </row>
    <row r="304" spans="1:7" ht="58" hidden="1">
      <c r="A304" s="21" t="s">
        <v>758</v>
      </c>
      <c r="B304" s="23" t="s">
        <v>757</v>
      </c>
      <c r="C304" s="42"/>
      <c r="D304" s="25"/>
      <c r="E304" s="26"/>
      <c r="F304" s="25"/>
      <c r="G304" s="25"/>
    </row>
    <row r="305" spans="1:9" ht="46.5" hidden="1">
      <c r="A305" s="21" t="s">
        <v>756</v>
      </c>
      <c r="B305" s="29" t="s">
        <v>755</v>
      </c>
      <c r="C305" s="25"/>
      <c r="D305" s="25"/>
      <c r="E305" s="26"/>
      <c r="F305" s="25"/>
      <c r="G305" s="25"/>
    </row>
    <row r="306" spans="1:9" ht="15.5" hidden="1">
      <c r="A306" s="21" t="s">
        <v>754</v>
      </c>
      <c r="B306" s="29" t="s">
        <v>753</v>
      </c>
      <c r="C306" s="25"/>
      <c r="D306" s="25"/>
      <c r="E306" s="26"/>
      <c r="F306" s="25"/>
      <c r="G306" s="25"/>
    </row>
    <row r="307" spans="1:9" ht="31" hidden="1">
      <c r="A307" s="21" t="s">
        <v>752</v>
      </c>
      <c r="B307" s="29" t="s">
        <v>751</v>
      </c>
      <c r="C307" s="25"/>
      <c r="D307" s="25"/>
      <c r="E307" s="26"/>
      <c r="F307" s="25"/>
      <c r="G307" s="25"/>
    </row>
    <row r="308" spans="1:9" ht="40.15" hidden="1" customHeight="1">
      <c r="A308" s="410" t="s">
        <v>750</v>
      </c>
      <c r="B308" s="825" t="s">
        <v>749</v>
      </c>
      <c r="C308" s="826"/>
      <c r="D308" s="826"/>
      <c r="E308" s="826"/>
      <c r="F308" s="826"/>
      <c r="G308" s="827"/>
    </row>
    <row r="309" spans="1:9" ht="29" hidden="1">
      <c r="A309" s="21" t="s">
        <v>748</v>
      </c>
      <c r="B309" s="23" t="s">
        <v>747</v>
      </c>
      <c r="C309" s="25"/>
      <c r="D309" s="25"/>
      <c r="E309" s="26"/>
      <c r="F309" s="25"/>
      <c r="G309" s="25"/>
    </row>
    <row r="310" spans="1:9" ht="43.5" hidden="1">
      <c r="A310" s="21" t="s">
        <v>746</v>
      </c>
      <c r="B310" s="23" t="s">
        <v>745</v>
      </c>
      <c r="C310" s="25"/>
      <c r="D310" s="25"/>
      <c r="E310" s="26"/>
      <c r="F310" s="25"/>
      <c r="G310" s="25"/>
    </row>
    <row r="311" spans="1:9" ht="40.15" hidden="1" customHeight="1">
      <c r="A311" s="410" t="s">
        <v>743</v>
      </c>
      <c r="B311" s="918" t="s">
        <v>742</v>
      </c>
      <c r="C311" s="919"/>
      <c r="D311" s="919"/>
      <c r="E311" s="919"/>
      <c r="F311" s="919"/>
      <c r="G311" s="920"/>
    </row>
    <row r="312" spans="1:9" ht="29" hidden="1">
      <c r="A312" s="21" t="s">
        <v>741</v>
      </c>
      <c r="B312" s="63" t="s">
        <v>740</v>
      </c>
      <c r="C312" s="42"/>
      <c r="D312" s="25"/>
      <c r="E312" s="26"/>
      <c r="F312" s="25"/>
      <c r="G312" s="25"/>
    </row>
    <row r="313" spans="1:9" ht="29" hidden="1">
      <c r="A313" s="21" t="s">
        <v>737</v>
      </c>
      <c r="B313" s="63" t="s">
        <v>736</v>
      </c>
      <c r="C313" s="25"/>
      <c r="D313" s="25"/>
      <c r="E313" s="26"/>
      <c r="F313" s="25"/>
      <c r="G313" s="25"/>
    </row>
    <row r="314" spans="1:9" ht="40.15" hidden="1" customHeight="1">
      <c r="A314" s="410" t="s">
        <v>731</v>
      </c>
      <c r="B314" s="825" t="s">
        <v>730</v>
      </c>
      <c r="C314" s="826"/>
      <c r="D314" s="826"/>
      <c r="E314" s="826"/>
      <c r="F314" s="826"/>
      <c r="G314" s="827"/>
    </row>
    <row r="315" spans="1:9" ht="46.5" hidden="1">
      <c r="A315" s="21" t="s">
        <v>729</v>
      </c>
      <c r="B315" s="31" t="s">
        <v>728</v>
      </c>
      <c r="C315" s="25"/>
      <c r="D315" s="25"/>
      <c r="E315" s="26"/>
      <c r="F315" s="25"/>
      <c r="G315" s="25"/>
    </row>
    <row r="316" spans="1:9" ht="31" hidden="1">
      <c r="A316" s="21" t="s">
        <v>727</v>
      </c>
      <c r="B316" s="31" t="s">
        <v>726</v>
      </c>
      <c r="C316" s="42"/>
      <c r="D316" s="25"/>
      <c r="E316" s="26"/>
      <c r="F316" s="25"/>
      <c r="G316" s="25"/>
    </row>
    <row r="317" spans="1:9" ht="31" hidden="1">
      <c r="A317" s="21" t="s">
        <v>723</v>
      </c>
      <c r="B317" s="31" t="s">
        <v>722</v>
      </c>
      <c r="C317" s="25"/>
      <c r="D317" s="25"/>
      <c r="E317" s="26"/>
      <c r="F317" s="25"/>
      <c r="G317" s="25"/>
    </row>
    <row r="318" spans="1:9" ht="31" hidden="1">
      <c r="A318" s="21" t="s">
        <v>714</v>
      </c>
      <c r="B318" s="31" t="s">
        <v>713</v>
      </c>
      <c r="C318" s="25"/>
      <c r="D318" s="25"/>
      <c r="E318" s="26"/>
      <c r="F318" s="25"/>
      <c r="G318" s="25"/>
    </row>
    <row r="319" spans="1:9" ht="31" hidden="1">
      <c r="A319" s="21" t="s">
        <v>712</v>
      </c>
      <c r="B319" s="31" t="s">
        <v>711</v>
      </c>
      <c r="C319" s="25"/>
      <c r="D319" s="25"/>
      <c r="E319" s="26"/>
      <c r="F319" s="25"/>
      <c r="G319" s="25"/>
    </row>
    <row r="320" spans="1:9" ht="40.15" customHeight="1">
      <c r="A320" s="408" t="s">
        <v>708</v>
      </c>
      <c r="B320" s="918" t="s">
        <v>707</v>
      </c>
      <c r="C320" s="919"/>
      <c r="D320" s="919"/>
      <c r="E320" s="919"/>
      <c r="F320" s="919"/>
      <c r="G320" s="920"/>
      <c r="H320" s="11">
        <f>SUM(D326:D348)</f>
        <v>0</v>
      </c>
      <c r="I320" s="11">
        <f>COUNT(D326:D348)*2</f>
        <v>28</v>
      </c>
    </row>
    <row r="321" spans="1:7" ht="46.5" hidden="1">
      <c r="A321" s="21" t="s">
        <v>706</v>
      </c>
      <c r="B321" s="29" t="s">
        <v>705</v>
      </c>
      <c r="C321" s="25"/>
      <c r="D321" s="25"/>
      <c r="E321" s="26"/>
      <c r="F321" s="25"/>
      <c r="G321" s="25"/>
    </row>
    <row r="322" spans="1:7" ht="46.5" hidden="1">
      <c r="A322" s="21" t="s">
        <v>703</v>
      </c>
      <c r="B322" s="29" t="s">
        <v>702</v>
      </c>
      <c r="C322" s="25"/>
      <c r="D322" s="25"/>
      <c r="E322" s="26"/>
      <c r="F322" s="25"/>
      <c r="G322" s="25"/>
    </row>
    <row r="323" spans="1:7" ht="31" hidden="1">
      <c r="A323" s="21" t="s">
        <v>700</v>
      </c>
      <c r="B323" s="29" t="s">
        <v>699</v>
      </c>
      <c r="C323" s="25"/>
      <c r="D323" s="25"/>
      <c r="E323" s="26"/>
      <c r="F323" s="25"/>
      <c r="G323" s="25"/>
    </row>
    <row r="324" spans="1:7" ht="31" hidden="1">
      <c r="A324" s="21" t="s">
        <v>698</v>
      </c>
      <c r="B324" s="33" t="s">
        <v>697</v>
      </c>
      <c r="C324" s="25"/>
      <c r="D324" s="25"/>
      <c r="E324" s="26"/>
      <c r="F324" s="25"/>
      <c r="G324" s="25"/>
    </row>
    <row r="325" spans="1:7" ht="31" hidden="1">
      <c r="A325" s="21" t="s">
        <v>695</v>
      </c>
      <c r="B325" s="31" t="s">
        <v>694</v>
      </c>
      <c r="C325" s="25"/>
      <c r="D325" s="25"/>
      <c r="E325" s="26"/>
      <c r="F325" s="25"/>
      <c r="G325" s="25"/>
    </row>
    <row r="326" spans="1:7" ht="31">
      <c r="A326" s="19" t="s">
        <v>692</v>
      </c>
      <c r="B326" s="31" t="s">
        <v>691</v>
      </c>
      <c r="C326" s="45" t="s">
        <v>688</v>
      </c>
      <c r="D326" s="316">
        <v>0</v>
      </c>
      <c r="E326" s="315" t="s">
        <v>51</v>
      </c>
      <c r="F326" s="314"/>
      <c r="G326" s="316"/>
    </row>
    <row r="327" spans="1:7" ht="29">
      <c r="A327" s="19"/>
      <c r="B327" s="31"/>
      <c r="C327" s="45" t="s">
        <v>4830</v>
      </c>
      <c r="D327" s="316">
        <v>0</v>
      </c>
      <c r="E327" s="315" t="s">
        <v>51</v>
      </c>
      <c r="F327" s="314"/>
      <c r="G327" s="316"/>
    </row>
    <row r="328" spans="1:7" ht="29">
      <c r="A328" s="19"/>
      <c r="B328" s="31"/>
      <c r="C328" s="45" t="s">
        <v>4829</v>
      </c>
      <c r="D328" s="316">
        <v>0</v>
      </c>
      <c r="E328" s="315" t="s">
        <v>51</v>
      </c>
      <c r="F328" s="314"/>
      <c r="G328" s="316"/>
    </row>
    <row r="329" spans="1:7" ht="58">
      <c r="A329" s="19" t="s">
        <v>687</v>
      </c>
      <c r="B329" s="31" t="s">
        <v>686</v>
      </c>
      <c r="C329" s="36" t="s">
        <v>4828</v>
      </c>
      <c r="D329" s="316">
        <v>0</v>
      </c>
      <c r="E329" s="315" t="s">
        <v>51</v>
      </c>
      <c r="F329" s="314"/>
      <c r="G329" s="316"/>
    </row>
    <row r="330" spans="1:7" ht="43.5">
      <c r="A330" s="19"/>
      <c r="B330" s="31"/>
      <c r="C330" s="36" t="s">
        <v>4827</v>
      </c>
      <c r="D330" s="316">
        <v>0</v>
      </c>
      <c r="E330" s="315" t="s">
        <v>51</v>
      </c>
      <c r="F330" s="36" t="s">
        <v>4826</v>
      </c>
      <c r="G330" s="316"/>
    </row>
    <row r="331" spans="1:7" ht="43.5">
      <c r="A331" s="19"/>
      <c r="B331" s="31"/>
      <c r="C331" s="36" t="s">
        <v>4825</v>
      </c>
      <c r="D331" s="316">
        <v>0</v>
      </c>
      <c r="E331" s="315" t="s">
        <v>51</v>
      </c>
      <c r="F331" s="36" t="s">
        <v>4824</v>
      </c>
      <c r="G331" s="316"/>
    </row>
    <row r="332" spans="1:7" ht="58">
      <c r="A332" s="19"/>
      <c r="B332" s="31"/>
      <c r="C332" s="36" t="s">
        <v>4823</v>
      </c>
      <c r="D332" s="316">
        <v>0</v>
      </c>
      <c r="E332" s="315" t="s">
        <v>51</v>
      </c>
      <c r="F332" s="36" t="s">
        <v>4822</v>
      </c>
      <c r="G332" s="316"/>
    </row>
    <row r="333" spans="1:7" ht="43.5">
      <c r="A333" s="19"/>
      <c r="B333" s="31"/>
      <c r="C333" s="36" t="s">
        <v>4821</v>
      </c>
      <c r="D333" s="316">
        <v>0</v>
      </c>
      <c r="E333" s="315" t="s">
        <v>51</v>
      </c>
      <c r="F333" s="36" t="s">
        <v>4820</v>
      </c>
      <c r="G333" s="316"/>
    </row>
    <row r="334" spans="1:7" ht="43.5">
      <c r="A334" s="19"/>
      <c r="B334" s="31"/>
      <c r="C334" s="36" t="s">
        <v>4819</v>
      </c>
      <c r="D334" s="316">
        <v>0</v>
      </c>
      <c r="E334" s="315" t="s">
        <v>51</v>
      </c>
      <c r="F334" s="314"/>
      <c r="G334" s="316"/>
    </row>
    <row r="335" spans="1:7" ht="58">
      <c r="A335" s="19"/>
      <c r="B335" s="31"/>
      <c r="C335" s="36" t="s">
        <v>4818</v>
      </c>
      <c r="D335" s="316">
        <v>0</v>
      </c>
      <c r="E335" s="315" t="s">
        <v>51</v>
      </c>
      <c r="F335" s="36" t="s">
        <v>4817</v>
      </c>
      <c r="G335" s="316"/>
    </row>
    <row r="336" spans="1:7" ht="43.5">
      <c r="A336" s="19"/>
      <c r="B336" s="31"/>
      <c r="C336" s="36" t="s">
        <v>4816</v>
      </c>
      <c r="D336" s="316">
        <v>0</v>
      </c>
      <c r="E336" s="315" t="s">
        <v>51</v>
      </c>
      <c r="F336" s="314"/>
      <c r="G336" s="316"/>
    </row>
    <row r="337" spans="1:9" ht="43.5">
      <c r="A337" s="19"/>
      <c r="B337" s="31"/>
      <c r="C337" s="36" t="s">
        <v>4815</v>
      </c>
      <c r="D337" s="316">
        <v>0</v>
      </c>
      <c r="E337" s="315" t="s">
        <v>130</v>
      </c>
      <c r="F337" s="314"/>
      <c r="G337" s="316"/>
    </row>
    <row r="338" spans="1:9" ht="58">
      <c r="A338" s="19"/>
      <c r="B338" s="31"/>
      <c r="C338" s="36" t="s">
        <v>4814</v>
      </c>
      <c r="D338" s="316">
        <v>0</v>
      </c>
      <c r="E338" s="315" t="s">
        <v>130</v>
      </c>
      <c r="F338" s="36" t="s">
        <v>4813</v>
      </c>
      <c r="G338" s="316"/>
    </row>
    <row r="339" spans="1:9" ht="29">
      <c r="A339" s="19"/>
      <c r="B339" s="31"/>
      <c r="C339" s="36" t="s">
        <v>4812</v>
      </c>
      <c r="D339" s="316">
        <v>0</v>
      </c>
      <c r="E339" s="315" t="s">
        <v>130</v>
      </c>
      <c r="F339" s="36" t="s">
        <v>4811</v>
      </c>
      <c r="G339" s="316"/>
    </row>
    <row r="340" spans="1:9" ht="40.15" hidden="1" customHeight="1">
      <c r="A340" s="410" t="s">
        <v>684</v>
      </c>
      <c r="B340" s="825" t="s">
        <v>683</v>
      </c>
      <c r="C340" s="826"/>
      <c r="D340" s="826"/>
      <c r="E340" s="826"/>
      <c r="F340" s="826"/>
      <c r="G340" s="827"/>
    </row>
    <row r="341" spans="1:9" ht="31" hidden="1">
      <c r="A341" s="21" t="s">
        <v>682</v>
      </c>
      <c r="B341" s="29" t="s">
        <v>681</v>
      </c>
      <c r="C341" s="25"/>
      <c r="D341" s="25"/>
      <c r="E341" s="26"/>
      <c r="F341" s="25"/>
      <c r="G341" s="25"/>
    </row>
    <row r="342" spans="1:9" ht="46.5" hidden="1">
      <c r="A342" s="21" t="s">
        <v>680</v>
      </c>
      <c r="B342" s="29" t="s">
        <v>679</v>
      </c>
      <c r="C342" s="25"/>
      <c r="D342" s="25"/>
      <c r="E342" s="26"/>
      <c r="F342" s="25"/>
      <c r="G342" s="25"/>
    </row>
    <row r="343" spans="1:9" ht="46.5" hidden="1">
      <c r="A343" s="21" t="s">
        <v>678</v>
      </c>
      <c r="B343" s="29" t="s">
        <v>677</v>
      </c>
      <c r="C343" s="25"/>
      <c r="D343" s="25"/>
      <c r="E343" s="26"/>
      <c r="F343" s="25"/>
      <c r="G343" s="25"/>
    </row>
    <row r="344" spans="1:9" ht="62" hidden="1">
      <c r="A344" s="21" t="s">
        <v>676</v>
      </c>
      <c r="B344" s="29" t="s">
        <v>675</v>
      </c>
      <c r="C344" s="25"/>
      <c r="D344" s="25"/>
      <c r="E344" s="26"/>
      <c r="F344" s="25"/>
      <c r="G344" s="25"/>
    </row>
    <row r="345" spans="1:9" ht="40.15" hidden="1" customHeight="1">
      <c r="A345" s="410" t="s">
        <v>674</v>
      </c>
      <c r="B345" s="918" t="s">
        <v>673</v>
      </c>
      <c r="C345" s="919"/>
      <c r="D345" s="919"/>
      <c r="E345" s="919"/>
      <c r="F345" s="919"/>
      <c r="G345" s="920"/>
    </row>
    <row r="346" spans="1:9" ht="58" hidden="1">
      <c r="A346" s="21" t="s">
        <v>672</v>
      </c>
      <c r="B346" s="17" t="s">
        <v>671</v>
      </c>
      <c r="C346" s="25"/>
      <c r="D346" s="25"/>
      <c r="E346" s="26"/>
      <c r="F346" s="25"/>
      <c r="G346" s="25"/>
    </row>
    <row r="347" spans="1:9" ht="43.5" hidden="1">
      <c r="A347" s="21" t="s">
        <v>670</v>
      </c>
      <c r="B347" s="17" t="s">
        <v>669</v>
      </c>
      <c r="C347" s="25"/>
      <c r="D347" s="25"/>
      <c r="E347" s="26"/>
      <c r="F347" s="25"/>
      <c r="G347" s="25"/>
    </row>
    <row r="348" spans="1:9" ht="77.5" hidden="1">
      <c r="A348" s="21" t="s">
        <v>668</v>
      </c>
      <c r="B348" s="42" t="s">
        <v>1684</v>
      </c>
      <c r="C348" s="25"/>
      <c r="D348" s="25"/>
      <c r="E348" s="26"/>
      <c r="F348" s="25"/>
      <c r="G348" s="25"/>
    </row>
    <row r="349" spans="1:9" ht="40.15" customHeight="1">
      <c r="A349" s="406" t="s">
        <v>666</v>
      </c>
      <c r="B349" s="825" t="s">
        <v>665</v>
      </c>
      <c r="C349" s="826"/>
      <c r="D349" s="826"/>
      <c r="E349" s="826"/>
      <c r="F349" s="826"/>
      <c r="G349" s="827"/>
      <c r="H349" s="11">
        <f>SUM(D352:D353)</f>
        <v>0</v>
      </c>
      <c r="I349" s="11">
        <f>COUNT(D352:D353)*2</f>
        <v>4</v>
      </c>
    </row>
    <row r="350" spans="1:9" ht="31" hidden="1">
      <c r="A350" s="21" t="s">
        <v>664</v>
      </c>
      <c r="B350" s="29" t="s">
        <v>663</v>
      </c>
      <c r="C350" s="25"/>
      <c r="D350" s="25"/>
      <c r="E350" s="26"/>
      <c r="F350" s="25"/>
      <c r="G350" s="25"/>
    </row>
    <row r="351" spans="1:9" ht="31" hidden="1">
      <c r="A351" s="21" t="s">
        <v>662</v>
      </c>
      <c r="B351" s="29" t="s">
        <v>661</v>
      </c>
      <c r="C351" s="25"/>
      <c r="D351" s="25"/>
      <c r="E351" s="26"/>
      <c r="F351" s="25"/>
      <c r="G351" s="25"/>
    </row>
    <row r="352" spans="1:9" ht="31">
      <c r="A352" s="19" t="s">
        <v>660</v>
      </c>
      <c r="B352" s="29" t="s">
        <v>659</v>
      </c>
      <c r="C352" s="23" t="s">
        <v>658</v>
      </c>
      <c r="D352" s="24">
        <v>0</v>
      </c>
      <c r="E352" s="9" t="s">
        <v>110</v>
      </c>
      <c r="F352" s="25"/>
      <c r="G352" s="24"/>
    </row>
    <row r="353" spans="1:7" ht="29">
      <c r="A353" s="19"/>
      <c r="B353" s="29"/>
      <c r="C353" s="23" t="s">
        <v>657</v>
      </c>
      <c r="D353" s="24">
        <v>0</v>
      </c>
      <c r="E353" s="26" t="s">
        <v>110</v>
      </c>
      <c r="F353" s="25"/>
      <c r="G353" s="24"/>
    </row>
    <row r="354" spans="1:7" ht="62" hidden="1">
      <c r="A354" s="21" t="s">
        <v>656</v>
      </c>
      <c r="B354" s="33" t="s">
        <v>655</v>
      </c>
      <c r="C354" s="25"/>
      <c r="D354" s="25"/>
      <c r="E354" s="26"/>
      <c r="F354" s="25"/>
      <c r="G354" s="25"/>
    </row>
    <row r="355" spans="1:7" ht="31" hidden="1">
      <c r="A355" s="21" t="s">
        <v>654</v>
      </c>
      <c r="B355" s="29" t="s">
        <v>653</v>
      </c>
      <c r="C355" s="25"/>
      <c r="D355" s="25"/>
      <c r="E355" s="26"/>
      <c r="F355" s="25"/>
      <c r="G355" s="25"/>
    </row>
    <row r="356" spans="1:7" ht="40.15" hidden="1" customHeight="1">
      <c r="A356" s="410" t="s">
        <v>652</v>
      </c>
      <c r="B356" s="918" t="s">
        <v>651</v>
      </c>
      <c r="C356" s="919"/>
      <c r="D356" s="919"/>
      <c r="E356" s="919"/>
      <c r="F356" s="919"/>
      <c r="G356" s="920"/>
    </row>
    <row r="357" spans="1:7" ht="31" hidden="1">
      <c r="A357" s="21" t="s">
        <v>650</v>
      </c>
      <c r="B357" s="42" t="s">
        <v>649</v>
      </c>
      <c r="C357" s="25"/>
      <c r="D357" s="25"/>
      <c r="E357" s="26"/>
      <c r="F357" s="25"/>
      <c r="G357" s="25"/>
    </row>
    <row r="358" spans="1:7" ht="31" hidden="1">
      <c r="A358" s="21" t="s">
        <v>647</v>
      </c>
      <c r="B358" s="42" t="s">
        <v>646</v>
      </c>
      <c r="C358" s="25"/>
      <c r="D358" s="25"/>
      <c r="E358" s="26"/>
      <c r="F358" s="25"/>
      <c r="G358" s="25"/>
    </row>
    <row r="359" spans="1:7" ht="31" hidden="1">
      <c r="A359" s="21" t="s">
        <v>645</v>
      </c>
      <c r="B359" s="42" t="s">
        <v>644</v>
      </c>
      <c r="C359" s="25"/>
      <c r="D359" s="25"/>
      <c r="E359" s="26"/>
      <c r="F359" s="25"/>
      <c r="G359" s="25"/>
    </row>
    <row r="360" spans="1:7" ht="40.15" hidden="1" customHeight="1">
      <c r="A360" s="410" t="s">
        <v>642</v>
      </c>
      <c r="B360" s="918" t="s">
        <v>641</v>
      </c>
      <c r="C360" s="919"/>
      <c r="D360" s="919"/>
      <c r="E360" s="919"/>
      <c r="F360" s="919"/>
      <c r="G360" s="920"/>
    </row>
    <row r="361" spans="1:7" ht="46.5" hidden="1">
      <c r="A361" s="21" t="s">
        <v>640</v>
      </c>
      <c r="B361" s="42" t="s">
        <v>639</v>
      </c>
      <c r="C361" s="25"/>
      <c r="D361" s="25"/>
      <c r="E361" s="26"/>
      <c r="F361" s="25"/>
      <c r="G361" s="25"/>
    </row>
    <row r="362" spans="1:7" ht="31" hidden="1">
      <c r="A362" s="21" t="s">
        <v>638</v>
      </c>
      <c r="B362" s="42" t="s">
        <v>637</v>
      </c>
      <c r="C362" s="25"/>
      <c r="D362" s="25"/>
      <c r="E362" s="26"/>
      <c r="F362" s="25"/>
      <c r="G362" s="25"/>
    </row>
    <row r="363" spans="1:7" ht="31" hidden="1">
      <c r="A363" s="21" t="s">
        <v>636</v>
      </c>
      <c r="B363" s="42" t="s">
        <v>635</v>
      </c>
      <c r="C363" s="25"/>
      <c r="D363" s="25"/>
      <c r="E363" s="26"/>
      <c r="F363" s="25"/>
      <c r="G363" s="25"/>
    </row>
    <row r="364" spans="1:7" ht="31" hidden="1">
      <c r="A364" s="21" t="s">
        <v>634</v>
      </c>
      <c r="B364" s="42" t="s">
        <v>633</v>
      </c>
      <c r="C364" s="25"/>
      <c r="D364" s="25"/>
      <c r="E364" s="26"/>
      <c r="F364" s="25"/>
      <c r="G364" s="25"/>
    </row>
    <row r="365" spans="1:7" ht="46.5" hidden="1">
      <c r="A365" s="21" t="s">
        <v>632</v>
      </c>
      <c r="B365" s="42" t="s">
        <v>631</v>
      </c>
      <c r="C365" s="25"/>
      <c r="D365" s="25"/>
      <c r="E365" s="26"/>
      <c r="F365" s="25"/>
      <c r="G365" s="25"/>
    </row>
    <row r="366" spans="1:7" ht="31" hidden="1">
      <c r="A366" s="21" t="s">
        <v>630</v>
      </c>
      <c r="B366" s="42" t="s">
        <v>629</v>
      </c>
      <c r="C366" s="25"/>
      <c r="D366" s="25"/>
      <c r="E366" s="26"/>
      <c r="F366" s="25"/>
      <c r="G366" s="25"/>
    </row>
    <row r="367" spans="1:7" ht="31" hidden="1">
      <c r="A367" s="21" t="s">
        <v>628</v>
      </c>
      <c r="B367" s="42" t="s">
        <v>627</v>
      </c>
      <c r="C367" s="25"/>
      <c r="D367" s="25"/>
      <c r="E367" s="26"/>
      <c r="F367" s="25"/>
      <c r="G367" s="25"/>
    </row>
    <row r="368" spans="1:7" ht="31" hidden="1">
      <c r="A368" s="21" t="s">
        <v>626</v>
      </c>
      <c r="B368" s="31" t="s">
        <v>625</v>
      </c>
      <c r="C368" s="25"/>
      <c r="D368" s="25"/>
      <c r="E368" s="26"/>
      <c r="F368" s="25"/>
      <c r="G368" s="25"/>
    </row>
    <row r="369" spans="1:7" ht="31" hidden="1">
      <c r="A369" s="21" t="s">
        <v>624</v>
      </c>
      <c r="B369" s="31" t="s">
        <v>623</v>
      </c>
      <c r="C369" s="25"/>
      <c r="D369" s="25"/>
      <c r="E369" s="26"/>
      <c r="F369" s="25"/>
      <c r="G369" s="25"/>
    </row>
    <row r="370" spans="1:7" ht="46.5" hidden="1">
      <c r="A370" s="21" t="s">
        <v>622</v>
      </c>
      <c r="B370" s="31" t="s">
        <v>621</v>
      </c>
      <c r="C370" s="25"/>
      <c r="D370" s="25"/>
      <c r="E370" s="26"/>
      <c r="F370" s="25"/>
      <c r="G370" s="25"/>
    </row>
    <row r="371" spans="1:7" ht="40.15" hidden="1" customHeight="1">
      <c r="A371" s="410" t="s">
        <v>620</v>
      </c>
      <c r="B371" s="918" t="s">
        <v>619</v>
      </c>
      <c r="C371" s="919"/>
      <c r="D371" s="919"/>
      <c r="E371" s="919"/>
      <c r="F371" s="919"/>
      <c r="G371" s="920"/>
    </row>
    <row r="372" spans="1:7" ht="46.5" hidden="1">
      <c r="A372" s="21" t="s">
        <v>618</v>
      </c>
      <c r="B372" s="42" t="s">
        <v>617</v>
      </c>
      <c r="C372" s="25"/>
      <c r="D372" s="25"/>
      <c r="E372" s="26"/>
      <c r="F372" s="25"/>
      <c r="G372" s="25"/>
    </row>
    <row r="373" spans="1:7" ht="46.5" hidden="1">
      <c r="A373" s="21" t="s">
        <v>616</v>
      </c>
      <c r="B373" s="42" t="s">
        <v>615</v>
      </c>
      <c r="C373" s="25"/>
      <c r="D373" s="25"/>
      <c r="E373" s="26"/>
      <c r="F373" s="25"/>
      <c r="G373" s="25"/>
    </row>
    <row r="374" spans="1:7" ht="46.5" hidden="1">
      <c r="A374" s="21" t="s">
        <v>614</v>
      </c>
      <c r="B374" s="42" t="s">
        <v>613</v>
      </c>
      <c r="C374" s="25"/>
      <c r="D374" s="25"/>
      <c r="E374" s="26"/>
      <c r="F374" s="25"/>
      <c r="G374" s="25"/>
    </row>
    <row r="375" spans="1:7" ht="40.15" hidden="1" customHeight="1">
      <c r="A375" s="410" t="s">
        <v>612</v>
      </c>
      <c r="B375" s="918" t="s">
        <v>611</v>
      </c>
      <c r="C375" s="919"/>
      <c r="D375" s="919"/>
      <c r="E375" s="919"/>
      <c r="F375" s="919"/>
      <c r="G375" s="920"/>
    </row>
    <row r="376" spans="1:7" ht="31" hidden="1">
      <c r="A376" s="21" t="s">
        <v>610</v>
      </c>
      <c r="B376" s="42" t="s">
        <v>609</v>
      </c>
      <c r="C376" s="25"/>
      <c r="D376" s="25"/>
      <c r="E376" s="26"/>
      <c r="F376" s="25"/>
      <c r="G376" s="25"/>
    </row>
    <row r="377" spans="1:7" ht="31" hidden="1">
      <c r="A377" s="21" t="s">
        <v>608</v>
      </c>
      <c r="B377" s="42" t="s">
        <v>607</v>
      </c>
      <c r="C377" s="25"/>
      <c r="D377" s="25"/>
      <c r="E377" s="26"/>
      <c r="F377" s="25"/>
      <c r="G377" s="25"/>
    </row>
    <row r="378" spans="1:7" ht="31" hidden="1">
      <c r="A378" s="21" t="s">
        <v>606</v>
      </c>
      <c r="B378" s="38" t="s">
        <v>605</v>
      </c>
      <c r="C378" s="25"/>
      <c r="D378" s="25"/>
      <c r="E378" s="26"/>
      <c r="F378" s="25"/>
      <c r="G378" s="25"/>
    </row>
    <row r="379" spans="1:7" ht="31" hidden="1">
      <c r="A379" s="21" t="s">
        <v>604</v>
      </c>
      <c r="B379" s="42" t="s">
        <v>603</v>
      </c>
      <c r="C379" s="25"/>
      <c r="D379" s="25"/>
      <c r="E379" s="26"/>
      <c r="F379" s="25"/>
      <c r="G379" s="25"/>
    </row>
    <row r="380" spans="1:7" ht="40.15" hidden="1" customHeight="1">
      <c r="A380" s="410" t="s">
        <v>602</v>
      </c>
      <c r="B380" s="825" t="s">
        <v>601</v>
      </c>
      <c r="C380" s="826"/>
      <c r="D380" s="826"/>
      <c r="E380" s="826"/>
      <c r="F380" s="826"/>
      <c r="G380" s="827"/>
    </row>
    <row r="381" spans="1:7" ht="46.5" hidden="1">
      <c r="A381" s="21" t="s">
        <v>600</v>
      </c>
      <c r="B381" s="29" t="s">
        <v>599</v>
      </c>
      <c r="C381" s="42"/>
      <c r="D381" s="25"/>
      <c r="E381" s="26"/>
      <c r="F381" s="25"/>
      <c r="G381" s="25"/>
    </row>
    <row r="382" spans="1:7" ht="46.5" hidden="1">
      <c r="A382" s="21" t="s">
        <v>598</v>
      </c>
      <c r="B382" s="29" t="s">
        <v>597</v>
      </c>
      <c r="C382" s="25"/>
      <c r="D382" s="25"/>
      <c r="E382" s="26"/>
      <c r="F382" s="25"/>
      <c r="G382" s="25"/>
    </row>
    <row r="383" spans="1:7" ht="29" hidden="1">
      <c r="A383" s="21" t="s">
        <v>596</v>
      </c>
      <c r="B383" s="23" t="s">
        <v>595</v>
      </c>
      <c r="C383" s="25"/>
      <c r="D383" s="25"/>
      <c r="E383" s="26"/>
      <c r="F383" s="25"/>
      <c r="G383" s="25"/>
    </row>
    <row r="384" spans="1:7" ht="62" hidden="1">
      <c r="A384" s="21" t="s">
        <v>594</v>
      </c>
      <c r="B384" s="29" t="s">
        <v>593</v>
      </c>
      <c r="C384" s="25"/>
      <c r="D384" s="25"/>
      <c r="E384" s="26"/>
      <c r="F384" s="25"/>
      <c r="G384" s="25"/>
    </row>
    <row r="385" spans="1:7" ht="40.15" hidden="1" customHeight="1">
      <c r="A385" s="410" t="s">
        <v>591</v>
      </c>
      <c r="B385" s="918" t="s">
        <v>590</v>
      </c>
      <c r="C385" s="919"/>
      <c r="D385" s="919"/>
      <c r="E385" s="919"/>
      <c r="F385" s="919"/>
      <c r="G385" s="920"/>
    </row>
    <row r="386" spans="1:7" ht="46.5" hidden="1">
      <c r="A386" s="21" t="s">
        <v>589</v>
      </c>
      <c r="B386" s="42" t="s">
        <v>588</v>
      </c>
      <c r="C386" s="42"/>
      <c r="D386" s="25"/>
      <c r="E386" s="26"/>
      <c r="F386" s="25"/>
      <c r="G386" s="25"/>
    </row>
    <row r="387" spans="1:7" ht="62" hidden="1">
      <c r="A387" s="21" t="s">
        <v>583</v>
      </c>
      <c r="B387" s="42" t="s">
        <v>582</v>
      </c>
      <c r="C387" s="25"/>
      <c r="D387" s="25"/>
      <c r="E387" s="26"/>
      <c r="F387" s="25"/>
      <c r="G387" s="25"/>
    </row>
    <row r="388" spans="1:7" ht="62" hidden="1">
      <c r="A388" s="21" t="s">
        <v>569</v>
      </c>
      <c r="B388" s="42" t="s">
        <v>568</v>
      </c>
      <c r="C388" s="25"/>
      <c r="D388" s="25"/>
      <c r="E388" s="26"/>
      <c r="F388" s="25"/>
      <c r="G388" s="25"/>
    </row>
    <row r="389" spans="1:7" ht="77.5" hidden="1">
      <c r="A389" s="21" t="s">
        <v>565</v>
      </c>
      <c r="B389" s="42" t="s">
        <v>564</v>
      </c>
      <c r="C389" s="25"/>
      <c r="D389" s="25"/>
      <c r="E389" s="26"/>
      <c r="F389" s="25"/>
      <c r="G389" s="25"/>
    </row>
    <row r="390" spans="1:7" ht="62" hidden="1">
      <c r="A390" s="21" t="s">
        <v>562</v>
      </c>
      <c r="B390" s="42" t="s">
        <v>561</v>
      </c>
      <c r="C390" s="25"/>
      <c r="D390" s="25"/>
      <c r="E390" s="26"/>
      <c r="F390" s="25"/>
      <c r="G390" s="25"/>
    </row>
    <row r="391" spans="1:7" ht="43.5" hidden="1">
      <c r="A391" s="21" t="s">
        <v>558</v>
      </c>
      <c r="B391" s="17" t="s">
        <v>557</v>
      </c>
      <c r="C391" s="25"/>
      <c r="D391" s="25"/>
      <c r="E391" s="26"/>
      <c r="F391" s="25"/>
      <c r="G391" s="25"/>
    </row>
    <row r="392" spans="1:7" ht="40.15" hidden="1" customHeight="1">
      <c r="A392" s="410" t="s">
        <v>548</v>
      </c>
      <c r="B392" s="918" t="s">
        <v>547</v>
      </c>
      <c r="C392" s="919"/>
      <c r="D392" s="919"/>
      <c r="E392" s="919"/>
      <c r="F392" s="919"/>
      <c r="G392" s="920"/>
    </row>
    <row r="393" spans="1:7" ht="93" hidden="1">
      <c r="A393" s="21" t="s">
        <v>546</v>
      </c>
      <c r="B393" s="42" t="s">
        <v>545</v>
      </c>
      <c r="C393" s="25"/>
      <c r="D393" s="25"/>
      <c r="E393" s="26"/>
      <c r="F393" s="25"/>
      <c r="G393" s="25"/>
    </row>
    <row r="394" spans="1:7" ht="46.5" hidden="1">
      <c r="A394" s="21" t="s">
        <v>544</v>
      </c>
      <c r="B394" s="42" t="s">
        <v>543</v>
      </c>
      <c r="C394" s="25"/>
      <c r="D394" s="25"/>
      <c r="E394" s="26"/>
      <c r="F394" s="25"/>
      <c r="G394" s="25"/>
    </row>
    <row r="395" spans="1:7" ht="62" hidden="1">
      <c r="A395" s="21" t="s">
        <v>542</v>
      </c>
      <c r="B395" s="42" t="s">
        <v>541</v>
      </c>
      <c r="C395" s="25"/>
      <c r="D395" s="25"/>
      <c r="E395" s="26"/>
      <c r="F395" s="25"/>
      <c r="G395" s="25"/>
    </row>
    <row r="396" spans="1:7" ht="46.5" hidden="1">
      <c r="A396" s="21" t="s">
        <v>540</v>
      </c>
      <c r="B396" s="42" t="s">
        <v>539</v>
      </c>
      <c r="C396" s="25"/>
      <c r="D396" s="25"/>
      <c r="E396" s="26"/>
      <c r="F396" s="25"/>
      <c r="G396" s="25"/>
    </row>
    <row r="397" spans="1:7" ht="40.15" hidden="1" customHeight="1">
      <c r="A397" s="410" t="s">
        <v>538</v>
      </c>
      <c r="B397" s="918" t="s">
        <v>537</v>
      </c>
      <c r="C397" s="919"/>
      <c r="D397" s="919"/>
      <c r="E397" s="919"/>
      <c r="F397" s="919"/>
      <c r="G397" s="920"/>
    </row>
    <row r="398" spans="1:7" ht="31" hidden="1">
      <c r="A398" s="21" t="s">
        <v>536</v>
      </c>
      <c r="B398" s="42" t="s">
        <v>535</v>
      </c>
      <c r="C398" s="25"/>
      <c r="D398" s="25"/>
      <c r="E398" s="26"/>
      <c r="F398" s="25"/>
      <c r="G398" s="25"/>
    </row>
    <row r="399" spans="1:7" ht="46.5" hidden="1">
      <c r="A399" s="21" t="s">
        <v>534</v>
      </c>
      <c r="B399" s="42" t="s">
        <v>533</v>
      </c>
      <c r="C399" s="25"/>
      <c r="D399" s="25"/>
      <c r="E399" s="26"/>
      <c r="F399" s="25"/>
      <c r="G399" s="25"/>
    </row>
    <row r="400" spans="1:7" ht="46.5" hidden="1">
      <c r="A400" s="21" t="s">
        <v>532</v>
      </c>
      <c r="B400" s="42" t="s">
        <v>531</v>
      </c>
      <c r="C400" s="25"/>
      <c r="D400" s="25"/>
      <c r="E400" s="26"/>
      <c r="F400" s="25"/>
      <c r="G400" s="25"/>
    </row>
    <row r="401" spans="1:7" ht="31" hidden="1">
      <c r="A401" s="21" t="s">
        <v>530</v>
      </c>
      <c r="B401" s="42" t="s">
        <v>529</v>
      </c>
      <c r="C401" s="25"/>
      <c r="D401" s="25"/>
      <c r="E401" s="26"/>
      <c r="F401" s="25"/>
      <c r="G401" s="25"/>
    </row>
    <row r="402" spans="1:7" ht="46.5" hidden="1">
      <c r="A402" s="21" t="s">
        <v>528</v>
      </c>
      <c r="B402" s="42" t="s">
        <v>527</v>
      </c>
      <c r="C402" s="25"/>
      <c r="D402" s="25"/>
      <c r="E402" s="26"/>
      <c r="F402" s="25"/>
      <c r="G402" s="25"/>
    </row>
    <row r="403" spans="1:7" ht="40.15" hidden="1" customHeight="1">
      <c r="A403" s="410" t="s">
        <v>526</v>
      </c>
      <c r="B403" s="825" t="s">
        <v>525</v>
      </c>
      <c r="C403" s="826"/>
      <c r="D403" s="826"/>
      <c r="E403" s="826"/>
      <c r="F403" s="826"/>
      <c r="G403" s="827"/>
    </row>
    <row r="404" spans="1:7" ht="31" hidden="1">
      <c r="A404" s="21" t="s">
        <v>524</v>
      </c>
      <c r="B404" s="31" t="s">
        <v>523</v>
      </c>
      <c r="C404" s="25"/>
      <c r="D404" s="25"/>
      <c r="E404" s="26"/>
      <c r="F404" s="25"/>
      <c r="G404" s="25"/>
    </row>
    <row r="405" spans="1:7" ht="58" hidden="1">
      <c r="A405" s="21" t="s">
        <v>497</v>
      </c>
      <c r="B405" s="23" t="s">
        <v>496</v>
      </c>
      <c r="C405" s="25"/>
      <c r="D405" s="25"/>
      <c r="E405" s="26"/>
      <c r="F405" s="25"/>
      <c r="G405" s="25"/>
    </row>
    <row r="406" spans="1:7" ht="46.5" hidden="1">
      <c r="A406" s="21" t="s">
        <v>495</v>
      </c>
      <c r="B406" s="31" t="s">
        <v>494</v>
      </c>
      <c r="C406" s="25"/>
      <c r="D406" s="25"/>
      <c r="E406" s="26"/>
      <c r="F406" s="25"/>
      <c r="G406" s="25"/>
    </row>
    <row r="407" spans="1:7" ht="46.5" hidden="1">
      <c r="A407" s="21" t="s">
        <v>493</v>
      </c>
      <c r="B407" s="31" t="s">
        <v>492</v>
      </c>
      <c r="C407" s="25"/>
      <c r="D407" s="25"/>
      <c r="E407" s="26"/>
      <c r="F407" s="25"/>
      <c r="G407" s="25"/>
    </row>
    <row r="408" spans="1:7" ht="62" hidden="1">
      <c r="A408" s="21" t="s">
        <v>491</v>
      </c>
      <c r="B408" s="31" t="s">
        <v>490</v>
      </c>
      <c r="C408" s="25"/>
      <c r="D408" s="25"/>
      <c r="E408" s="26"/>
      <c r="F408" s="25"/>
      <c r="G408" s="25"/>
    </row>
    <row r="409" spans="1:7" ht="62" hidden="1">
      <c r="A409" s="21" t="s">
        <v>489</v>
      </c>
      <c r="B409" s="31" t="s">
        <v>488</v>
      </c>
      <c r="C409" s="25"/>
      <c r="D409" s="25"/>
      <c r="E409" s="26"/>
      <c r="F409" s="25"/>
      <c r="G409" s="25"/>
    </row>
    <row r="410" spans="1:7" ht="46.5" hidden="1">
      <c r="A410" s="21" t="s">
        <v>486</v>
      </c>
      <c r="B410" s="31" t="s">
        <v>485</v>
      </c>
      <c r="C410" s="25"/>
      <c r="D410" s="25"/>
      <c r="E410" s="26"/>
      <c r="F410" s="25"/>
      <c r="G410" s="25"/>
    </row>
    <row r="411" spans="1:7" ht="40.15" hidden="1" customHeight="1">
      <c r="A411" s="410" t="s">
        <v>482</v>
      </c>
      <c r="B411" s="918" t="s">
        <v>481</v>
      </c>
      <c r="C411" s="919"/>
      <c r="D411" s="919"/>
      <c r="E411" s="919"/>
      <c r="F411" s="919"/>
      <c r="G411" s="920"/>
    </row>
    <row r="412" spans="1:7" ht="31" hidden="1">
      <c r="A412" s="21" t="s">
        <v>480</v>
      </c>
      <c r="B412" s="38" t="s">
        <v>479</v>
      </c>
      <c r="C412" s="25"/>
      <c r="D412" s="25"/>
      <c r="E412" s="26"/>
      <c r="F412" s="25"/>
      <c r="G412" s="25"/>
    </row>
    <row r="413" spans="1:7" ht="31" hidden="1">
      <c r="A413" s="21" t="s">
        <v>478</v>
      </c>
      <c r="B413" s="38" t="s">
        <v>477</v>
      </c>
      <c r="C413" s="25"/>
      <c r="D413" s="25"/>
      <c r="E413" s="26"/>
      <c r="F413" s="25"/>
      <c r="G413" s="25"/>
    </row>
    <row r="414" spans="1:7" ht="31" hidden="1">
      <c r="A414" s="21" t="s">
        <v>476</v>
      </c>
      <c r="B414" s="38" t="s">
        <v>475</v>
      </c>
      <c r="C414" s="25"/>
      <c r="D414" s="25"/>
      <c r="E414" s="26"/>
      <c r="F414" s="25"/>
      <c r="G414" s="25"/>
    </row>
    <row r="415" spans="1:7" ht="46.5" hidden="1">
      <c r="A415" s="21" t="s">
        <v>474</v>
      </c>
      <c r="B415" s="38" t="s">
        <v>473</v>
      </c>
      <c r="C415" s="25"/>
      <c r="D415" s="25"/>
      <c r="E415" s="26"/>
      <c r="F415" s="25"/>
      <c r="G415" s="25"/>
    </row>
    <row r="416" spans="1:7" ht="31" hidden="1">
      <c r="A416" s="21" t="s">
        <v>472</v>
      </c>
      <c r="B416" s="38" t="s">
        <v>471</v>
      </c>
      <c r="C416" s="25"/>
      <c r="D416" s="25"/>
      <c r="E416" s="26"/>
      <c r="F416" s="25"/>
      <c r="G416" s="25"/>
    </row>
    <row r="417" spans="1:7" ht="31" hidden="1">
      <c r="A417" s="21" t="s">
        <v>470</v>
      </c>
      <c r="B417" s="38" t="s">
        <v>469</v>
      </c>
      <c r="C417" s="25"/>
      <c r="D417" s="25"/>
      <c r="E417" s="26"/>
      <c r="F417" s="25"/>
      <c r="G417" s="25"/>
    </row>
    <row r="418" spans="1:7" ht="40.15" hidden="1" customHeight="1">
      <c r="A418" s="410" t="s">
        <v>468</v>
      </c>
      <c r="B418" s="918" t="s">
        <v>467</v>
      </c>
      <c r="C418" s="919"/>
      <c r="D418" s="919"/>
      <c r="E418" s="919"/>
      <c r="F418" s="919"/>
      <c r="G418" s="920"/>
    </row>
    <row r="419" spans="1:7" ht="31" hidden="1">
      <c r="A419" s="21" t="s">
        <v>466</v>
      </c>
      <c r="B419" s="38" t="s">
        <v>465</v>
      </c>
      <c r="C419" s="25"/>
      <c r="D419" s="25"/>
      <c r="E419" s="26"/>
      <c r="F419" s="25"/>
      <c r="G419" s="25"/>
    </row>
    <row r="420" spans="1:7" ht="31" hidden="1">
      <c r="A420" s="21" t="s">
        <v>454</v>
      </c>
      <c r="B420" s="38" t="s">
        <v>453</v>
      </c>
      <c r="C420" s="25"/>
      <c r="D420" s="25"/>
      <c r="E420" s="26"/>
      <c r="F420" s="25"/>
      <c r="G420" s="25"/>
    </row>
    <row r="421" spans="1:7" ht="31" hidden="1">
      <c r="A421" s="21" t="s">
        <v>445</v>
      </c>
      <c r="B421" s="38" t="s">
        <v>444</v>
      </c>
      <c r="C421" s="25"/>
      <c r="D421" s="25"/>
      <c r="E421" s="26"/>
      <c r="F421" s="25"/>
      <c r="G421" s="25"/>
    </row>
    <row r="422" spans="1:7" ht="31" hidden="1">
      <c r="A422" s="21" t="s">
        <v>436</v>
      </c>
      <c r="B422" s="38" t="s">
        <v>435</v>
      </c>
      <c r="C422" s="25"/>
      <c r="D422" s="25"/>
      <c r="E422" s="26"/>
      <c r="F422" s="25"/>
      <c r="G422" s="25"/>
    </row>
    <row r="423" spans="1:7" ht="40.15" hidden="1" customHeight="1">
      <c r="A423" s="410" t="s">
        <v>430</v>
      </c>
      <c r="B423" s="918" t="s">
        <v>429</v>
      </c>
      <c r="C423" s="919"/>
      <c r="D423" s="919"/>
      <c r="E423" s="919"/>
      <c r="F423" s="919"/>
      <c r="G423" s="920"/>
    </row>
    <row r="424" spans="1:7" ht="46.5" hidden="1">
      <c r="A424" s="21" t="s">
        <v>428</v>
      </c>
      <c r="B424" s="42" t="s">
        <v>427</v>
      </c>
      <c r="C424" s="25"/>
      <c r="D424" s="25"/>
      <c r="E424" s="26"/>
      <c r="F424" s="25"/>
      <c r="G424" s="25"/>
    </row>
    <row r="425" spans="1:7" ht="46.5" hidden="1">
      <c r="A425" s="21" t="s">
        <v>420</v>
      </c>
      <c r="B425" s="42" t="s">
        <v>419</v>
      </c>
      <c r="C425" s="25"/>
      <c r="D425" s="25"/>
      <c r="E425" s="26"/>
      <c r="F425" s="25"/>
      <c r="G425" s="25"/>
    </row>
    <row r="426" spans="1:7" ht="46.5" hidden="1">
      <c r="A426" s="21" t="s">
        <v>406</v>
      </c>
      <c r="B426" s="42" t="s">
        <v>405</v>
      </c>
      <c r="C426" s="25"/>
      <c r="D426" s="25"/>
      <c r="E426" s="26"/>
      <c r="F426" s="25"/>
      <c r="G426" s="25"/>
    </row>
    <row r="427" spans="1:7" ht="46.5" hidden="1">
      <c r="A427" s="21" t="s">
        <v>391</v>
      </c>
      <c r="B427" s="42" t="s">
        <v>390</v>
      </c>
      <c r="C427" s="25"/>
      <c r="D427" s="25"/>
      <c r="E427" s="26"/>
      <c r="F427" s="25"/>
      <c r="G427" s="25"/>
    </row>
    <row r="428" spans="1:7" ht="46.5" hidden="1">
      <c r="A428" s="21" t="s">
        <v>380</v>
      </c>
      <c r="B428" s="42" t="s">
        <v>379</v>
      </c>
      <c r="C428" s="25"/>
      <c r="D428" s="25"/>
      <c r="E428" s="26"/>
      <c r="F428" s="25"/>
      <c r="G428" s="25"/>
    </row>
    <row r="429" spans="1:7" ht="46.5" hidden="1">
      <c r="A429" s="21" t="s">
        <v>378</v>
      </c>
      <c r="B429" s="42" t="s">
        <v>377</v>
      </c>
      <c r="C429" s="25"/>
      <c r="D429" s="25"/>
      <c r="E429" s="26"/>
      <c r="F429" s="25"/>
      <c r="G429" s="25"/>
    </row>
    <row r="430" spans="1:7" ht="62" hidden="1">
      <c r="A430" s="21" t="s">
        <v>375</v>
      </c>
      <c r="B430" s="42" t="s">
        <v>374</v>
      </c>
      <c r="C430" s="25"/>
      <c r="D430" s="25"/>
      <c r="E430" s="26"/>
      <c r="F430" s="25"/>
      <c r="G430" s="25"/>
    </row>
    <row r="431" spans="1:7" ht="93" hidden="1">
      <c r="A431" s="21" t="s">
        <v>372</v>
      </c>
      <c r="B431" s="42" t="s">
        <v>371</v>
      </c>
      <c r="C431" s="25"/>
      <c r="D431" s="25"/>
      <c r="E431" s="26"/>
      <c r="F431" s="25"/>
      <c r="G431" s="25"/>
    </row>
    <row r="432" spans="1:7" ht="46.5" hidden="1">
      <c r="A432" s="21" t="s">
        <v>365</v>
      </c>
      <c r="B432" s="38" t="s">
        <v>364</v>
      </c>
      <c r="C432" s="25"/>
      <c r="D432" s="25"/>
      <c r="E432" s="26"/>
      <c r="F432" s="25"/>
      <c r="G432" s="25"/>
    </row>
    <row r="433" spans="1:9" ht="46.5" hidden="1">
      <c r="A433" s="21" t="s">
        <v>362</v>
      </c>
      <c r="B433" s="42" t="s">
        <v>361</v>
      </c>
      <c r="C433" s="25"/>
      <c r="D433" s="25"/>
      <c r="E433" s="26"/>
      <c r="F433" s="25"/>
      <c r="G433" s="25"/>
    </row>
    <row r="434" spans="1:9" ht="18.5">
      <c r="A434" s="215"/>
      <c r="B434" s="1079" t="s">
        <v>358</v>
      </c>
      <c r="C434" s="1079"/>
      <c r="D434" s="1079"/>
      <c r="E434" s="1079"/>
      <c r="F434" s="1079"/>
      <c r="G434" s="1079"/>
      <c r="H434" s="11">
        <f>H435+H443+H451+H458+H464+H478</f>
        <v>0</v>
      </c>
      <c r="I434" s="11">
        <f>I435+I443+I451+I458+I464+I478</f>
        <v>80</v>
      </c>
    </row>
    <row r="435" spans="1:9" ht="40.15" customHeight="1">
      <c r="A435" s="408" t="s">
        <v>357</v>
      </c>
      <c r="B435" s="918" t="s">
        <v>356</v>
      </c>
      <c r="C435" s="919"/>
      <c r="D435" s="919"/>
      <c r="E435" s="919"/>
      <c r="F435" s="919"/>
      <c r="G435" s="920"/>
      <c r="H435" s="11">
        <f>SUM(D439:D441)</f>
        <v>0</v>
      </c>
      <c r="I435" s="11">
        <f>COUNT(D439:D441)*2</f>
        <v>6</v>
      </c>
    </row>
    <row r="436" spans="1:9" ht="31" hidden="1">
      <c r="A436" s="49" t="s">
        <v>355</v>
      </c>
      <c r="B436" s="42" t="s">
        <v>354</v>
      </c>
      <c r="C436" s="12"/>
      <c r="D436" s="12"/>
      <c r="E436" s="13"/>
      <c r="F436" s="12"/>
      <c r="G436" s="12"/>
    </row>
    <row r="437" spans="1:9" ht="46.5" hidden="1">
      <c r="A437" s="49" t="s">
        <v>353</v>
      </c>
      <c r="B437" s="42" t="s">
        <v>352</v>
      </c>
      <c r="C437" s="12"/>
      <c r="D437" s="12"/>
      <c r="E437" s="13"/>
      <c r="F437" s="12"/>
      <c r="G437" s="12"/>
    </row>
    <row r="438" spans="1:9" ht="31" hidden="1">
      <c r="A438" s="49" t="s">
        <v>351</v>
      </c>
      <c r="B438" s="42" t="s">
        <v>350</v>
      </c>
      <c r="C438" s="12"/>
      <c r="D438" s="12"/>
      <c r="E438" s="13"/>
      <c r="F438" s="12"/>
      <c r="G438" s="12"/>
    </row>
    <row r="439" spans="1:9" ht="46.5">
      <c r="A439" s="44" t="s">
        <v>349</v>
      </c>
      <c r="B439" s="38" t="s">
        <v>348</v>
      </c>
      <c r="C439" s="23" t="s">
        <v>347</v>
      </c>
      <c r="D439" s="47">
        <v>0</v>
      </c>
      <c r="E439" s="13" t="s">
        <v>110</v>
      </c>
      <c r="F439" s="30" t="s">
        <v>2008</v>
      </c>
      <c r="G439" s="241"/>
    </row>
    <row r="440" spans="1:9" ht="29">
      <c r="A440" s="44"/>
      <c r="B440" s="38"/>
      <c r="C440" s="23" t="s">
        <v>345</v>
      </c>
      <c r="D440" s="47">
        <v>0</v>
      </c>
      <c r="E440" s="13" t="s">
        <v>110</v>
      </c>
      <c r="F440" s="13"/>
      <c r="G440" s="241"/>
    </row>
    <row r="441" spans="1:9" ht="46.5">
      <c r="A441" s="44" t="s">
        <v>344</v>
      </c>
      <c r="B441" s="42" t="s">
        <v>343</v>
      </c>
      <c r="C441" s="58" t="s">
        <v>342</v>
      </c>
      <c r="D441" s="47">
        <v>0</v>
      </c>
      <c r="E441" s="13" t="s">
        <v>110</v>
      </c>
      <c r="F441" s="45" t="s">
        <v>341</v>
      </c>
      <c r="G441" s="15"/>
    </row>
    <row r="442" spans="1:9" ht="31" hidden="1">
      <c r="A442" s="49" t="s">
        <v>340</v>
      </c>
      <c r="B442" s="57" t="s">
        <v>339</v>
      </c>
      <c r="C442" s="12"/>
      <c r="D442" s="12"/>
      <c r="E442" s="13"/>
      <c r="F442" s="12"/>
      <c r="G442" s="12"/>
    </row>
    <row r="443" spans="1:9" ht="40.15" customHeight="1">
      <c r="A443" s="408" t="s">
        <v>337</v>
      </c>
      <c r="B443" s="918" t="s">
        <v>336</v>
      </c>
      <c r="C443" s="919"/>
      <c r="D443" s="919"/>
      <c r="E443" s="919"/>
      <c r="F443" s="919"/>
      <c r="G443" s="920"/>
      <c r="H443" s="11">
        <f>SUM(D444:D449)</f>
        <v>0</v>
      </c>
      <c r="I443" s="11">
        <f>COUNT(D444:D449)*2</f>
        <v>12</v>
      </c>
    </row>
    <row r="444" spans="1:9" ht="31">
      <c r="A444" s="44" t="s">
        <v>335</v>
      </c>
      <c r="B444" s="38" t="s">
        <v>334</v>
      </c>
      <c r="C444" s="281" t="s">
        <v>4810</v>
      </c>
      <c r="D444" s="74">
        <v>0</v>
      </c>
      <c r="E444" s="13" t="s">
        <v>168</v>
      </c>
      <c r="F444" s="36" t="s">
        <v>4809</v>
      </c>
      <c r="G444" s="241"/>
    </row>
    <row r="445" spans="1:9" ht="29">
      <c r="A445" s="44"/>
      <c r="B445" s="38"/>
      <c r="C445" s="281" t="s">
        <v>4808</v>
      </c>
      <c r="D445" s="74">
        <v>0</v>
      </c>
      <c r="E445" s="13" t="s">
        <v>235</v>
      </c>
      <c r="F445" s="22" t="s">
        <v>330</v>
      </c>
      <c r="G445" s="241"/>
    </row>
    <row r="446" spans="1:9" ht="43.5">
      <c r="A446" s="44"/>
      <c r="B446" s="38"/>
      <c r="C446" s="358" t="s">
        <v>4807</v>
      </c>
      <c r="D446" s="74">
        <v>0</v>
      </c>
      <c r="E446" s="13" t="s">
        <v>235</v>
      </c>
      <c r="F446" s="22" t="s">
        <v>328</v>
      </c>
      <c r="G446" s="241"/>
    </row>
    <row r="447" spans="1:9" ht="43.5">
      <c r="A447" s="44"/>
      <c r="B447" s="38"/>
      <c r="C447" s="358" t="s">
        <v>325</v>
      </c>
      <c r="D447" s="74">
        <v>0</v>
      </c>
      <c r="E447" s="13" t="s">
        <v>168</v>
      </c>
      <c r="F447" s="22" t="s">
        <v>324</v>
      </c>
      <c r="G447" s="241"/>
    </row>
    <row r="448" spans="1:9" ht="31">
      <c r="A448" s="44" t="s">
        <v>323</v>
      </c>
      <c r="B448" s="42" t="s">
        <v>322</v>
      </c>
      <c r="C448" s="23" t="s">
        <v>321</v>
      </c>
      <c r="D448" s="47">
        <v>0</v>
      </c>
      <c r="E448" s="13" t="s">
        <v>168</v>
      </c>
      <c r="F448" s="22" t="s">
        <v>320</v>
      </c>
      <c r="G448" s="15"/>
    </row>
    <row r="449" spans="1:9" ht="29">
      <c r="A449" s="44"/>
      <c r="B449" s="42"/>
      <c r="C449" s="23" t="s">
        <v>319</v>
      </c>
      <c r="D449" s="47">
        <v>0</v>
      </c>
      <c r="E449" s="13" t="s">
        <v>126</v>
      </c>
      <c r="F449" s="13"/>
      <c r="G449" s="15"/>
    </row>
    <row r="450" spans="1:9" ht="31" hidden="1">
      <c r="A450" s="49" t="s">
        <v>318</v>
      </c>
      <c r="B450" s="42" t="s">
        <v>317</v>
      </c>
      <c r="C450" s="12"/>
      <c r="D450" s="12"/>
      <c r="E450" s="13"/>
      <c r="F450" s="12"/>
      <c r="G450" s="12"/>
    </row>
    <row r="451" spans="1:9" ht="40.15" customHeight="1">
      <c r="A451" s="408" t="s">
        <v>313</v>
      </c>
      <c r="B451" s="918" t="s">
        <v>312</v>
      </c>
      <c r="C451" s="919"/>
      <c r="D451" s="919"/>
      <c r="E451" s="919"/>
      <c r="F451" s="919"/>
      <c r="G451" s="920"/>
      <c r="H451" s="11">
        <f>SUM(D452:D457)</f>
        <v>0</v>
      </c>
      <c r="I451" s="11">
        <f>COUNT(D452:D457)*2</f>
        <v>12</v>
      </c>
    </row>
    <row r="452" spans="1:9" ht="46.5">
      <c r="A452" s="44" t="s">
        <v>311</v>
      </c>
      <c r="B452" s="27" t="s">
        <v>310</v>
      </c>
      <c r="C452" s="36" t="s">
        <v>4806</v>
      </c>
      <c r="D452" s="74">
        <v>0</v>
      </c>
      <c r="E452" s="13" t="s">
        <v>235</v>
      </c>
      <c r="F452" s="243"/>
      <c r="G452" s="241"/>
    </row>
    <row r="453" spans="1:9" ht="15.5">
      <c r="A453" s="44"/>
      <c r="B453" s="27"/>
      <c r="C453" s="36" t="s">
        <v>4805</v>
      </c>
      <c r="D453" s="74">
        <v>0</v>
      </c>
      <c r="E453" s="13" t="s">
        <v>235</v>
      </c>
      <c r="F453" s="243"/>
      <c r="G453" s="241"/>
    </row>
    <row r="454" spans="1:9" ht="15.5">
      <c r="A454" s="44"/>
      <c r="B454" s="27"/>
      <c r="C454" s="36" t="s">
        <v>4804</v>
      </c>
      <c r="D454" s="74">
        <v>0</v>
      </c>
      <c r="E454" s="13" t="s">
        <v>235</v>
      </c>
      <c r="F454" s="243"/>
      <c r="G454" s="241"/>
    </row>
    <row r="455" spans="1:9" ht="29">
      <c r="A455" s="44"/>
      <c r="B455" s="27"/>
      <c r="C455" s="36" t="s">
        <v>4803</v>
      </c>
      <c r="D455" s="74">
        <v>0</v>
      </c>
      <c r="E455" s="13" t="s">
        <v>235</v>
      </c>
      <c r="F455" s="243"/>
      <c r="G455" s="241"/>
    </row>
    <row r="456" spans="1:9" ht="29">
      <c r="A456" s="44"/>
      <c r="B456" s="27"/>
      <c r="C456" s="36" t="s">
        <v>4802</v>
      </c>
      <c r="D456" s="74">
        <v>0</v>
      </c>
      <c r="E456" s="13" t="s">
        <v>235</v>
      </c>
      <c r="F456" s="243"/>
      <c r="G456" s="241"/>
    </row>
    <row r="457" spans="1:9" ht="31">
      <c r="A457" s="44" t="s">
        <v>307</v>
      </c>
      <c r="B457" s="38" t="s">
        <v>306</v>
      </c>
      <c r="C457" s="36" t="s">
        <v>4801</v>
      </c>
      <c r="D457" s="74">
        <v>0</v>
      </c>
      <c r="E457" s="13" t="s">
        <v>235</v>
      </c>
      <c r="F457" s="243"/>
      <c r="G457" s="241"/>
    </row>
    <row r="458" spans="1:9" ht="40.15" customHeight="1">
      <c r="A458" s="408" t="s">
        <v>303</v>
      </c>
      <c r="B458" s="918" t="s">
        <v>302</v>
      </c>
      <c r="C458" s="919"/>
      <c r="D458" s="919"/>
      <c r="E458" s="919"/>
      <c r="F458" s="919"/>
      <c r="G458" s="920"/>
      <c r="H458" s="11">
        <f>SUM(D459:D463)</f>
        <v>0</v>
      </c>
      <c r="I458" s="11">
        <f>COUNT(D459:D463)*2</f>
        <v>10</v>
      </c>
    </row>
    <row r="459" spans="1:9" ht="58">
      <c r="A459" s="44" t="s">
        <v>301</v>
      </c>
      <c r="B459" s="242" t="s">
        <v>2939</v>
      </c>
      <c r="C459" s="357" t="s">
        <v>4800</v>
      </c>
      <c r="D459" s="74">
        <v>0</v>
      </c>
      <c r="E459" s="73" t="s">
        <v>116</v>
      </c>
      <c r="F459" s="36" t="s">
        <v>4799</v>
      </c>
      <c r="G459" s="241"/>
    </row>
    <row r="460" spans="1:9" ht="29">
      <c r="A460" s="44"/>
      <c r="B460" s="242"/>
      <c r="C460" s="357" t="s">
        <v>4798</v>
      </c>
      <c r="D460" s="74">
        <v>0</v>
      </c>
      <c r="E460" s="73" t="s">
        <v>116</v>
      </c>
      <c r="F460" s="36" t="s">
        <v>4797</v>
      </c>
      <c r="G460" s="241"/>
    </row>
    <row r="461" spans="1:9" ht="29">
      <c r="A461" s="44"/>
      <c r="B461" s="242"/>
      <c r="C461" s="357" t="s">
        <v>4796</v>
      </c>
      <c r="D461" s="74">
        <v>0</v>
      </c>
      <c r="E461" s="73" t="s">
        <v>116</v>
      </c>
      <c r="F461" s="36"/>
      <c r="G461" s="241"/>
    </row>
    <row r="462" spans="1:9" ht="29">
      <c r="A462" s="44"/>
      <c r="B462" s="242"/>
      <c r="C462" s="357" t="s">
        <v>4795</v>
      </c>
      <c r="D462" s="74">
        <v>0</v>
      </c>
      <c r="E462" s="73" t="s">
        <v>116</v>
      </c>
      <c r="F462" s="36"/>
      <c r="G462" s="241"/>
    </row>
    <row r="463" spans="1:9" ht="58">
      <c r="A463" s="44" t="s">
        <v>288</v>
      </c>
      <c r="B463" s="639" t="s">
        <v>287</v>
      </c>
      <c r="C463" s="36" t="s">
        <v>4794</v>
      </c>
      <c r="D463" s="74">
        <v>0</v>
      </c>
      <c r="E463" s="73" t="s">
        <v>116</v>
      </c>
      <c r="F463" s="243"/>
      <c r="G463" s="241"/>
    </row>
    <row r="464" spans="1:9" ht="40.15" customHeight="1">
      <c r="A464" s="408" t="s">
        <v>281</v>
      </c>
      <c r="B464" s="918" t="s">
        <v>280</v>
      </c>
      <c r="C464" s="919"/>
      <c r="D464" s="919"/>
      <c r="E464" s="919"/>
      <c r="F464" s="919"/>
      <c r="G464" s="920"/>
      <c r="H464" s="11">
        <f>SUM(D465:D475)</f>
        <v>0</v>
      </c>
      <c r="I464" s="11">
        <f>COUNT(D465:D475)*2</f>
        <v>22</v>
      </c>
    </row>
    <row r="465" spans="1:9" ht="43.5">
      <c r="A465" s="44" t="s">
        <v>279</v>
      </c>
      <c r="B465" s="17" t="s">
        <v>278</v>
      </c>
      <c r="C465" s="22" t="s">
        <v>4793</v>
      </c>
      <c r="D465" s="16">
        <v>0</v>
      </c>
      <c r="E465" s="13" t="s">
        <v>168</v>
      </c>
      <c r="F465" s="12"/>
      <c r="G465" s="15"/>
    </row>
    <row r="466" spans="1:9" ht="43.5">
      <c r="A466" s="44"/>
      <c r="B466" s="17"/>
      <c r="C466" s="22" t="s">
        <v>4792</v>
      </c>
      <c r="D466" s="16">
        <v>0</v>
      </c>
      <c r="E466" s="13" t="s">
        <v>168</v>
      </c>
      <c r="F466" s="12"/>
      <c r="G466" s="15"/>
    </row>
    <row r="467" spans="1:9" ht="43.5">
      <c r="A467" s="44" t="s">
        <v>273</v>
      </c>
      <c r="B467" s="50" t="s">
        <v>272</v>
      </c>
      <c r="C467" s="23" t="s">
        <v>265</v>
      </c>
      <c r="D467" s="47">
        <v>0</v>
      </c>
      <c r="E467" s="13" t="s">
        <v>110</v>
      </c>
      <c r="F467" s="13"/>
      <c r="G467" s="15"/>
    </row>
    <row r="468" spans="1:9" ht="29">
      <c r="A468" s="44"/>
      <c r="B468" s="50"/>
      <c r="C468" s="23" t="s">
        <v>264</v>
      </c>
      <c r="D468" s="47">
        <v>0</v>
      </c>
      <c r="E468" s="13" t="s">
        <v>110</v>
      </c>
      <c r="F468" s="13"/>
      <c r="G468" s="15"/>
    </row>
    <row r="469" spans="1:9" ht="43.5">
      <c r="A469" s="44"/>
      <c r="B469" s="50"/>
      <c r="C469" s="17" t="s">
        <v>263</v>
      </c>
      <c r="D469" s="24">
        <v>0</v>
      </c>
      <c r="E469" s="13" t="s">
        <v>110</v>
      </c>
      <c r="F469" s="13"/>
      <c r="G469" s="15"/>
    </row>
    <row r="470" spans="1:9" ht="29">
      <c r="A470" s="44"/>
      <c r="B470" s="50"/>
      <c r="C470" s="23" t="s">
        <v>262</v>
      </c>
      <c r="D470" s="47">
        <v>0</v>
      </c>
      <c r="E470" s="13" t="s">
        <v>235</v>
      </c>
      <c r="F470" s="30" t="s">
        <v>261</v>
      </c>
      <c r="G470" s="15"/>
    </row>
    <row r="471" spans="1:9" ht="43.5">
      <c r="A471" s="44"/>
      <c r="B471" s="50"/>
      <c r="C471" s="23" t="s">
        <v>260</v>
      </c>
      <c r="D471" s="47">
        <v>0</v>
      </c>
      <c r="E471" s="13" t="s">
        <v>235</v>
      </c>
      <c r="F471" s="30" t="s">
        <v>259</v>
      </c>
      <c r="G471" s="15"/>
    </row>
    <row r="472" spans="1:9" ht="43.5">
      <c r="A472" s="44" t="s">
        <v>267</v>
      </c>
      <c r="B472" s="242" t="s">
        <v>266</v>
      </c>
      <c r="C472" s="36" t="s">
        <v>4791</v>
      </c>
      <c r="D472" s="74">
        <v>0</v>
      </c>
      <c r="E472" s="73" t="s">
        <v>168</v>
      </c>
      <c r="F472" s="243"/>
      <c r="G472" s="241"/>
    </row>
    <row r="473" spans="1:9" ht="29">
      <c r="A473" s="44"/>
      <c r="B473" s="242"/>
      <c r="C473" s="36" t="s">
        <v>265</v>
      </c>
      <c r="D473" s="74">
        <v>0</v>
      </c>
      <c r="E473" s="73" t="s">
        <v>110</v>
      </c>
      <c r="F473" s="243"/>
      <c r="G473" s="241"/>
    </row>
    <row r="474" spans="1:9">
      <c r="A474" s="44"/>
      <c r="B474" s="242"/>
      <c r="C474" s="36" t="s">
        <v>4790</v>
      </c>
      <c r="D474" s="74">
        <v>0</v>
      </c>
      <c r="E474" s="73" t="s">
        <v>168</v>
      </c>
      <c r="F474" s="243"/>
      <c r="G474" s="241"/>
    </row>
    <row r="475" spans="1:9" ht="29">
      <c r="A475" s="44"/>
      <c r="B475" s="242"/>
      <c r="C475" s="36" t="s">
        <v>4789</v>
      </c>
      <c r="D475" s="74">
        <v>0</v>
      </c>
      <c r="E475" s="73" t="s">
        <v>168</v>
      </c>
      <c r="F475" s="243"/>
      <c r="G475" s="241"/>
    </row>
    <row r="476" spans="1:9" ht="29" hidden="1">
      <c r="A476" s="49" t="s">
        <v>258</v>
      </c>
      <c r="B476" s="17" t="s">
        <v>257</v>
      </c>
      <c r="C476" s="12"/>
      <c r="D476" s="12"/>
      <c r="E476" s="13"/>
      <c r="F476" s="12"/>
      <c r="G476" s="12"/>
    </row>
    <row r="477" spans="1:9" ht="29" hidden="1">
      <c r="A477" s="49" t="s">
        <v>256</v>
      </c>
      <c r="B477" s="17" t="s">
        <v>255</v>
      </c>
      <c r="C477" s="12"/>
      <c r="D477" s="12"/>
      <c r="E477" s="13"/>
      <c r="F477" s="12"/>
      <c r="G477" s="12"/>
    </row>
    <row r="478" spans="1:9" ht="40.15" customHeight="1">
      <c r="A478" s="406" t="s">
        <v>254</v>
      </c>
      <c r="B478" s="918" t="s">
        <v>253</v>
      </c>
      <c r="C478" s="919"/>
      <c r="D478" s="919"/>
      <c r="E478" s="919"/>
      <c r="F478" s="919"/>
      <c r="G478" s="920"/>
      <c r="H478" s="11">
        <f>SUM(D479:D487)</f>
        <v>0</v>
      </c>
      <c r="I478" s="11">
        <f>COUNT(D479:D487)*2</f>
        <v>18</v>
      </c>
    </row>
    <row r="479" spans="1:9" ht="43.5">
      <c r="A479" s="44" t="s">
        <v>252</v>
      </c>
      <c r="B479" s="35" t="s">
        <v>251</v>
      </c>
      <c r="C479" s="23" t="s">
        <v>250</v>
      </c>
      <c r="D479" s="16">
        <v>0</v>
      </c>
      <c r="E479" s="13" t="s">
        <v>168</v>
      </c>
      <c r="F479" s="12"/>
      <c r="G479" s="15"/>
    </row>
    <row r="480" spans="1:9" ht="29">
      <c r="A480" s="44"/>
      <c r="B480" s="35"/>
      <c r="C480" s="23" t="s">
        <v>4788</v>
      </c>
      <c r="D480" s="16">
        <v>0</v>
      </c>
      <c r="E480" s="13" t="s">
        <v>168</v>
      </c>
      <c r="F480" s="12"/>
      <c r="G480" s="15"/>
    </row>
    <row r="481" spans="1:9" ht="43.5">
      <c r="A481" s="44"/>
      <c r="B481" s="35"/>
      <c r="C481" s="23" t="s">
        <v>248</v>
      </c>
      <c r="D481" s="16">
        <v>0</v>
      </c>
      <c r="E481" s="13" t="s">
        <v>235</v>
      </c>
      <c r="F481" s="12"/>
      <c r="G481" s="15"/>
    </row>
    <row r="482" spans="1:9" ht="43.5">
      <c r="A482" s="44"/>
      <c r="B482" s="35"/>
      <c r="C482" s="23" t="s">
        <v>247</v>
      </c>
      <c r="D482" s="16">
        <v>0</v>
      </c>
      <c r="E482" s="13" t="s">
        <v>168</v>
      </c>
      <c r="F482" s="12"/>
      <c r="G482" s="15"/>
    </row>
    <row r="483" spans="1:9" ht="29">
      <c r="A483" s="44"/>
      <c r="B483" s="35"/>
      <c r="C483" s="23" t="s">
        <v>246</v>
      </c>
      <c r="D483" s="16">
        <v>0</v>
      </c>
      <c r="E483" s="13" t="s">
        <v>168</v>
      </c>
      <c r="F483" s="12"/>
      <c r="G483" s="15"/>
    </row>
    <row r="484" spans="1:9" ht="31">
      <c r="A484" s="44" t="s">
        <v>245</v>
      </c>
      <c r="B484" s="35" t="s">
        <v>244</v>
      </c>
      <c r="C484" s="23" t="s">
        <v>236</v>
      </c>
      <c r="D484" s="47">
        <v>0</v>
      </c>
      <c r="E484" s="13" t="s">
        <v>235</v>
      </c>
      <c r="F484" s="22" t="s">
        <v>234</v>
      </c>
      <c r="G484" s="15"/>
    </row>
    <row r="485" spans="1:9" ht="43.5">
      <c r="A485" s="44"/>
      <c r="B485" s="35"/>
      <c r="C485" s="23" t="s">
        <v>233</v>
      </c>
      <c r="D485" s="47">
        <v>0</v>
      </c>
      <c r="E485" s="13" t="s">
        <v>126</v>
      </c>
      <c r="F485" s="22" t="s">
        <v>232</v>
      </c>
      <c r="G485" s="15"/>
    </row>
    <row r="486" spans="1:9" ht="46.5">
      <c r="A486" s="44" t="s">
        <v>231</v>
      </c>
      <c r="B486" s="27" t="s">
        <v>230</v>
      </c>
      <c r="C486" s="17" t="s">
        <v>1526</v>
      </c>
      <c r="D486" s="16">
        <v>0</v>
      </c>
      <c r="E486" s="46" t="s">
        <v>116</v>
      </c>
      <c r="G486" s="15"/>
    </row>
    <row r="487" spans="1:9" ht="29">
      <c r="A487" s="44"/>
      <c r="B487" s="35"/>
      <c r="C487" s="22" t="s">
        <v>4787</v>
      </c>
      <c r="D487" s="16">
        <v>0</v>
      </c>
      <c r="E487" s="46" t="s">
        <v>116</v>
      </c>
      <c r="F487" s="12"/>
      <c r="G487" s="15"/>
    </row>
    <row r="488" spans="1:9" ht="18.5">
      <c r="A488" s="118"/>
      <c r="B488" s="1079" t="s">
        <v>226</v>
      </c>
      <c r="C488" s="1079"/>
      <c r="D488" s="1079"/>
      <c r="E488" s="1079"/>
      <c r="F488" s="1079"/>
      <c r="G488" s="1079"/>
      <c r="H488" s="11">
        <f>H489+H492+H497+H502+H539+H543+H550+H555</f>
        <v>0</v>
      </c>
      <c r="I488" s="11">
        <f>I489+I492+I497+I502+I539+I543+I550+I555</f>
        <v>116</v>
      </c>
    </row>
    <row r="489" spans="1:9" ht="40.15" customHeight="1">
      <c r="A489" s="406" t="s">
        <v>225</v>
      </c>
      <c r="B489" s="918" t="s">
        <v>224</v>
      </c>
      <c r="C489" s="919"/>
      <c r="D489" s="919"/>
      <c r="E489" s="919"/>
      <c r="F489" s="919"/>
      <c r="G489" s="920"/>
      <c r="H489" s="11">
        <f>SUM(D490)</f>
        <v>0</v>
      </c>
      <c r="I489" s="11">
        <f>COUNT(D490)*2</f>
        <v>2</v>
      </c>
    </row>
    <row r="490" spans="1:9" ht="62">
      <c r="A490" s="28" t="s">
        <v>223</v>
      </c>
      <c r="B490" s="42" t="s">
        <v>222</v>
      </c>
      <c r="C490" s="41" t="s">
        <v>221</v>
      </c>
      <c r="D490" s="24">
        <v>0</v>
      </c>
      <c r="E490" s="26" t="s">
        <v>110</v>
      </c>
      <c r="F490" s="25"/>
      <c r="G490" s="24"/>
    </row>
    <row r="491" spans="1:9" ht="29" hidden="1">
      <c r="A491" s="40" t="s">
        <v>220</v>
      </c>
      <c r="B491" s="17" t="s">
        <v>219</v>
      </c>
      <c r="C491" s="25"/>
      <c r="D491" s="25"/>
      <c r="E491" s="26"/>
      <c r="F491" s="25"/>
      <c r="G491" s="25"/>
    </row>
    <row r="492" spans="1:9" ht="40.15" customHeight="1">
      <c r="A492" s="408" t="s">
        <v>218</v>
      </c>
      <c r="B492" s="918" t="s">
        <v>217</v>
      </c>
      <c r="C492" s="919"/>
      <c r="D492" s="919"/>
      <c r="E492" s="919"/>
      <c r="F492" s="919"/>
      <c r="G492" s="920"/>
      <c r="H492" s="11">
        <f>SUM(D493:D496)</f>
        <v>0</v>
      </c>
      <c r="I492" s="11">
        <f>COUNT(D493:D494)*2</f>
        <v>4</v>
      </c>
    </row>
    <row r="493" spans="1:9" ht="43.5">
      <c r="A493" s="28" t="s">
        <v>216</v>
      </c>
      <c r="B493" s="27" t="s">
        <v>215</v>
      </c>
      <c r="C493" s="45" t="s">
        <v>4786</v>
      </c>
      <c r="D493" s="316">
        <v>0</v>
      </c>
      <c r="E493" s="26" t="s">
        <v>51</v>
      </c>
      <c r="F493" s="314"/>
      <c r="G493" s="316"/>
    </row>
    <row r="494" spans="1:9" ht="43.5">
      <c r="A494" s="28"/>
      <c r="B494" s="27"/>
      <c r="C494" s="45" t="s">
        <v>4785</v>
      </c>
      <c r="D494" s="316">
        <v>0</v>
      </c>
      <c r="E494" s="26" t="s">
        <v>51</v>
      </c>
      <c r="F494" s="314"/>
      <c r="G494" s="316"/>
    </row>
    <row r="495" spans="1:9" ht="31" hidden="1">
      <c r="A495" s="40" t="s">
        <v>213</v>
      </c>
      <c r="B495" s="35" t="s">
        <v>212</v>
      </c>
      <c r="C495" s="25"/>
      <c r="D495" s="25"/>
      <c r="E495" s="26"/>
      <c r="F495" s="25"/>
      <c r="G495" s="25"/>
    </row>
    <row r="496" spans="1:9" ht="31" hidden="1">
      <c r="A496" s="40" t="s">
        <v>211</v>
      </c>
      <c r="B496" s="35" t="s">
        <v>210</v>
      </c>
      <c r="C496" s="25"/>
      <c r="D496" s="25"/>
      <c r="E496" s="26"/>
      <c r="F496" s="25"/>
      <c r="G496" s="25"/>
    </row>
    <row r="497" spans="1:9" ht="40.15" customHeight="1">
      <c r="A497" s="408" t="s">
        <v>209</v>
      </c>
      <c r="B497" s="918" t="s">
        <v>208</v>
      </c>
      <c r="C497" s="919"/>
      <c r="D497" s="919"/>
      <c r="E497" s="919"/>
      <c r="F497" s="919"/>
      <c r="G497" s="920"/>
      <c r="H497" s="11">
        <f>SUM(D498:D501)</f>
        <v>0</v>
      </c>
      <c r="I497" s="11">
        <f>COUNT(D498:D501)*2</f>
        <v>8</v>
      </c>
    </row>
    <row r="498" spans="1:9" ht="87">
      <c r="A498" s="19" t="s">
        <v>207</v>
      </c>
      <c r="B498" s="27" t="s">
        <v>206</v>
      </c>
      <c r="C498" s="39" t="s">
        <v>205</v>
      </c>
      <c r="D498" s="316">
        <v>0</v>
      </c>
      <c r="E498" s="26" t="s">
        <v>110</v>
      </c>
      <c r="F498" s="314"/>
      <c r="G498" s="316"/>
    </row>
    <row r="499" spans="1:9" ht="46.5">
      <c r="A499" s="19" t="s">
        <v>203</v>
      </c>
      <c r="B499" s="27" t="s">
        <v>202</v>
      </c>
      <c r="C499" s="45" t="s">
        <v>4784</v>
      </c>
      <c r="D499" s="316">
        <v>0</v>
      </c>
      <c r="E499" s="26" t="s">
        <v>110</v>
      </c>
      <c r="F499" s="314"/>
      <c r="G499" s="316"/>
    </row>
    <row r="500" spans="1:9" ht="46.5">
      <c r="A500" s="19" t="s">
        <v>200</v>
      </c>
      <c r="B500" s="38" t="s">
        <v>199</v>
      </c>
      <c r="C500" s="27" t="s">
        <v>198</v>
      </c>
      <c r="D500" s="316">
        <v>0</v>
      </c>
      <c r="E500" s="26" t="s">
        <v>110</v>
      </c>
      <c r="F500" s="314"/>
      <c r="G500" s="316"/>
    </row>
    <row r="501" spans="1:9" ht="46.5">
      <c r="A501" s="19"/>
      <c r="B501" s="210"/>
      <c r="C501" s="27" t="s">
        <v>197</v>
      </c>
      <c r="D501" s="316">
        <v>0</v>
      </c>
      <c r="E501" s="26" t="s">
        <v>126</v>
      </c>
      <c r="F501" s="314"/>
      <c r="G501" s="316"/>
    </row>
    <row r="502" spans="1:9" ht="40.15" customHeight="1">
      <c r="A502" s="408" t="s">
        <v>196</v>
      </c>
      <c r="B502" s="918" t="s">
        <v>195</v>
      </c>
      <c r="C502" s="919"/>
      <c r="D502" s="919"/>
      <c r="E502" s="919"/>
      <c r="F502" s="919"/>
      <c r="G502" s="920"/>
      <c r="H502" s="11">
        <f>SUM(D503:D538)</f>
        <v>0</v>
      </c>
      <c r="I502" s="11">
        <f>COUNT(D503:D538)*2</f>
        <v>72</v>
      </c>
    </row>
    <row r="503" spans="1:9" ht="43.5">
      <c r="A503" s="19" t="s">
        <v>194</v>
      </c>
      <c r="B503" s="27" t="s">
        <v>193</v>
      </c>
      <c r="C503" s="32" t="s">
        <v>4783</v>
      </c>
      <c r="D503" s="24">
        <v>0</v>
      </c>
      <c r="E503" s="26" t="s">
        <v>51</v>
      </c>
      <c r="F503" s="36"/>
      <c r="G503" s="316"/>
    </row>
    <row r="504" spans="1:9" ht="29">
      <c r="A504" s="19"/>
      <c r="B504" s="27"/>
      <c r="C504" s="23" t="s">
        <v>191</v>
      </c>
      <c r="D504" s="37">
        <v>0</v>
      </c>
      <c r="E504" s="26" t="s">
        <v>190</v>
      </c>
      <c r="F504" s="36"/>
      <c r="G504" s="316"/>
    </row>
    <row r="505" spans="1:9" ht="43.5">
      <c r="A505" s="19"/>
      <c r="B505" s="27"/>
      <c r="C505" s="32" t="s">
        <v>4782</v>
      </c>
      <c r="D505" s="24">
        <v>0</v>
      </c>
      <c r="E505" s="26" t="s">
        <v>51</v>
      </c>
      <c r="F505" s="36"/>
      <c r="G505" s="316"/>
    </row>
    <row r="506" spans="1:9" ht="29">
      <c r="A506" s="19"/>
      <c r="B506" s="27"/>
      <c r="C506" s="23" t="s">
        <v>191</v>
      </c>
      <c r="D506" s="37">
        <v>0</v>
      </c>
      <c r="E506" s="26" t="s">
        <v>190</v>
      </c>
      <c r="F506" s="36"/>
      <c r="G506" s="316"/>
    </row>
    <row r="507" spans="1:9" ht="58">
      <c r="A507" s="19"/>
      <c r="B507" s="27"/>
      <c r="C507" s="32" t="s">
        <v>4781</v>
      </c>
      <c r="D507" s="24">
        <v>0</v>
      </c>
      <c r="E507" s="26" t="s">
        <v>51</v>
      </c>
      <c r="F507" s="36"/>
      <c r="G507" s="316"/>
    </row>
    <row r="508" spans="1:9" ht="29">
      <c r="A508" s="19"/>
      <c r="B508" s="27"/>
      <c r="C508" s="23" t="s">
        <v>191</v>
      </c>
      <c r="D508" s="37">
        <v>0</v>
      </c>
      <c r="E508" s="26" t="s">
        <v>190</v>
      </c>
      <c r="F508" s="36"/>
      <c r="G508" s="316"/>
    </row>
    <row r="509" spans="1:9" ht="46.5">
      <c r="A509" s="19" t="s">
        <v>189</v>
      </c>
      <c r="B509" s="27" t="s">
        <v>188</v>
      </c>
      <c r="C509" s="36" t="s">
        <v>4780</v>
      </c>
      <c r="D509" s="74">
        <v>0</v>
      </c>
      <c r="E509" s="26" t="s">
        <v>51</v>
      </c>
      <c r="F509" s="36"/>
      <c r="G509" s="316"/>
    </row>
    <row r="510" spans="1:9" ht="58">
      <c r="A510" s="19"/>
      <c r="B510" s="27"/>
      <c r="C510" s="36" t="s">
        <v>4779</v>
      </c>
      <c r="D510" s="74">
        <v>0</v>
      </c>
      <c r="E510" s="26" t="s">
        <v>51</v>
      </c>
      <c r="F510" s="36"/>
      <c r="G510" s="316"/>
    </row>
    <row r="511" spans="1:9" ht="43.5">
      <c r="A511" s="19"/>
      <c r="B511" s="27"/>
      <c r="C511" s="36" t="s">
        <v>4778</v>
      </c>
      <c r="D511" s="74">
        <v>0</v>
      </c>
      <c r="E511" s="26" t="s">
        <v>51</v>
      </c>
      <c r="F511" s="36"/>
      <c r="G511" s="316"/>
    </row>
    <row r="512" spans="1:9" ht="43.5">
      <c r="A512" s="19"/>
      <c r="B512" s="27"/>
      <c r="C512" s="36" t="s">
        <v>4777</v>
      </c>
      <c r="D512" s="74">
        <v>0</v>
      </c>
      <c r="E512" s="26" t="s">
        <v>51</v>
      </c>
      <c r="F512" s="36"/>
      <c r="G512" s="316"/>
    </row>
    <row r="513" spans="1:7" ht="43.5">
      <c r="A513" s="19"/>
      <c r="B513" s="27"/>
      <c r="C513" s="36" t="s">
        <v>4776</v>
      </c>
      <c r="D513" s="74">
        <v>0</v>
      </c>
      <c r="E513" s="26" t="s">
        <v>51</v>
      </c>
      <c r="F513" s="36"/>
      <c r="G513" s="316"/>
    </row>
    <row r="514" spans="1:7" ht="43.5">
      <c r="A514" s="19"/>
      <c r="B514" s="27"/>
      <c r="C514" s="36" t="s">
        <v>4775</v>
      </c>
      <c r="D514" s="74">
        <v>0</v>
      </c>
      <c r="E514" s="26" t="s">
        <v>51</v>
      </c>
      <c r="F514" s="36"/>
      <c r="G514" s="316"/>
    </row>
    <row r="515" spans="1:7" ht="58">
      <c r="A515" s="19"/>
      <c r="B515" s="27"/>
      <c r="C515" s="36" t="s">
        <v>4774</v>
      </c>
      <c r="D515" s="74">
        <v>0</v>
      </c>
      <c r="E515" s="26" t="s">
        <v>51</v>
      </c>
      <c r="F515" s="36"/>
      <c r="G515" s="316"/>
    </row>
    <row r="516" spans="1:7" ht="43.5">
      <c r="A516" s="19"/>
      <c r="B516" s="27"/>
      <c r="C516" s="36" t="s">
        <v>4773</v>
      </c>
      <c r="D516" s="74">
        <v>0</v>
      </c>
      <c r="E516" s="26" t="s">
        <v>51</v>
      </c>
      <c r="F516" s="36"/>
      <c r="G516" s="316"/>
    </row>
    <row r="517" spans="1:7" ht="58">
      <c r="A517" s="19"/>
      <c r="B517" s="27"/>
      <c r="C517" s="36" t="s">
        <v>4772</v>
      </c>
      <c r="D517" s="74">
        <v>0</v>
      </c>
      <c r="E517" s="26" t="s">
        <v>51</v>
      </c>
      <c r="F517" s="36"/>
      <c r="G517" s="316"/>
    </row>
    <row r="518" spans="1:7" ht="58">
      <c r="A518" s="19"/>
      <c r="B518" s="27"/>
      <c r="C518" s="36" t="s">
        <v>4771</v>
      </c>
      <c r="D518" s="74">
        <v>0</v>
      </c>
      <c r="E518" s="26" t="s">
        <v>51</v>
      </c>
      <c r="F518" s="36"/>
      <c r="G518" s="316"/>
    </row>
    <row r="519" spans="1:7" ht="43.5">
      <c r="A519" s="19"/>
      <c r="B519" s="27"/>
      <c r="C519" s="36" t="s">
        <v>4770</v>
      </c>
      <c r="D519" s="74">
        <v>0</v>
      </c>
      <c r="E519" s="26" t="s">
        <v>51</v>
      </c>
      <c r="F519" s="36"/>
      <c r="G519" s="316"/>
    </row>
    <row r="520" spans="1:7" ht="43.5">
      <c r="A520" s="19"/>
      <c r="B520" s="27"/>
      <c r="C520" s="36" t="s">
        <v>4769</v>
      </c>
      <c r="D520" s="74">
        <v>0</v>
      </c>
      <c r="E520" s="26" t="s">
        <v>51</v>
      </c>
      <c r="F520" s="36"/>
      <c r="G520" s="316"/>
    </row>
    <row r="521" spans="1:7" ht="58">
      <c r="A521" s="19"/>
      <c r="B521" s="27"/>
      <c r="C521" s="36" t="s">
        <v>4768</v>
      </c>
      <c r="D521" s="74">
        <v>0</v>
      </c>
      <c r="E521" s="26" t="s">
        <v>51</v>
      </c>
      <c r="F521" s="36"/>
      <c r="G521" s="316"/>
    </row>
    <row r="522" spans="1:7" ht="58">
      <c r="A522" s="19"/>
      <c r="B522" s="27"/>
      <c r="C522" s="36" t="s">
        <v>4767</v>
      </c>
      <c r="D522" s="74">
        <v>0</v>
      </c>
      <c r="E522" s="26" t="s">
        <v>51</v>
      </c>
      <c r="F522" s="36"/>
      <c r="G522" s="316"/>
    </row>
    <row r="523" spans="1:7" ht="58">
      <c r="A523" s="19"/>
      <c r="B523" s="27"/>
      <c r="C523" s="36" t="s">
        <v>4766</v>
      </c>
      <c r="D523" s="74">
        <v>0</v>
      </c>
      <c r="E523" s="26" t="s">
        <v>51</v>
      </c>
      <c r="F523" s="36"/>
      <c r="G523" s="316"/>
    </row>
    <row r="524" spans="1:7" ht="58">
      <c r="A524" s="19"/>
      <c r="B524" s="27"/>
      <c r="C524" s="36" t="s">
        <v>4765</v>
      </c>
      <c r="D524" s="74">
        <v>0</v>
      </c>
      <c r="E524" s="26" t="s">
        <v>51</v>
      </c>
      <c r="F524" s="36"/>
      <c r="G524" s="316"/>
    </row>
    <row r="525" spans="1:7" ht="58">
      <c r="A525" s="19"/>
      <c r="B525" s="27"/>
      <c r="C525" s="36" t="s">
        <v>4764</v>
      </c>
      <c r="D525" s="74">
        <v>0</v>
      </c>
      <c r="E525" s="26" t="s">
        <v>51</v>
      </c>
      <c r="F525" s="36"/>
      <c r="G525" s="316"/>
    </row>
    <row r="526" spans="1:7" ht="43.5">
      <c r="A526" s="19"/>
      <c r="B526" s="27"/>
      <c r="C526" s="36" t="s">
        <v>4763</v>
      </c>
      <c r="D526" s="74">
        <v>0</v>
      </c>
      <c r="E526" s="26" t="s">
        <v>51</v>
      </c>
      <c r="F526" s="36"/>
      <c r="G526" s="316"/>
    </row>
    <row r="527" spans="1:7" ht="72.5">
      <c r="A527" s="19"/>
      <c r="B527" s="27"/>
      <c r="C527" s="36" t="s">
        <v>4762</v>
      </c>
      <c r="D527" s="74">
        <v>0</v>
      </c>
      <c r="E527" s="26" t="s">
        <v>51</v>
      </c>
      <c r="F527" s="36"/>
      <c r="G527" s="316"/>
    </row>
    <row r="528" spans="1:7" ht="43.5">
      <c r="A528" s="19"/>
      <c r="B528" s="27"/>
      <c r="C528" s="36" t="s">
        <v>4761</v>
      </c>
      <c r="D528" s="74">
        <v>0</v>
      </c>
      <c r="E528" s="26" t="s">
        <v>51</v>
      </c>
      <c r="F528" s="36"/>
      <c r="G528" s="316"/>
    </row>
    <row r="529" spans="1:9" ht="58">
      <c r="A529" s="19"/>
      <c r="B529" s="27"/>
      <c r="C529" s="36" t="s">
        <v>4760</v>
      </c>
      <c r="D529" s="74">
        <v>0</v>
      </c>
      <c r="E529" s="26" t="s">
        <v>51</v>
      </c>
      <c r="F529" s="36"/>
      <c r="G529" s="316"/>
    </row>
    <row r="530" spans="1:9" ht="58">
      <c r="A530" s="19"/>
      <c r="B530" s="27"/>
      <c r="C530" s="36" t="s">
        <v>4759</v>
      </c>
      <c r="D530" s="74">
        <v>0</v>
      </c>
      <c r="E530" s="26" t="s">
        <v>51</v>
      </c>
      <c r="F530" s="36"/>
      <c r="G530" s="316"/>
    </row>
    <row r="531" spans="1:9" ht="43.5">
      <c r="A531" s="19"/>
      <c r="B531" s="27"/>
      <c r="C531" s="36" t="s">
        <v>4758</v>
      </c>
      <c r="D531" s="74">
        <v>0</v>
      </c>
      <c r="E531" s="26" t="s">
        <v>51</v>
      </c>
      <c r="F531" s="36"/>
      <c r="G531" s="316"/>
    </row>
    <row r="532" spans="1:9" ht="43.5">
      <c r="A532" s="19"/>
      <c r="B532" s="27"/>
      <c r="C532" s="36" t="s">
        <v>4757</v>
      </c>
      <c r="D532" s="74">
        <v>0</v>
      </c>
      <c r="E532" s="26" t="s">
        <v>51</v>
      </c>
      <c r="F532" s="36"/>
      <c r="G532" s="316"/>
    </row>
    <row r="533" spans="1:9" ht="63" customHeight="1">
      <c r="A533" s="19"/>
      <c r="B533" s="27"/>
      <c r="C533" s="36" t="s">
        <v>4756</v>
      </c>
      <c r="D533" s="74">
        <v>0</v>
      </c>
      <c r="E533" s="26" t="s">
        <v>51</v>
      </c>
      <c r="F533" s="36"/>
      <c r="G533" s="316"/>
    </row>
    <row r="534" spans="1:9" ht="46.5">
      <c r="A534" s="19" t="s">
        <v>174</v>
      </c>
      <c r="B534" s="27" t="s">
        <v>173</v>
      </c>
      <c r="C534" s="22" t="s">
        <v>1984</v>
      </c>
      <c r="D534" s="74">
        <v>0</v>
      </c>
      <c r="E534" s="26" t="s">
        <v>110</v>
      </c>
      <c r="F534" s="243"/>
      <c r="G534" s="316"/>
    </row>
    <row r="535" spans="1:9" ht="43.5">
      <c r="A535" s="19" t="s">
        <v>171</v>
      </c>
      <c r="B535" s="27" t="s">
        <v>170</v>
      </c>
      <c r="C535" s="36" t="s">
        <v>4755</v>
      </c>
      <c r="D535" s="74">
        <v>0</v>
      </c>
      <c r="E535" s="26" t="s">
        <v>168</v>
      </c>
      <c r="F535" s="36"/>
      <c r="G535" s="316"/>
    </row>
    <row r="536" spans="1:9" ht="43.5">
      <c r="A536" s="19"/>
      <c r="C536" s="36" t="s">
        <v>4754</v>
      </c>
      <c r="D536" s="74">
        <v>0</v>
      </c>
      <c r="E536" s="26" t="s">
        <v>168</v>
      </c>
      <c r="F536" s="36"/>
      <c r="G536" s="356"/>
    </row>
    <row r="537" spans="1:9" ht="43.5">
      <c r="A537" s="19"/>
      <c r="B537" s="27"/>
      <c r="C537" s="36" t="s">
        <v>4753</v>
      </c>
      <c r="D537" s="74">
        <v>0</v>
      </c>
      <c r="E537" s="26" t="s">
        <v>168</v>
      </c>
      <c r="F537" s="36"/>
      <c r="G537" s="356"/>
    </row>
    <row r="538" spans="1:9" ht="29">
      <c r="A538" s="19"/>
      <c r="B538" s="27"/>
      <c r="C538" s="36" t="s">
        <v>4752</v>
      </c>
      <c r="D538" s="74">
        <v>0</v>
      </c>
      <c r="E538" s="26" t="s">
        <v>168</v>
      </c>
      <c r="F538" s="36"/>
      <c r="G538" s="356"/>
    </row>
    <row r="539" spans="1:9" ht="40.15" customHeight="1">
      <c r="A539" s="408" t="s">
        <v>166</v>
      </c>
      <c r="B539" s="918" t="s">
        <v>165</v>
      </c>
      <c r="C539" s="919"/>
      <c r="D539" s="919"/>
      <c r="E539" s="919"/>
      <c r="F539" s="919"/>
      <c r="G539" s="920"/>
      <c r="H539" s="11">
        <f>SUM(D540:D542)</f>
        <v>0</v>
      </c>
      <c r="I539" s="11">
        <f>COUNT(D540:D542)*2</f>
        <v>6</v>
      </c>
    </row>
    <row r="540" spans="1:9" ht="29">
      <c r="A540" s="19" t="s">
        <v>164</v>
      </c>
      <c r="B540" s="27" t="s">
        <v>163</v>
      </c>
      <c r="C540" s="22" t="s">
        <v>162</v>
      </c>
      <c r="D540" s="316">
        <v>0</v>
      </c>
      <c r="E540" s="26" t="s">
        <v>110</v>
      </c>
      <c r="F540" s="314"/>
      <c r="G540" s="316"/>
    </row>
    <row r="541" spans="1:9" ht="46.5">
      <c r="A541" s="19" t="s">
        <v>161</v>
      </c>
      <c r="B541" s="27" t="s">
        <v>160</v>
      </c>
      <c r="C541" s="30" t="s">
        <v>159</v>
      </c>
      <c r="D541" s="316">
        <v>0</v>
      </c>
      <c r="E541" s="26" t="s">
        <v>110</v>
      </c>
      <c r="F541" s="314"/>
      <c r="G541" s="316"/>
    </row>
    <row r="542" spans="1:9" ht="31">
      <c r="A542" s="19" t="s">
        <v>158</v>
      </c>
      <c r="B542" s="35" t="s">
        <v>157</v>
      </c>
      <c r="C542" s="23" t="s">
        <v>156</v>
      </c>
      <c r="D542" s="24">
        <v>0</v>
      </c>
      <c r="E542" s="26" t="s">
        <v>110</v>
      </c>
      <c r="F542" s="25"/>
      <c r="G542" s="24"/>
    </row>
    <row r="543" spans="1:9" ht="40.15" customHeight="1">
      <c r="A543" s="408" t="s">
        <v>155</v>
      </c>
      <c r="B543" s="825" t="s">
        <v>154</v>
      </c>
      <c r="C543" s="826"/>
      <c r="D543" s="826"/>
      <c r="E543" s="826"/>
      <c r="F543" s="826"/>
      <c r="G543" s="827"/>
      <c r="H543" s="11">
        <f>SUM(D544:D549)</f>
        <v>0</v>
      </c>
      <c r="I543" s="11">
        <f>COUNT(D544:D549)*2</f>
        <v>12</v>
      </c>
    </row>
    <row r="544" spans="1:9" ht="31">
      <c r="A544" s="19" t="s">
        <v>153</v>
      </c>
      <c r="B544" s="31" t="s">
        <v>152</v>
      </c>
      <c r="C544" s="30" t="s">
        <v>151</v>
      </c>
      <c r="D544" s="74">
        <v>0</v>
      </c>
      <c r="E544" s="26" t="s">
        <v>130</v>
      </c>
      <c r="F544" s="36" t="s">
        <v>4751</v>
      </c>
      <c r="G544" s="316"/>
    </row>
    <row r="545" spans="1:9" ht="46.5">
      <c r="A545" s="19" t="s">
        <v>150</v>
      </c>
      <c r="B545" s="31" t="s">
        <v>149</v>
      </c>
      <c r="C545" s="45" t="s">
        <v>4750</v>
      </c>
      <c r="D545" s="74">
        <v>0</v>
      </c>
      <c r="E545" s="26" t="s">
        <v>130</v>
      </c>
      <c r="F545" s="243"/>
      <c r="G545" s="316"/>
    </row>
    <row r="546" spans="1:9" ht="29">
      <c r="A546" s="19"/>
      <c r="B546" s="31"/>
      <c r="C546" s="45" t="s">
        <v>4749</v>
      </c>
      <c r="D546" s="74">
        <v>0</v>
      </c>
      <c r="E546" s="26" t="s">
        <v>130</v>
      </c>
      <c r="F546" s="243"/>
      <c r="G546" s="316"/>
    </row>
    <row r="547" spans="1:9" ht="46.5">
      <c r="A547" s="19" t="s">
        <v>146</v>
      </c>
      <c r="B547" s="33" t="s">
        <v>145</v>
      </c>
      <c r="C547" s="32" t="s">
        <v>144</v>
      </c>
      <c r="D547" s="24">
        <v>0</v>
      </c>
      <c r="E547" s="26" t="s">
        <v>130</v>
      </c>
      <c r="F547" s="25"/>
      <c r="G547" s="24"/>
    </row>
    <row r="548" spans="1:9" ht="46.5">
      <c r="A548" s="19" t="s">
        <v>143</v>
      </c>
      <c r="B548" s="31" t="s">
        <v>142</v>
      </c>
      <c r="C548" s="243" t="s">
        <v>141</v>
      </c>
      <c r="D548" s="74">
        <v>0</v>
      </c>
      <c r="E548" s="26" t="s">
        <v>130</v>
      </c>
      <c r="F548" s="243"/>
      <c r="G548" s="316"/>
    </row>
    <row r="549" spans="1:9" ht="62">
      <c r="A549" s="19" t="s">
        <v>140</v>
      </c>
      <c r="B549" s="31" t="s">
        <v>139</v>
      </c>
      <c r="C549" s="30" t="s">
        <v>138</v>
      </c>
      <c r="D549" s="74">
        <v>0</v>
      </c>
      <c r="E549" s="26" t="s">
        <v>130</v>
      </c>
      <c r="F549" s="243"/>
      <c r="G549" s="316"/>
    </row>
    <row r="550" spans="1:9" ht="40.15" customHeight="1">
      <c r="A550" s="408" t="s">
        <v>137</v>
      </c>
      <c r="B550" s="825" t="s">
        <v>136</v>
      </c>
      <c r="C550" s="826"/>
      <c r="D550" s="826"/>
      <c r="E550" s="826"/>
      <c r="F550" s="826"/>
      <c r="G550" s="827"/>
      <c r="H550" s="11">
        <f>SUM(D552:D554)</f>
        <v>0</v>
      </c>
      <c r="I550" s="11">
        <f>COUNT(D552:D554)*2</f>
        <v>6</v>
      </c>
    </row>
    <row r="551" spans="1:9" ht="40.15" hidden="1" customHeight="1">
      <c r="A551" s="21" t="s">
        <v>135</v>
      </c>
      <c r="B551" s="29" t="s">
        <v>134</v>
      </c>
      <c r="C551" s="25"/>
      <c r="D551" s="25"/>
      <c r="E551" s="26"/>
      <c r="F551" s="25"/>
      <c r="G551" s="25"/>
    </row>
    <row r="552" spans="1:9" ht="40.15" customHeight="1">
      <c r="A552" s="19" t="s">
        <v>133</v>
      </c>
      <c r="B552" s="31" t="s">
        <v>132</v>
      </c>
      <c r="C552" s="36" t="s">
        <v>4748</v>
      </c>
      <c r="D552" s="316">
        <v>0</v>
      </c>
      <c r="E552" s="26" t="s">
        <v>130</v>
      </c>
      <c r="F552" s="314"/>
      <c r="G552" s="316"/>
    </row>
    <row r="553" spans="1:9" ht="40.15" customHeight="1">
      <c r="A553" s="19" t="s">
        <v>129</v>
      </c>
      <c r="B553" s="31" t="s">
        <v>128</v>
      </c>
      <c r="C553" s="30" t="s">
        <v>127</v>
      </c>
      <c r="D553" s="316">
        <v>0</v>
      </c>
      <c r="E553" s="26" t="s">
        <v>126</v>
      </c>
      <c r="F553" s="314"/>
      <c r="G553" s="316"/>
    </row>
    <row r="554" spans="1:9" ht="40.15" customHeight="1">
      <c r="A554" s="19" t="s">
        <v>125</v>
      </c>
      <c r="B554" s="29" t="s">
        <v>124</v>
      </c>
      <c r="C554" s="23" t="s">
        <v>123</v>
      </c>
      <c r="D554" s="24">
        <v>0</v>
      </c>
      <c r="E554" s="26" t="s">
        <v>110</v>
      </c>
      <c r="F554" s="25"/>
      <c r="G554" s="24"/>
    </row>
    <row r="555" spans="1:9" ht="40.15" customHeight="1">
      <c r="A555" s="408" t="s">
        <v>122</v>
      </c>
      <c r="B555" s="918" t="s">
        <v>121</v>
      </c>
      <c r="C555" s="919"/>
      <c r="D555" s="919"/>
      <c r="E555" s="919"/>
      <c r="F555" s="919"/>
      <c r="G555" s="920"/>
      <c r="H555" s="11">
        <f>SUM(D556:D558)</f>
        <v>0</v>
      </c>
      <c r="I555" s="11">
        <f>COUNT(D556:D558)*2</f>
        <v>6</v>
      </c>
    </row>
    <row r="556" spans="1:9" ht="31">
      <c r="A556" s="19" t="s">
        <v>120</v>
      </c>
      <c r="B556" s="27" t="s">
        <v>119</v>
      </c>
      <c r="C556" s="314" t="s">
        <v>118</v>
      </c>
      <c r="D556" s="316">
        <v>0</v>
      </c>
      <c r="E556" s="26" t="s">
        <v>110</v>
      </c>
      <c r="F556" s="314"/>
      <c r="G556" s="316"/>
    </row>
    <row r="557" spans="1:9" ht="15.5">
      <c r="A557" s="118"/>
      <c r="B557" s="27"/>
      <c r="C557" s="355" t="s">
        <v>117</v>
      </c>
      <c r="D557" s="316">
        <v>0</v>
      </c>
      <c r="E557" s="26" t="s">
        <v>116</v>
      </c>
      <c r="F557" s="314"/>
      <c r="G557" s="316"/>
    </row>
    <row r="558" spans="1:9" ht="31">
      <c r="A558" s="19" t="s">
        <v>114</v>
      </c>
      <c r="B558" s="27" t="s">
        <v>113</v>
      </c>
      <c r="C558" s="314" t="s">
        <v>112</v>
      </c>
      <c r="D558" s="316">
        <v>0</v>
      </c>
      <c r="E558" s="26" t="s">
        <v>110</v>
      </c>
      <c r="F558" s="314"/>
      <c r="G558" s="316"/>
    </row>
    <row r="559" spans="1:9" ht="18.5">
      <c r="A559" s="19"/>
      <c r="B559" s="1079" t="s">
        <v>109</v>
      </c>
      <c r="C559" s="1079"/>
      <c r="D559" s="1079"/>
      <c r="E559" s="1079"/>
      <c r="F559" s="1079"/>
      <c r="G559" s="1079"/>
      <c r="H559" s="11">
        <f>H560+H567+H573+H577</f>
        <v>0</v>
      </c>
      <c r="I559" s="11">
        <f>I560+I567+I573+I577</f>
        <v>28</v>
      </c>
    </row>
    <row r="560" spans="1:9" ht="40.15" customHeight="1">
      <c r="A560" s="406" t="s">
        <v>108</v>
      </c>
      <c r="B560" s="918" t="s">
        <v>107</v>
      </c>
      <c r="C560" s="919"/>
      <c r="D560" s="919"/>
      <c r="E560" s="919"/>
      <c r="F560" s="919"/>
      <c r="G560" s="920"/>
      <c r="H560" s="11">
        <f>SUM(D561:D564)</f>
        <v>0</v>
      </c>
      <c r="I560" s="11">
        <f>COUNT(D561:D564)*2</f>
        <v>8</v>
      </c>
    </row>
    <row r="561" spans="1:9" ht="29">
      <c r="A561" s="19" t="s">
        <v>106</v>
      </c>
      <c r="B561" s="45" t="s">
        <v>105</v>
      </c>
      <c r="C561" s="36" t="s">
        <v>4747</v>
      </c>
      <c r="D561" s="74">
        <v>0</v>
      </c>
      <c r="E561" s="73" t="s">
        <v>51</v>
      </c>
      <c r="F561" s="243"/>
      <c r="G561" s="241"/>
    </row>
    <row r="562" spans="1:9" ht="29">
      <c r="A562" s="19"/>
      <c r="B562" s="45"/>
      <c r="C562" s="36" t="s">
        <v>4746</v>
      </c>
      <c r="D562" s="74">
        <v>0</v>
      </c>
      <c r="E562" s="73" t="s">
        <v>51</v>
      </c>
      <c r="F562" s="243"/>
      <c r="G562" s="241"/>
    </row>
    <row r="563" spans="1:9" ht="29">
      <c r="A563" s="19"/>
      <c r="B563" s="45"/>
      <c r="C563" s="243" t="s">
        <v>4745</v>
      </c>
      <c r="D563" s="74">
        <v>0</v>
      </c>
      <c r="E563" s="73" t="s">
        <v>51</v>
      </c>
      <c r="F563" s="36" t="s">
        <v>4744</v>
      </c>
      <c r="G563" s="241"/>
    </row>
    <row r="564" spans="1:9" ht="43.5">
      <c r="A564" s="19"/>
      <c r="B564" s="45"/>
      <c r="C564" s="73" t="s">
        <v>4743</v>
      </c>
      <c r="D564" s="74">
        <v>0</v>
      </c>
      <c r="E564" s="73" t="s">
        <v>51</v>
      </c>
      <c r="F564" s="36" t="s">
        <v>4742</v>
      </c>
      <c r="G564" s="241"/>
    </row>
    <row r="565" spans="1:9" ht="29" hidden="1">
      <c r="A565" s="21" t="s">
        <v>98</v>
      </c>
      <c r="B565" s="17" t="s">
        <v>97</v>
      </c>
      <c r="C565" s="12"/>
      <c r="D565" s="12"/>
      <c r="E565" s="13"/>
      <c r="F565" s="12"/>
      <c r="G565" s="12"/>
    </row>
    <row r="566" spans="1:9" ht="43.5" hidden="1">
      <c r="A566" s="21" t="s">
        <v>95</v>
      </c>
      <c r="B566" s="17" t="s">
        <v>94</v>
      </c>
      <c r="C566" s="12"/>
      <c r="D566" s="12"/>
      <c r="E566" s="13"/>
      <c r="F566" s="12"/>
      <c r="G566" s="12"/>
    </row>
    <row r="567" spans="1:9" ht="40.15" customHeight="1">
      <c r="A567" s="406" t="s">
        <v>93</v>
      </c>
      <c r="B567" s="918" t="s">
        <v>92</v>
      </c>
      <c r="C567" s="919"/>
      <c r="D567" s="919"/>
      <c r="E567" s="919"/>
      <c r="F567" s="919"/>
      <c r="G567" s="920"/>
      <c r="H567" s="11">
        <f>SUM(D568:D571)</f>
        <v>0</v>
      </c>
      <c r="I567" s="11">
        <f>COUNT(D568:D571)*2</f>
        <v>8</v>
      </c>
    </row>
    <row r="568" spans="1:9" ht="29">
      <c r="A568" s="19" t="s">
        <v>91</v>
      </c>
      <c r="B568" s="45" t="s">
        <v>90</v>
      </c>
      <c r="C568" s="36" t="s">
        <v>4741</v>
      </c>
      <c r="D568" s="74">
        <v>0</v>
      </c>
      <c r="E568" s="73" t="s">
        <v>51</v>
      </c>
      <c r="F568" s="243"/>
      <c r="G568" s="241"/>
    </row>
    <row r="569" spans="1:9" ht="29">
      <c r="A569" s="19"/>
      <c r="B569" s="45"/>
      <c r="C569" s="36" t="s">
        <v>4740</v>
      </c>
      <c r="D569" s="74">
        <v>0</v>
      </c>
      <c r="E569" s="73" t="s">
        <v>51</v>
      </c>
      <c r="F569" s="243"/>
      <c r="G569" s="241"/>
    </row>
    <row r="570" spans="1:9" ht="29">
      <c r="A570" s="19"/>
      <c r="B570" s="45"/>
      <c r="C570" s="36" t="s">
        <v>4739</v>
      </c>
      <c r="D570" s="74">
        <v>0</v>
      </c>
      <c r="E570" s="73" t="s">
        <v>51</v>
      </c>
      <c r="F570" s="36" t="s">
        <v>4738</v>
      </c>
      <c r="G570" s="241"/>
    </row>
    <row r="571" spans="1:9" ht="58">
      <c r="A571" s="19"/>
      <c r="B571" s="45"/>
      <c r="C571" s="36" t="s">
        <v>4737</v>
      </c>
      <c r="D571" s="74">
        <v>0</v>
      </c>
      <c r="E571" s="73" t="s">
        <v>51</v>
      </c>
      <c r="F571" s="36" t="s">
        <v>4736</v>
      </c>
      <c r="G571" s="241"/>
    </row>
    <row r="572" spans="1:9" ht="43.5" hidden="1">
      <c r="A572" s="21" t="s">
        <v>78</v>
      </c>
      <c r="B572" s="17" t="s">
        <v>77</v>
      </c>
      <c r="C572" s="12"/>
      <c r="D572" s="12"/>
      <c r="E572" s="13"/>
      <c r="F572" s="12"/>
      <c r="G572" s="12"/>
    </row>
    <row r="573" spans="1:9" ht="40.15" customHeight="1">
      <c r="A573" s="406" t="s">
        <v>76</v>
      </c>
      <c r="B573" s="918" t="s">
        <v>75</v>
      </c>
      <c r="C573" s="919"/>
      <c r="D573" s="919"/>
      <c r="E573" s="919"/>
      <c r="F573" s="919"/>
      <c r="G573" s="920"/>
      <c r="H573" s="11">
        <f>SUM(D574:D575)</f>
        <v>0</v>
      </c>
      <c r="I573" s="11">
        <f>COUNT(D574:D575)*2</f>
        <v>4</v>
      </c>
    </row>
    <row r="574" spans="1:9" ht="29">
      <c r="A574" s="19" t="s">
        <v>74</v>
      </c>
      <c r="B574" s="45" t="s">
        <v>73</v>
      </c>
      <c r="C574" s="243" t="s">
        <v>3189</v>
      </c>
      <c r="D574" s="74">
        <v>0</v>
      </c>
      <c r="E574" s="73" t="s">
        <v>51</v>
      </c>
      <c r="F574" s="243"/>
      <c r="G574" s="241"/>
    </row>
    <row r="575" spans="1:9">
      <c r="A575" s="19"/>
      <c r="B575" s="45"/>
      <c r="C575" s="243" t="s">
        <v>4735</v>
      </c>
      <c r="D575" s="74">
        <v>0</v>
      </c>
      <c r="E575" s="73" t="s">
        <v>51</v>
      </c>
      <c r="F575" s="243"/>
      <c r="G575" s="241"/>
    </row>
    <row r="576" spans="1:9" ht="43.5" hidden="1">
      <c r="A576" s="21" t="s">
        <v>64</v>
      </c>
      <c r="B576" s="17" t="s">
        <v>63</v>
      </c>
      <c r="C576" s="12"/>
      <c r="D576" s="12"/>
      <c r="E576" s="13"/>
      <c r="F576" s="12"/>
      <c r="G576" s="12"/>
    </row>
    <row r="577" spans="1:9" ht="40.15" customHeight="1">
      <c r="A577" s="406" t="s">
        <v>62</v>
      </c>
      <c r="B577" s="918" t="s">
        <v>61</v>
      </c>
      <c r="C577" s="919"/>
      <c r="D577" s="919"/>
      <c r="E577" s="919"/>
      <c r="F577" s="919"/>
      <c r="G577" s="920"/>
      <c r="H577" s="11">
        <f>SUM(D578:D581)</f>
        <v>0</v>
      </c>
      <c r="I577" s="11">
        <f>COUNT(D578:D581)*2</f>
        <v>8</v>
      </c>
    </row>
    <row r="578" spans="1:9" ht="29">
      <c r="A578" s="19" t="s">
        <v>60</v>
      </c>
      <c r="B578" s="45" t="s">
        <v>59</v>
      </c>
      <c r="C578" s="36" t="s">
        <v>4734</v>
      </c>
      <c r="D578" s="74">
        <v>0</v>
      </c>
      <c r="E578" s="73" t="s">
        <v>51</v>
      </c>
      <c r="F578" s="243"/>
      <c r="G578" s="241"/>
    </row>
    <row r="579" spans="1:9" ht="29">
      <c r="A579" s="19"/>
      <c r="B579" s="45"/>
      <c r="C579" s="36" t="s">
        <v>4733</v>
      </c>
      <c r="D579" s="74">
        <v>0</v>
      </c>
      <c r="E579" s="73" t="s">
        <v>51</v>
      </c>
      <c r="F579" s="243"/>
      <c r="G579" s="241"/>
    </row>
    <row r="580" spans="1:9" ht="29">
      <c r="A580" s="19"/>
      <c r="B580" s="45"/>
      <c r="C580" s="36" t="s">
        <v>4732</v>
      </c>
      <c r="D580" s="74">
        <v>0</v>
      </c>
      <c r="E580" s="73" t="s">
        <v>51</v>
      </c>
      <c r="F580" s="243"/>
      <c r="G580" s="241"/>
    </row>
    <row r="581" spans="1:9" ht="29">
      <c r="A581" s="19"/>
      <c r="B581" s="45"/>
      <c r="C581" s="36" t="s">
        <v>4731</v>
      </c>
      <c r="D581" s="74">
        <v>0</v>
      </c>
      <c r="E581" s="73" t="s">
        <v>51</v>
      </c>
      <c r="F581" s="243"/>
      <c r="G581" s="241"/>
    </row>
    <row r="582" spans="1:9" ht="43.5" hidden="1">
      <c r="A582" s="21" t="s">
        <v>50</v>
      </c>
      <c r="B582" s="17" t="s">
        <v>49</v>
      </c>
      <c r="C582" s="12"/>
      <c r="D582" s="12"/>
      <c r="E582" s="13"/>
      <c r="F582" s="12"/>
      <c r="G582" s="12"/>
    </row>
    <row r="584" spans="1:9">
      <c r="A584" s="416"/>
      <c r="B584" s="9"/>
      <c r="C584" s="9"/>
      <c r="D584" s="9"/>
      <c r="F584" s="9"/>
      <c r="G584" s="9"/>
    </row>
    <row r="585" spans="1:9">
      <c r="A585" s="416"/>
      <c r="B585" s="9"/>
      <c r="C585" s="9"/>
      <c r="D585" s="9"/>
      <c r="F585" s="9"/>
      <c r="G585" s="9"/>
    </row>
    <row r="586" spans="1:9">
      <c r="A586" s="416"/>
      <c r="B586" s="11" t="s">
        <v>48</v>
      </c>
      <c r="C586" s="11" t="s">
        <v>19</v>
      </c>
      <c r="D586" s="11" t="s">
        <v>2242</v>
      </c>
      <c r="E586" s="11"/>
      <c r="F586" s="9"/>
      <c r="G586" s="9"/>
    </row>
    <row r="587" spans="1:9">
      <c r="A587" s="416" t="s">
        <v>44</v>
      </c>
      <c r="B587" s="11">
        <f>H42</f>
        <v>0</v>
      </c>
      <c r="C587" s="11">
        <f>I42</f>
        <v>14</v>
      </c>
      <c r="D587" s="728">
        <f>IF(D595=0,0,B587/C587)</f>
        <v>0</v>
      </c>
      <c r="E587" s="11"/>
      <c r="F587" s="9"/>
      <c r="G587" s="9"/>
    </row>
    <row r="588" spans="1:9">
      <c r="A588" s="416" t="s">
        <v>42</v>
      </c>
      <c r="B588" s="11">
        <f>H96</f>
        <v>0</v>
      </c>
      <c r="C588" s="11">
        <f>I96</f>
        <v>16</v>
      </c>
      <c r="D588" s="728">
        <f>IF(D595=0,0,B588/C588)</f>
        <v>0</v>
      </c>
      <c r="E588" s="11"/>
      <c r="F588" s="9"/>
      <c r="G588" s="9"/>
    </row>
    <row r="589" spans="1:9">
      <c r="A589" s="416" t="s">
        <v>40</v>
      </c>
      <c r="B589" s="11">
        <f>H130</f>
        <v>0</v>
      </c>
      <c r="C589" s="11">
        <f>I130</f>
        <v>84</v>
      </c>
      <c r="D589" s="728">
        <f>IF(D595=0,0,B589/C589)</f>
        <v>0</v>
      </c>
      <c r="E589" s="11"/>
      <c r="F589" s="9"/>
      <c r="G589" s="9"/>
    </row>
    <row r="590" spans="1:9">
      <c r="A590" s="416" t="s">
        <v>38</v>
      </c>
      <c r="B590" s="11">
        <f>H192</f>
        <v>0</v>
      </c>
      <c r="C590" s="11">
        <f>I192</f>
        <v>122</v>
      </c>
      <c r="D590" s="728">
        <f>IF(D595=0,0,B590/C590)</f>
        <v>0</v>
      </c>
      <c r="E590" s="11"/>
      <c r="F590" s="9"/>
      <c r="G590" s="9"/>
    </row>
    <row r="591" spans="1:9">
      <c r="A591" s="416" t="s">
        <v>36</v>
      </c>
      <c r="B591" s="11">
        <f>H288</f>
        <v>0</v>
      </c>
      <c r="C591" s="11">
        <f>I288</f>
        <v>32</v>
      </c>
      <c r="D591" s="728">
        <f>IF(D595=0,0,B591/C591)</f>
        <v>0</v>
      </c>
      <c r="E591" s="11"/>
      <c r="F591" s="9"/>
      <c r="G591" s="9"/>
    </row>
    <row r="592" spans="1:9">
      <c r="A592" s="416" t="s">
        <v>33</v>
      </c>
      <c r="B592" s="11">
        <f>H434</f>
        <v>0</v>
      </c>
      <c r="C592" s="11">
        <f>I434</f>
        <v>80</v>
      </c>
      <c r="D592" s="728">
        <f>IF(D595=0,0,B592/C592)</f>
        <v>0</v>
      </c>
      <c r="E592" s="11"/>
      <c r="F592" s="9"/>
      <c r="G592" s="9"/>
    </row>
    <row r="593" spans="1:7">
      <c r="A593" s="416" t="s">
        <v>32</v>
      </c>
      <c r="B593" s="11">
        <f>H488</f>
        <v>0</v>
      </c>
      <c r="C593" s="11">
        <f>I488</f>
        <v>116</v>
      </c>
      <c r="D593" s="728">
        <f>IF(D595=0,0,B593/C593)</f>
        <v>0</v>
      </c>
      <c r="E593" s="11"/>
      <c r="F593" s="9"/>
      <c r="G593" s="9"/>
    </row>
    <row r="594" spans="1:7">
      <c r="A594" s="416" t="s">
        <v>30</v>
      </c>
      <c r="B594" s="11">
        <f>H559</f>
        <v>0</v>
      </c>
      <c r="C594" s="11">
        <f>I559</f>
        <v>28</v>
      </c>
      <c r="D594" s="728">
        <f>IF(D595=0,0,B594/C594)</f>
        <v>0</v>
      </c>
      <c r="E594" s="11"/>
      <c r="F594" s="9"/>
      <c r="G594" s="9"/>
    </row>
    <row r="595" spans="1:7">
      <c r="A595" s="416" t="s">
        <v>46</v>
      </c>
      <c r="B595" s="11">
        <f>IF(H2=0,0,SUM(B587:B594))</f>
        <v>0</v>
      </c>
      <c r="C595" s="11">
        <f>IF(H2=0,0,SUM(C587:C594))</f>
        <v>492</v>
      </c>
      <c r="D595" s="728">
        <f>IF(H2=0,0,B595/C595)</f>
        <v>0</v>
      </c>
      <c r="E595" s="11"/>
      <c r="F595" s="9"/>
      <c r="G595" s="9"/>
    </row>
    <row r="596" spans="1:7">
      <c r="A596" s="416"/>
      <c r="B596" s="11"/>
      <c r="C596" s="11"/>
      <c r="D596" s="11"/>
      <c r="E596" s="11"/>
      <c r="F596" s="9"/>
      <c r="G596" s="9"/>
    </row>
    <row r="597" spans="1:7">
      <c r="A597" s="416">
        <v>0</v>
      </c>
      <c r="B597" s="9"/>
      <c r="C597" s="9"/>
      <c r="D597" s="9"/>
      <c r="F597" s="9"/>
      <c r="G597" s="9"/>
    </row>
    <row r="598" spans="1:7">
      <c r="A598" s="416">
        <v>1</v>
      </c>
      <c r="B598" s="9"/>
      <c r="C598" s="9"/>
      <c r="D598" s="9"/>
      <c r="F598" s="9"/>
      <c r="G598" s="9"/>
    </row>
    <row r="599" spans="1:7">
      <c r="A599" s="416">
        <v>2</v>
      </c>
      <c r="B599" s="9"/>
      <c r="C599" s="9"/>
      <c r="D599" s="9"/>
      <c r="F599" s="9"/>
      <c r="G599" s="9"/>
    </row>
    <row r="600" spans="1:7">
      <c r="A600" s="416"/>
      <c r="B600" s="9"/>
      <c r="C600" s="9"/>
      <c r="D600" s="9"/>
      <c r="F600" s="9"/>
      <c r="G600" s="9"/>
    </row>
    <row r="601" spans="1:7">
      <c r="A601" s="416"/>
      <c r="B601" s="9"/>
      <c r="C601" s="9"/>
      <c r="D601" s="9"/>
      <c r="F601" s="9"/>
      <c r="G601" s="9"/>
    </row>
    <row r="602" spans="1:7">
      <c r="A602" s="416"/>
      <c r="B602" s="9"/>
      <c r="C602" s="9"/>
      <c r="D602" s="9"/>
      <c r="F602" s="9"/>
      <c r="G602" s="9"/>
    </row>
    <row r="603" spans="1:7">
      <c r="A603" s="416"/>
      <c r="B603" s="9"/>
      <c r="C603" s="9"/>
      <c r="D603" s="9"/>
      <c r="F603" s="9"/>
      <c r="G603" s="9"/>
    </row>
    <row r="604" spans="1:7">
      <c r="A604" s="416"/>
      <c r="B604" s="9"/>
      <c r="C604" s="9"/>
      <c r="D604" s="9"/>
      <c r="F604" s="9"/>
      <c r="G604" s="9"/>
    </row>
    <row r="605" spans="1:7">
      <c r="A605" s="416"/>
      <c r="B605" s="9"/>
      <c r="C605" s="9"/>
      <c r="D605" s="9"/>
      <c r="F605" s="9"/>
      <c r="G605" s="9"/>
    </row>
    <row r="606" spans="1:7">
      <c r="A606" s="416"/>
      <c r="B606" s="9"/>
      <c r="C606" s="9"/>
      <c r="D606" s="9"/>
      <c r="F606" s="9"/>
      <c r="G606" s="9"/>
    </row>
    <row r="607" spans="1:7">
      <c r="A607" s="416"/>
      <c r="B607" s="9"/>
      <c r="C607" s="9"/>
      <c r="D607" s="9"/>
      <c r="F607" s="9"/>
      <c r="G607" s="9"/>
    </row>
    <row r="608" spans="1:7">
      <c r="A608" s="416"/>
      <c r="B608" s="9"/>
      <c r="C608" s="9"/>
      <c r="D608" s="9"/>
      <c r="F608" s="9"/>
      <c r="G608" s="9"/>
    </row>
    <row r="609" spans="1:7">
      <c r="A609" s="416"/>
      <c r="B609" s="9"/>
      <c r="C609" s="9"/>
      <c r="D609" s="9"/>
      <c r="F609" s="9"/>
      <c r="G609" s="9"/>
    </row>
    <row r="610" spans="1:7">
      <c r="A610" s="416"/>
      <c r="B610" s="9"/>
      <c r="C610" s="9"/>
      <c r="D610" s="9"/>
      <c r="F610" s="9"/>
      <c r="G610" s="9"/>
    </row>
    <row r="611" spans="1:7">
      <c r="A611" s="416"/>
      <c r="B611" s="9"/>
      <c r="C611" s="9"/>
      <c r="D611" s="9"/>
      <c r="F611" s="9"/>
      <c r="G611" s="9"/>
    </row>
    <row r="612" spans="1:7">
      <c r="A612" s="416"/>
      <c r="B612" s="9"/>
      <c r="C612" s="9"/>
      <c r="D612" s="9"/>
      <c r="F612" s="9"/>
      <c r="G612" s="9"/>
    </row>
    <row r="613" spans="1:7">
      <c r="A613" s="416"/>
      <c r="B613" s="9"/>
      <c r="C613" s="9"/>
      <c r="D613" s="9"/>
      <c r="F613" s="9"/>
      <c r="G613" s="9"/>
    </row>
    <row r="614" spans="1:7">
      <c r="A614" s="416"/>
      <c r="B614" s="9"/>
      <c r="C614" s="9"/>
      <c r="D614" s="9"/>
      <c r="F614" s="9"/>
      <c r="G614" s="9"/>
    </row>
    <row r="615" spans="1:7">
      <c r="A615" s="416"/>
      <c r="B615" s="9"/>
      <c r="C615" s="9"/>
      <c r="D615" s="9"/>
      <c r="F615" s="9"/>
      <c r="G615" s="9"/>
    </row>
    <row r="616" spans="1:7">
      <c r="A616" s="416"/>
      <c r="B616" s="9"/>
      <c r="C616" s="9"/>
      <c r="D616" s="9"/>
      <c r="F616" s="9"/>
      <c r="G616" s="9"/>
    </row>
    <row r="617" spans="1:7">
      <c r="A617" s="416"/>
      <c r="B617" s="9"/>
      <c r="C617" s="9"/>
      <c r="D617" s="9"/>
      <c r="F617" s="9"/>
      <c r="G617" s="9"/>
    </row>
    <row r="618" spans="1:7">
      <c r="A618" s="416"/>
      <c r="B618" s="9"/>
      <c r="C618" s="9"/>
      <c r="D618" s="9"/>
      <c r="F618" s="9"/>
      <c r="G618" s="9"/>
    </row>
    <row r="619" spans="1:7">
      <c r="A619" s="416"/>
      <c r="B619" s="9"/>
      <c r="C619" s="9"/>
      <c r="D619" s="9"/>
      <c r="F619" s="9"/>
      <c r="G619" s="9"/>
    </row>
    <row r="620" spans="1:7">
      <c r="A620" s="416"/>
      <c r="B620" s="9"/>
      <c r="C620" s="9"/>
      <c r="D620" s="9"/>
      <c r="F620" s="9"/>
      <c r="G620" s="9"/>
    </row>
    <row r="621" spans="1:7">
      <c r="A621" s="416"/>
      <c r="B621" s="9"/>
      <c r="C621" s="9"/>
      <c r="D621" s="9"/>
      <c r="F621" s="9"/>
      <c r="G621" s="9"/>
    </row>
    <row r="622" spans="1:7">
      <c r="A622" s="416"/>
      <c r="B622" s="9"/>
      <c r="C622" s="9"/>
      <c r="D622" s="9"/>
      <c r="F622" s="9"/>
      <c r="G622" s="9"/>
    </row>
    <row r="623" spans="1:7">
      <c r="A623" s="416"/>
      <c r="B623" s="9"/>
      <c r="C623" s="9"/>
      <c r="D623" s="9"/>
      <c r="F623" s="9"/>
      <c r="G623" s="9"/>
    </row>
    <row r="624" spans="1:7">
      <c r="A624" s="416"/>
      <c r="B624" s="9"/>
      <c r="C624" s="9"/>
      <c r="D624" s="9"/>
      <c r="F624" s="9"/>
      <c r="G624" s="9"/>
    </row>
    <row r="625" spans="1:7">
      <c r="A625" s="416"/>
      <c r="B625" s="9"/>
      <c r="C625" s="9"/>
      <c r="D625" s="9"/>
      <c r="F625" s="9"/>
      <c r="G625" s="9"/>
    </row>
    <row r="626" spans="1:7">
      <c r="A626" s="416"/>
      <c r="B626" s="9"/>
      <c r="C626" s="9"/>
      <c r="D626" s="9"/>
      <c r="F626" s="9"/>
      <c r="G626" s="9"/>
    </row>
    <row r="627" spans="1:7">
      <c r="A627" s="416"/>
      <c r="B627" s="9"/>
      <c r="C627" s="9"/>
      <c r="D627" s="9"/>
      <c r="F627" s="9"/>
      <c r="G627" s="9"/>
    </row>
    <row r="628" spans="1:7">
      <c r="A628" s="416"/>
      <c r="B628" s="9"/>
      <c r="C628" s="9"/>
      <c r="D628" s="9"/>
      <c r="F628" s="9"/>
      <c r="G628" s="9"/>
    </row>
    <row r="629" spans="1:7">
      <c r="A629" s="416"/>
      <c r="B629" s="9"/>
      <c r="C629" s="9"/>
      <c r="D629" s="9"/>
      <c r="F629" s="9"/>
      <c r="G629" s="9"/>
    </row>
    <row r="630" spans="1:7">
      <c r="A630" s="416"/>
      <c r="B630" s="9"/>
      <c r="C630" s="9"/>
      <c r="D630" s="9"/>
      <c r="F630" s="9"/>
      <c r="G630" s="9"/>
    </row>
    <row r="631" spans="1:7">
      <c r="A631" s="416"/>
      <c r="B631" s="9"/>
      <c r="C631" s="9"/>
      <c r="D631" s="9"/>
      <c r="F631" s="9"/>
      <c r="G631" s="9"/>
    </row>
    <row r="632" spans="1:7">
      <c r="A632" s="416"/>
      <c r="B632" s="9"/>
      <c r="C632" s="9"/>
      <c r="D632" s="9"/>
      <c r="F632" s="9"/>
      <c r="G632" s="9"/>
    </row>
    <row r="633" spans="1:7">
      <c r="A633" s="416"/>
      <c r="B633" s="9"/>
      <c r="C633" s="9"/>
      <c r="D633" s="9"/>
      <c r="F633" s="9"/>
      <c r="G633" s="9"/>
    </row>
    <row r="634" spans="1:7">
      <c r="A634" s="416"/>
      <c r="B634" s="9"/>
      <c r="C634" s="9"/>
      <c r="D634" s="9"/>
      <c r="F634" s="9"/>
      <c r="G634" s="9"/>
    </row>
    <row r="635" spans="1:7">
      <c r="A635" s="416"/>
      <c r="B635" s="9"/>
      <c r="C635" s="9"/>
      <c r="D635" s="9"/>
      <c r="F635" s="9"/>
      <c r="G635" s="9"/>
    </row>
    <row r="636" spans="1:7">
      <c r="A636" s="416"/>
      <c r="B636" s="9"/>
      <c r="C636" s="9"/>
      <c r="D636" s="9"/>
      <c r="F636" s="9"/>
      <c r="G636" s="9"/>
    </row>
    <row r="637" spans="1:7">
      <c r="A637" s="416"/>
      <c r="B637" s="9"/>
      <c r="C637" s="9"/>
      <c r="D637" s="9"/>
      <c r="F637" s="9"/>
      <c r="G637" s="9"/>
    </row>
    <row r="638" spans="1:7">
      <c r="A638" s="416"/>
      <c r="B638" s="9"/>
      <c r="C638" s="9"/>
      <c r="D638" s="9"/>
      <c r="F638" s="9"/>
      <c r="G638" s="9"/>
    </row>
    <row r="639" spans="1:7">
      <c r="A639" s="416"/>
      <c r="B639" s="9"/>
      <c r="C639" s="9"/>
      <c r="D639" s="9"/>
      <c r="F639" s="9"/>
      <c r="G639" s="9"/>
    </row>
    <row r="640" spans="1:7">
      <c r="A640" s="416"/>
      <c r="B640" s="9"/>
      <c r="C640" s="9"/>
      <c r="D640" s="9"/>
      <c r="F640" s="9"/>
      <c r="G640" s="9"/>
    </row>
    <row r="641" spans="1:7">
      <c r="A641" s="416"/>
      <c r="B641" s="9"/>
      <c r="C641" s="9"/>
      <c r="D641" s="9"/>
      <c r="F641" s="9"/>
      <c r="G641" s="9"/>
    </row>
    <row r="642" spans="1:7">
      <c r="A642" s="416"/>
      <c r="B642" s="9"/>
      <c r="C642" s="9"/>
      <c r="D642" s="9"/>
      <c r="F642" s="9"/>
      <c r="G642" s="9"/>
    </row>
    <row r="643" spans="1:7">
      <c r="A643" s="416"/>
      <c r="B643" s="9"/>
      <c r="C643" s="9"/>
      <c r="D643" s="9"/>
      <c r="F643" s="9"/>
      <c r="G643" s="9"/>
    </row>
    <row r="644" spans="1:7">
      <c r="A644" s="416"/>
      <c r="B644" s="9"/>
      <c r="C644" s="9"/>
      <c r="D644" s="9"/>
      <c r="F644" s="9"/>
      <c r="G644" s="9"/>
    </row>
    <row r="645" spans="1:7">
      <c r="A645" s="416"/>
      <c r="B645" s="9"/>
      <c r="C645" s="9"/>
      <c r="D645" s="9"/>
      <c r="F645" s="9"/>
      <c r="G645" s="9"/>
    </row>
    <row r="646" spans="1:7">
      <c r="A646" s="416"/>
      <c r="B646" s="9"/>
      <c r="C646" s="9"/>
      <c r="D646" s="9"/>
      <c r="F646" s="9"/>
      <c r="G646" s="9"/>
    </row>
    <row r="647" spans="1:7">
      <c r="A647" s="416"/>
      <c r="B647" s="9"/>
      <c r="C647" s="9"/>
      <c r="D647" s="9"/>
      <c r="F647" s="9"/>
      <c r="G647" s="9"/>
    </row>
    <row r="648" spans="1:7">
      <c r="A648" s="416"/>
      <c r="B648" s="9"/>
      <c r="C648" s="9"/>
      <c r="D648" s="9"/>
      <c r="F648" s="9"/>
      <c r="G648" s="9"/>
    </row>
    <row r="649" spans="1:7">
      <c r="A649" s="416"/>
      <c r="B649" s="9"/>
      <c r="C649" s="9"/>
      <c r="D649" s="9"/>
      <c r="F649" s="9"/>
      <c r="G649" s="9"/>
    </row>
    <row r="650" spans="1:7">
      <c r="A650" s="416"/>
      <c r="B650" s="9"/>
      <c r="C650" s="9"/>
      <c r="D650" s="9"/>
      <c r="F650" s="9"/>
      <c r="G650" s="9"/>
    </row>
    <row r="651" spans="1:7">
      <c r="A651" s="416"/>
      <c r="B651" s="9"/>
      <c r="C651" s="9"/>
      <c r="D651" s="9"/>
      <c r="F651" s="9"/>
      <c r="G651" s="9"/>
    </row>
    <row r="652" spans="1:7">
      <c r="A652" s="416"/>
      <c r="B652" s="9"/>
      <c r="C652" s="9"/>
      <c r="D652" s="9"/>
      <c r="F652" s="9"/>
      <c r="G652" s="9"/>
    </row>
    <row r="653" spans="1:7">
      <c r="A653" s="416"/>
      <c r="B653" s="9"/>
      <c r="C653" s="9"/>
      <c r="D653" s="9"/>
      <c r="F653" s="9"/>
      <c r="G653" s="9"/>
    </row>
    <row r="654" spans="1:7">
      <c r="A654" s="416"/>
      <c r="B654" s="9"/>
      <c r="C654" s="9"/>
      <c r="D654" s="9"/>
      <c r="F654" s="9"/>
      <c r="G654" s="9"/>
    </row>
    <row r="655" spans="1:7">
      <c r="A655" s="416"/>
      <c r="B655" s="9"/>
      <c r="C655" s="9"/>
      <c r="D655" s="9"/>
      <c r="F655" s="9"/>
      <c r="G655" s="9"/>
    </row>
    <row r="656" spans="1:7">
      <c r="A656" s="416"/>
      <c r="B656" s="9"/>
      <c r="C656" s="9"/>
      <c r="D656" s="9"/>
      <c r="F656" s="9"/>
      <c r="G656" s="9"/>
    </row>
    <row r="657" spans="1:7">
      <c r="A657" s="416"/>
      <c r="B657" s="9"/>
      <c r="C657" s="9"/>
      <c r="D657" s="9"/>
      <c r="F657" s="9"/>
      <c r="G657" s="9"/>
    </row>
    <row r="658" spans="1:7">
      <c r="A658" s="416"/>
      <c r="B658" s="9"/>
      <c r="C658" s="9"/>
      <c r="D658" s="9"/>
      <c r="F658" s="9"/>
      <c r="G658" s="9"/>
    </row>
    <row r="659" spans="1:7">
      <c r="A659" s="416"/>
      <c r="B659" s="9"/>
      <c r="C659" s="9"/>
      <c r="D659" s="9"/>
      <c r="F659" s="9"/>
      <c r="G659" s="9"/>
    </row>
    <row r="660" spans="1:7">
      <c r="A660" s="416"/>
      <c r="B660" s="9"/>
      <c r="C660" s="9"/>
      <c r="D660" s="9"/>
      <c r="F660" s="9"/>
      <c r="G660" s="9"/>
    </row>
    <row r="661" spans="1:7">
      <c r="A661" s="416"/>
      <c r="B661" s="9"/>
      <c r="C661" s="9"/>
      <c r="D661" s="9"/>
      <c r="F661" s="9"/>
      <c r="G661" s="9"/>
    </row>
    <row r="662" spans="1:7">
      <c r="A662" s="416"/>
      <c r="B662" s="9"/>
      <c r="C662" s="9"/>
      <c r="D662" s="9"/>
      <c r="F662" s="9"/>
      <c r="G662" s="9"/>
    </row>
    <row r="663" spans="1:7">
      <c r="A663" s="416"/>
      <c r="B663" s="9"/>
      <c r="C663" s="9"/>
      <c r="D663" s="9"/>
      <c r="F663" s="9"/>
      <c r="G663" s="9"/>
    </row>
    <row r="664" spans="1:7">
      <c r="A664" s="416"/>
      <c r="B664" s="9"/>
      <c r="C664" s="9"/>
      <c r="D664" s="9"/>
      <c r="F664" s="9"/>
      <c r="G664" s="9"/>
    </row>
    <row r="665" spans="1:7">
      <c r="A665" s="416"/>
      <c r="B665" s="9"/>
      <c r="C665" s="9"/>
      <c r="D665" s="9"/>
      <c r="F665" s="9"/>
      <c r="G665" s="9"/>
    </row>
    <row r="666" spans="1:7">
      <c r="A666" s="416"/>
      <c r="B666" s="9"/>
      <c r="C666" s="9"/>
      <c r="D666" s="9"/>
      <c r="F666" s="9"/>
      <c r="G666" s="9"/>
    </row>
    <row r="667" spans="1:7">
      <c r="A667" s="416"/>
      <c r="B667" s="9"/>
      <c r="C667" s="9"/>
      <c r="D667" s="9"/>
      <c r="F667" s="9"/>
      <c r="G667" s="9"/>
    </row>
    <row r="668" spans="1:7">
      <c r="A668" s="416"/>
      <c r="B668" s="9"/>
      <c r="C668" s="9"/>
      <c r="D668" s="9"/>
      <c r="F668" s="9"/>
      <c r="G668" s="9"/>
    </row>
    <row r="669" spans="1:7">
      <c r="A669" s="416"/>
      <c r="B669" s="9"/>
      <c r="C669" s="9"/>
      <c r="D669" s="9"/>
      <c r="F669" s="9"/>
      <c r="G669" s="9"/>
    </row>
    <row r="670" spans="1:7">
      <c r="A670" s="416"/>
      <c r="B670" s="9"/>
      <c r="C670" s="9"/>
      <c r="D670" s="9"/>
      <c r="F670" s="9"/>
      <c r="G670" s="9"/>
    </row>
    <row r="671" spans="1:7">
      <c r="A671" s="416"/>
      <c r="B671" s="9"/>
      <c r="C671" s="9"/>
      <c r="D671" s="9"/>
      <c r="F671" s="9"/>
      <c r="G671" s="9"/>
    </row>
    <row r="672" spans="1:7">
      <c r="A672" s="416"/>
      <c r="B672" s="9"/>
      <c r="C672" s="9"/>
      <c r="D672" s="9"/>
      <c r="F672" s="9"/>
      <c r="G672" s="9"/>
    </row>
    <row r="673" spans="1:7">
      <c r="A673" s="416"/>
      <c r="B673" s="9"/>
      <c r="C673" s="9"/>
      <c r="D673" s="9"/>
      <c r="F673" s="9"/>
      <c r="G673" s="9"/>
    </row>
    <row r="674" spans="1:7">
      <c r="A674" s="416"/>
      <c r="B674" s="9"/>
      <c r="C674" s="9"/>
      <c r="D674" s="9"/>
      <c r="F674" s="9"/>
      <c r="G674" s="9"/>
    </row>
    <row r="675" spans="1:7">
      <c r="A675" s="416"/>
      <c r="B675" s="9"/>
      <c r="C675" s="9"/>
      <c r="D675" s="9"/>
      <c r="F675" s="9"/>
      <c r="G675" s="9"/>
    </row>
    <row r="676" spans="1:7">
      <c r="A676" s="416"/>
      <c r="B676" s="9"/>
      <c r="C676" s="9"/>
      <c r="D676" s="9"/>
      <c r="F676" s="9"/>
      <c r="G676" s="9"/>
    </row>
    <row r="677" spans="1:7">
      <c r="A677" s="416"/>
      <c r="B677" s="9"/>
      <c r="C677" s="9"/>
      <c r="D677" s="9"/>
      <c r="F677" s="9"/>
      <c r="G677" s="9"/>
    </row>
    <row r="678" spans="1:7">
      <c r="A678" s="416"/>
      <c r="B678" s="9"/>
      <c r="C678" s="9"/>
      <c r="D678" s="9"/>
      <c r="F678" s="9"/>
      <c r="G678" s="9"/>
    </row>
    <row r="679" spans="1:7">
      <c r="A679" s="416"/>
      <c r="B679" s="9"/>
      <c r="C679" s="9"/>
      <c r="D679" s="9"/>
      <c r="F679" s="9"/>
      <c r="G679" s="9"/>
    </row>
    <row r="680" spans="1:7">
      <c r="A680" s="416"/>
      <c r="B680" s="9"/>
      <c r="C680" s="9"/>
      <c r="D680" s="9"/>
      <c r="F680" s="9"/>
      <c r="G680" s="9"/>
    </row>
    <row r="681" spans="1:7">
      <c r="A681" s="416"/>
      <c r="B681" s="9"/>
      <c r="C681" s="9"/>
      <c r="D681" s="9"/>
      <c r="F681" s="9"/>
      <c r="G681" s="9"/>
    </row>
    <row r="682" spans="1:7">
      <c r="A682" s="416"/>
      <c r="B682" s="9"/>
      <c r="C682" s="9"/>
      <c r="D682" s="9"/>
      <c r="F682" s="9"/>
      <c r="G682" s="9"/>
    </row>
    <row r="683" spans="1:7">
      <c r="A683" s="416"/>
      <c r="B683" s="9"/>
      <c r="C683" s="9"/>
      <c r="D683" s="9"/>
      <c r="F683" s="9"/>
      <c r="G683" s="9"/>
    </row>
    <row r="684" spans="1:7">
      <c r="A684" s="416"/>
      <c r="B684" s="9"/>
      <c r="C684" s="9"/>
      <c r="D684" s="9"/>
      <c r="F684" s="9"/>
      <c r="G684" s="9"/>
    </row>
    <row r="685" spans="1:7">
      <c r="A685" s="416"/>
      <c r="B685" s="9"/>
      <c r="C685" s="9"/>
      <c r="D685" s="9"/>
      <c r="F685" s="9"/>
      <c r="G685" s="9"/>
    </row>
    <row r="686" spans="1:7">
      <c r="A686" s="416"/>
      <c r="B686" s="9"/>
      <c r="C686" s="9"/>
      <c r="D686" s="9"/>
      <c r="F686" s="9"/>
      <c r="G686" s="9"/>
    </row>
    <row r="687" spans="1:7">
      <c r="A687" s="416"/>
      <c r="B687" s="9"/>
      <c r="C687" s="9"/>
      <c r="D687" s="9"/>
      <c r="F687" s="9"/>
      <c r="G687" s="9"/>
    </row>
    <row r="688" spans="1:7">
      <c r="A688" s="416"/>
      <c r="B688" s="9"/>
      <c r="C688" s="9"/>
      <c r="D688" s="9"/>
      <c r="F688" s="9"/>
      <c r="G688" s="9"/>
    </row>
    <row r="689" spans="1:7">
      <c r="A689" s="416"/>
      <c r="B689" s="9"/>
      <c r="C689" s="9"/>
      <c r="D689" s="9"/>
      <c r="F689" s="9"/>
      <c r="G689" s="9"/>
    </row>
    <row r="690" spans="1:7">
      <c r="A690" s="416"/>
      <c r="B690" s="9"/>
      <c r="C690" s="9"/>
      <c r="D690" s="9"/>
      <c r="F690" s="9"/>
      <c r="G690" s="9"/>
    </row>
    <row r="691" spans="1:7">
      <c r="A691" s="416"/>
      <c r="B691" s="9"/>
      <c r="C691" s="9"/>
      <c r="D691" s="9"/>
      <c r="F691" s="9"/>
      <c r="G691" s="9"/>
    </row>
    <row r="692" spans="1:7">
      <c r="A692" s="416"/>
      <c r="B692" s="9"/>
      <c r="C692" s="9"/>
      <c r="D692" s="9"/>
      <c r="F692" s="9"/>
      <c r="G692" s="9"/>
    </row>
    <row r="693" spans="1:7">
      <c r="A693" s="416"/>
      <c r="B693" s="9"/>
      <c r="C693" s="9"/>
      <c r="D693" s="9"/>
      <c r="F693" s="9"/>
      <c r="G693" s="9"/>
    </row>
    <row r="694" spans="1:7">
      <c r="A694" s="416"/>
      <c r="B694" s="9"/>
      <c r="C694" s="9"/>
      <c r="D694" s="9"/>
      <c r="F694" s="9"/>
      <c r="G694" s="9"/>
    </row>
    <row r="695" spans="1:7">
      <c r="A695" s="416"/>
      <c r="B695" s="9"/>
      <c r="C695" s="9"/>
      <c r="D695" s="9"/>
      <c r="F695" s="9"/>
      <c r="G695" s="9"/>
    </row>
    <row r="696" spans="1:7">
      <c r="A696" s="416"/>
      <c r="B696" s="9"/>
      <c r="C696" s="9"/>
      <c r="D696" s="9"/>
      <c r="F696" s="9"/>
      <c r="G696" s="9"/>
    </row>
    <row r="697" spans="1:7">
      <c r="A697" s="416"/>
      <c r="B697" s="9"/>
      <c r="C697" s="9"/>
      <c r="D697" s="9"/>
      <c r="F697" s="9"/>
      <c r="G697" s="9"/>
    </row>
    <row r="698" spans="1:7">
      <c r="A698" s="416"/>
      <c r="B698" s="9"/>
      <c r="C698" s="9"/>
      <c r="D698" s="9"/>
      <c r="F698" s="9"/>
      <c r="G698" s="9"/>
    </row>
    <row r="699" spans="1:7">
      <c r="A699" s="416"/>
      <c r="B699" s="9"/>
      <c r="C699" s="9"/>
      <c r="D699" s="9"/>
      <c r="F699" s="9"/>
      <c r="G699" s="9"/>
    </row>
    <row r="700" spans="1:7">
      <c r="A700" s="416"/>
      <c r="B700" s="9"/>
      <c r="C700" s="9"/>
      <c r="D700" s="9"/>
      <c r="F700" s="9"/>
      <c r="G700" s="9"/>
    </row>
    <row r="701" spans="1:7">
      <c r="A701" s="416"/>
      <c r="B701" s="9"/>
      <c r="C701" s="9"/>
      <c r="D701" s="9"/>
      <c r="F701" s="9"/>
      <c r="G701" s="9"/>
    </row>
    <row r="702" spans="1:7">
      <c r="A702" s="416"/>
      <c r="B702" s="9"/>
      <c r="C702" s="9"/>
      <c r="D702" s="9"/>
      <c r="F702" s="9"/>
      <c r="G702" s="9"/>
    </row>
    <row r="703" spans="1:7">
      <c r="A703" s="416"/>
      <c r="B703" s="9"/>
      <c r="C703" s="9"/>
      <c r="D703" s="9"/>
      <c r="F703" s="9"/>
      <c r="G703" s="9"/>
    </row>
    <row r="704" spans="1:7">
      <c r="A704" s="416"/>
      <c r="B704" s="9"/>
      <c r="C704" s="9"/>
      <c r="D704" s="9"/>
      <c r="F704" s="9"/>
      <c r="G704" s="9"/>
    </row>
    <row r="705" spans="1:7">
      <c r="A705" s="416"/>
      <c r="B705" s="9"/>
      <c r="C705" s="9"/>
      <c r="D705" s="9"/>
      <c r="F705" s="9"/>
      <c r="G705" s="9"/>
    </row>
    <row r="706" spans="1:7">
      <c r="A706" s="416"/>
      <c r="B706" s="9"/>
      <c r="C706" s="9"/>
      <c r="D706" s="9"/>
      <c r="F706" s="9"/>
      <c r="G706" s="9"/>
    </row>
    <row r="707" spans="1:7">
      <c r="A707" s="416"/>
      <c r="B707" s="9"/>
      <c r="C707" s="9"/>
      <c r="D707" s="9"/>
      <c r="F707" s="9"/>
      <c r="G707" s="9"/>
    </row>
    <row r="708" spans="1:7">
      <c r="A708" s="416"/>
      <c r="B708" s="9"/>
      <c r="C708" s="9"/>
      <c r="D708" s="9"/>
      <c r="F708" s="9"/>
      <c r="G708" s="9"/>
    </row>
    <row r="709" spans="1:7">
      <c r="A709" s="416"/>
      <c r="B709" s="9"/>
      <c r="C709" s="9"/>
      <c r="D709" s="9"/>
      <c r="F709" s="9"/>
      <c r="G709" s="9"/>
    </row>
    <row r="710" spans="1:7">
      <c r="A710" s="416"/>
      <c r="B710" s="9"/>
      <c r="C710" s="9"/>
      <c r="D710" s="9"/>
      <c r="F710" s="9"/>
      <c r="G710" s="9"/>
    </row>
    <row r="711" spans="1:7">
      <c r="A711" s="416"/>
      <c r="B711" s="9"/>
      <c r="C711" s="9"/>
      <c r="D711" s="9"/>
      <c r="F711" s="9"/>
      <c r="G711" s="9"/>
    </row>
    <row r="712" spans="1:7">
      <c r="A712" s="416"/>
      <c r="B712" s="9"/>
      <c r="C712" s="9"/>
      <c r="D712" s="9"/>
      <c r="F712" s="9"/>
      <c r="G712" s="9"/>
    </row>
    <row r="713" spans="1:7">
      <c r="A713" s="416"/>
      <c r="B713" s="9"/>
      <c r="C713" s="9"/>
      <c r="D713" s="9"/>
      <c r="F713" s="9"/>
      <c r="G713" s="9"/>
    </row>
    <row r="714" spans="1:7">
      <c r="A714" s="416"/>
      <c r="B714" s="9"/>
      <c r="C714" s="9"/>
      <c r="D714" s="9"/>
      <c r="F714" s="9"/>
      <c r="G714" s="9"/>
    </row>
    <row r="715" spans="1:7">
      <c r="A715" s="416"/>
      <c r="B715" s="9"/>
      <c r="C715" s="9"/>
      <c r="D715" s="9"/>
      <c r="F715" s="9"/>
      <c r="G715" s="9"/>
    </row>
    <row r="716" spans="1:7">
      <c r="A716" s="416"/>
      <c r="B716" s="9"/>
      <c r="C716" s="9"/>
      <c r="D716" s="9"/>
      <c r="F716" s="9"/>
      <c r="G716" s="9"/>
    </row>
    <row r="717" spans="1:7">
      <c r="A717" s="416"/>
      <c r="B717" s="9"/>
      <c r="C717" s="9"/>
      <c r="D717" s="9"/>
      <c r="F717" s="9"/>
      <c r="G717" s="9"/>
    </row>
    <row r="718" spans="1:7">
      <c r="A718" s="416"/>
      <c r="B718" s="9"/>
      <c r="C718" s="9"/>
      <c r="D718" s="9"/>
      <c r="F718" s="9"/>
      <c r="G718" s="9"/>
    </row>
    <row r="719" spans="1:7">
      <c r="A719" s="416"/>
      <c r="B719" s="9"/>
      <c r="C719" s="9"/>
      <c r="D719" s="9"/>
      <c r="F719" s="9"/>
      <c r="G719" s="9"/>
    </row>
    <row r="720" spans="1:7">
      <c r="A720" s="416"/>
      <c r="B720" s="9"/>
      <c r="C720" s="9"/>
      <c r="D720" s="9"/>
      <c r="F720" s="9"/>
      <c r="G720" s="9"/>
    </row>
    <row r="721" spans="1:7">
      <c r="A721" s="416"/>
      <c r="B721" s="9"/>
      <c r="C721" s="9"/>
      <c r="D721" s="9"/>
      <c r="F721" s="9"/>
      <c r="G721" s="9"/>
    </row>
    <row r="722" spans="1:7">
      <c r="A722" s="416"/>
      <c r="B722" s="9"/>
      <c r="C722" s="9"/>
      <c r="D722" s="9"/>
      <c r="F722" s="9"/>
      <c r="G722" s="9"/>
    </row>
    <row r="723" spans="1:7">
      <c r="A723" s="416"/>
      <c r="B723" s="9"/>
      <c r="C723" s="9"/>
      <c r="D723" s="9"/>
      <c r="F723" s="9"/>
      <c r="G723" s="9"/>
    </row>
    <row r="724" spans="1:7">
      <c r="A724" s="416"/>
      <c r="B724" s="9"/>
      <c r="C724" s="9"/>
      <c r="D724" s="9"/>
      <c r="F724" s="9"/>
      <c r="G724" s="9"/>
    </row>
    <row r="725" spans="1:7">
      <c r="A725" s="416"/>
      <c r="B725" s="9"/>
      <c r="C725" s="9"/>
      <c r="D725" s="9"/>
      <c r="F725" s="9"/>
      <c r="G725" s="9"/>
    </row>
    <row r="726" spans="1:7">
      <c r="A726" s="416"/>
      <c r="B726" s="9"/>
      <c r="C726" s="9"/>
      <c r="D726" s="9"/>
      <c r="F726" s="9"/>
      <c r="G726" s="9"/>
    </row>
    <row r="727" spans="1:7">
      <c r="A727" s="416"/>
      <c r="B727" s="9"/>
      <c r="C727" s="9"/>
      <c r="D727" s="9"/>
      <c r="F727" s="9"/>
      <c r="G727" s="9"/>
    </row>
    <row r="728" spans="1:7">
      <c r="A728" s="416"/>
      <c r="B728" s="9"/>
      <c r="C728" s="9"/>
      <c r="D728" s="9"/>
      <c r="F728" s="9"/>
      <c r="G728" s="9"/>
    </row>
    <row r="729" spans="1:7">
      <c r="A729" s="416"/>
      <c r="B729" s="9"/>
      <c r="C729" s="9"/>
      <c r="D729" s="9"/>
      <c r="F729" s="9"/>
      <c r="G729" s="9"/>
    </row>
    <row r="730" spans="1:7">
      <c r="A730" s="416"/>
      <c r="B730" s="9"/>
      <c r="C730" s="9"/>
      <c r="D730" s="9"/>
      <c r="F730" s="9"/>
      <c r="G730" s="9"/>
    </row>
    <row r="731" spans="1:7">
      <c r="A731" s="416"/>
      <c r="B731" s="9"/>
      <c r="C731" s="9"/>
      <c r="D731" s="9"/>
      <c r="F731" s="9"/>
      <c r="G731" s="9"/>
    </row>
    <row r="732" spans="1:7">
      <c r="A732" s="416"/>
      <c r="B732" s="9"/>
      <c r="C732" s="9"/>
      <c r="D732" s="9"/>
      <c r="F732" s="9"/>
      <c r="G732" s="9"/>
    </row>
  </sheetData>
  <autoFilter ref="A41:G582">
    <filterColumn colId="0">
      <colorFilter dxfId="7"/>
    </filterColumn>
  </autoFilter>
  <customSheetViews>
    <customSheetView guid="{5A5334BF-4161-4474-AB11-E32AC1D8DA20}" scale="70" filter="1" showAutoFilter="1" topLeftCell="A131">
      <selection activeCell="I150" sqref="I150"/>
      <pageMargins left="0.7" right="0.7" top="0.75" bottom="0.75" header="0.3" footer="0.3"/>
      <pageSetup paperSize="9" scale="60" orientation="portrait"/>
      <headerFooter>
        <oddHeader>&amp;LChecklist No. 14 &amp;CSupport Services &amp;RVersion- NHSRC/3.0</oddHeader>
        <oddFooter>Page &amp;P</oddFooter>
      </headerFooter>
      <autoFilter ref="A14:G555">
        <filterColumn colId="0">
          <colorFilter dxfId="6"/>
        </filterColumn>
      </autoFilter>
    </customSheetView>
  </customSheetViews>
  <mergeCells count="117">
    <mergeCell ref="B573:G573"/>
    <mergeCell ref="B577:G577"/>
    <mergeCell ref="B543:G543"/>
    <mergeCell ref="B550:G550"/>
    <mergeCell ref="B555:G555"/>
    <mergeCell ref="B559:G559"/>
    <mergeCell ref="B560:G560"/>
    <mergeCell ref="B567:G567"/>
    <mergeCell ref="B418:G418"/>
    <mergeCell ref="B423:G423"/>
    <mergeCell ref="B539:G539"/>
    <mergeCell ref="B435:G435"/>
    <mergeCell ref="B443:G443"/>
    <mergeCell ref="B451:G451"/>
    <mergeCell ref="B458:G458"/>
    <mergeCell ref="B464:G464"/>
    <mergeCell ref="B478:G478"/>
    <mergeCell ref="B488:G488"/>
    <mergeCell ref="B434:G434"/>
    <mergeCell ref="B489:G489"/>
    <mergeCell ref="B492:G492"/>
    <mergeCell ref="B497:G497"/>
    <mergeCell ref="B502:G502"/>
    <mergeCell ref="B289:G289"/>
    <mergeCell ref="B294:G294"/>
    <mergeCell ref="B297:G297"/>
    <mergeCell ref="B302:G302"/>
    <mergeCell ref="B308:G308"/>
    <mergeCell ref="B392:G392"/>
    <mergeCell ref="B397:G397"/>
    <mergeCell ref="B403:G403"/>
    <mergeCell ref="B411:G411"/>
    <mergeCell ref="B311:G311"/>
    <mergeCell ref="B314:G314"/>
    <mergeCell ref="B320:G320"/>
    <mergeCell ref="B340:G340"/>
    <mergeCell ref="B345:G345"/>
    <mergeCell ref="B349:G349"/>
    <mergeCell ref="B360:G360"/>
    <mergeCell ref="B371:G371"/>
    <mergeCell ref="B375:G375"/>
    <mergeCell ref="B380:G380"/>
    <mergeCell ref="B385:G385"/>
    <mergeCell ref="B356:G356"/>
    <mergeCell ref="B192:G192"/>
    <mergeCell ref="B288:G288"/>
    <mergeCell ref="B198:G198"/>
    <mergeCell ref="B207:G207"/>
    <mergeCell ref="B219:G219"/>
    <mergeCell ref="B232:G232"/>
    <mergeCell ref="B236:G236"/>
    <mergeCell ref="B252:G252"/>
    <mergeCell ref="B268:G268"/>
    <mergeCell ref="B271:G271"/>
    <mergeCell ref="B274:G274"/>
    <mergeCell ref="B278:G278"/>
    <mergeCell ref="B285:G285"/>
    <mergeCell ref="B193:G193"/>
    <mergeCell ref="B179:G179"/>
    <mergeCell ref="B72:G72"/>
    <mergeCell ref="B84:G84"/>
    <mergeCell ref="B93:G93"/>
    <mergeCell ref="B96:G96"/>
    <mergeCell ref="B97:G97"/>
    <mergeCell ref="B130:G130"/>
    <mergeCell ref="B117:G117"/>
    <mergeCell ref="B123:G123"/>
    <mergeCell ref="B112:G112"/>
    <mergeCell ref="B106:G106"/>
    <mergeCell ref="B131:G131"/>
    <mergeCell ref="B146:G146"/>
    <mergeCell ref="B152:G152"/>
    <mergeCell ref="B159:G159"/>
    <mergeCell ref="B174:G174"/>
    <mergeCell ref="B68:G68"/>
    <mergeCell ref="B42:G42"/>
    <mergeCell ref="B43:G43"/>
    <mergeCell ref="B62:G62"/>
    <mergeCell ref="B8:C8"/>
    <mergeCell ref="A1:I1"/>
    <mergeCell ref="A2:G2"/>
    <mergeCell ref="H2:I2"/>
    <mergeCell ref="A3:I3"/>
    <mergeCell ref="A4:B4"/>
    <mergeCell ref="C4:E4"/>
    <mergeCell ref="G4:I4"/>
    <mergeCell ref="A5:B5"/>
    <mergeCell ref="D8:I8"/>
    <mergeCell ref="D9:I16"/>
    <mergeCell ref="A7:I7"/>
    <mergeCell ref="A17:I17"/>
    <mergeCell ref="C5:E5"/>
    <mergeCell ref="G5:I5"/>
    <mergeCell ref="A6:B6"/>
    <mergeCell ref="C6:E6"/>
    <mergeCell ref="G6:I6"/>
    <mergeCell ref="B23:I23"/>
    <mergeCell ref="B24:I24"/>
    <mergeCell ref="B25:I25"/>
    <mergeCell ref="B26:I26"/>
    <mergeCell ref="B27:I27"/>
    <mergeCell ref="B18:I18"/>
    <mergeCell ref="B19:I19"/>
    <mergeCell ref="B20:I20"/>
    <mergeCell ref="B21:I21"/>
    <mergeCell ref="B22:I22"/>
    <mergeCell ref="A38:I40"/>
    <mergeCell ref="B33:I33"/>
    <mergeCell ref="B34:I34"/>
    <mergeCell ref="B35:I35"/>
    <mergeCell ref="B36:I36"/>
    <mergeCell ref="B37:I37"/>
    <mergeCell ref="B28:I28"/>
    <mergeCell ref="B29:I29"/>
    <mergeCell ref="B30:I30"/>
    <mergeCell ref="B31:I31"/>
    <mergeCell ref="B32:I32"/>
  </mergeCells>
  <conditionalFormatting sqref="C142:C144">
    <cfRule type="duplicateValues" dxfId="5" priority="1"/>
  </conditionalFormatting>
  <dataValidations count="1">
    <dataValidation type="list" allowBlank="1" showInputMessage="1" showErrorMessage="1" sqref="D597:D1048576 D41:D586">
      <formula1>$A$597:$A$599</formula1>
    </dataValidation>
  </dataValidations>
  <pageMargins left="0.70866141732283472" right="0.70866141732283472" top="0.74803149606299213" bottom="0.74803149606299213" header="0.31496062992125984" footer="0.31496062992125984"/>
  <pageSetup paperSize="9" scale="55" orientation="portrait" r:id="rId1"/>
  <headerFooter>
    <oddHeader>&amp;LChecklist No. 16&amp;CSupport Services &amp;RVersion- NHSRC/3.0</oddHeader>
    <oddFooter>Page &amp;P</oddFooter>
  </headerFooter>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sheetPr codeName="Sheet18" filterMode="1"/>
  <dimension ref="A1:I577"/>
  <sheetViews>
    <sheetView view="pageBreakPreview" zoomScale="60" zoomScaleNormal="50" zoomScalePageLayoutView="60" workbookViewId="0">
      <selection activeCell="F5" sqref="F5"/>
    </sheetView>
  </sheetViews>
  <sheetFormatPr defaultColWidth="8.7265625" defaultRowHeight="14.5"/>
  <cols>
    <col min="1" max="1" width="18.26953125" style="420" customWidth="1"/>
    <col min="2" max="2" width="46.26953125" style="96" customWidth="1"/>
    <col min="3" max="3" width="23" style="247" customWidth="1"/>
    <col min="4" max="4" width="9.7265625" customWidth="1"/>
    <col min="5" max="5" width="10.453125" style="139" customWidth="1"/>
    <col min="6" max="6" width="26.54296875" customWidth="1"/>
    <col min="7" max="7" width="25.26953125" customWidth="1"/>
    <col min="8" max="8" width="4.81640625" style="371" customWidth="1"/>
    <col min="9" max="9" width="3.81640625" style="371" customWidth="1"/>
  </cols>
  <sheetData>
    <row r="1" spans="1:9" ht="33.5">
      <c r="A1" s="829" t="s">
        <v>6115</v>
      </c>
      <c r="B1" s="830"/>
      <c r="C1" s="830"/>
      <c r="D1" s="830"/>
      <c r="E1" s="830"/>
      <c r="F1" s="830"/>
      <c r="G1" s="830"/>
      <c r="H1" s="830"/>
      <c r="I1" s="971"/>
    </row>
    <row r="2" spans="1:9" ht="33.5">
      <c r="A2" s="829" t="s">
        <v>5097</v>
      </c>
      <c r="B2" s="830"/>
      <c r="C2" s="830"/>
      <c r="D2" s="830"/>
      <c r="E2" s="830"/>
      <c r="F2" s="830"/>
      <c r="G2" s="830"/>
      <c r="H2" s="888">
        <v>17</v>
      </c>
      <c r="I2" s="889"/>
    </row>
    <row r="3" spans="1:9" ht="28.5">
      <c r="A3" s="835" t="s">
        <v>6117</v>
      </c>
      <c r="B3" s="835"/>
      <c r="C3" s="835"/>
      <c r="D3" s="835"/>
      <c r="E3" s="835"/>
      <c r="F3" s="835"/>
      <c r="G3" s="835"/>
      <c r="H3" s="835"/>
      <c r="I3" s="835"/>
    </row>
    <row r="4" spans="1:9" ht="28.5">
      <c r="A4" s="806" t="s">
        <v>6112</v>
      </c>
      <c r="B4" s="806"/>
      <c r="C4" s="807"/>
      <c r="D4" s="807"/>
      <c r="E4" s="807"/>
      <c r="F4" s="655" t="s">
        <v>6121</v>
      </c>
      <c r="G4" s="807"/>
      <c r="H4" s="807"/>
      <c r="I4" s="807"/>
    </row>
    <row r="5" spans="1:9" ht="28.5">
      <c r="A5" s="809" t="s">
        <v>6113</v>
      </c>
      <c r="B5" s="810"/>
      <c r="C5" s="811"/>
      <c r="D5" s="811"/>
      <c r="E5" s="811"/>
      <c r="F5" s="656" t="s">
        <v>6126</v>
      </c>
      <c r="G5" s="807"/>
      <c r="H5" s="807"/>
      <c r="I5" s="807"/>
    </row>
    <row r="6" spans="1:9" ht="42">
      <c r="A6" s="840" t="s">
        <v>6123</v>
      </c>
      <c r="B6" s="840"/>
      <c r="C6" s="841"/>
      <c r="D6" s="841"/>
      <c r="E6" s="841"/>
      <c r="F6" s="656" t="s">
        <v>6122</v>
      </c>
      <c r="G6" s="807"/>
      <c r="H6" s="807"/>
      <c r="I6" s="807"/>
    </row>
    <row r="7" spans="1:9" ht="33.5">
      <c r="A7" s="940" t="s">
        <v>4962</v>
      </c>
      <c r="B7" s="941"/>
      <c r="C7" s="941"/>
      <c r="D7" s="941"/>
      <c r="E7" s="941"/>
      <c r="F7" s="941"/>
      <c r="G7" s="941"/>
      <c r="H7" s="941"/>
      <c r="I7" s="941"/>
    </row>
    <row r="8" spans="1:9" ht="33.5">
      <c r="A8" s="921" t="s">
        <v>45</v>
      </c>
      <c r="B8" s="921"/>
      <c r="C8" s="921"/>
      <c r="D8" s="989" t="s">
        <v>4961</v>
      </c>
      <c r="E8" s="989"/>
      <c r="F8" s="989"/>
      <c r="G8" s="989"/>
      <c r="H8" s="989"/>
      <c r="I8" s="989"/>
    </row>
    <row r="9" spans="1:9" ht="33.65" customHeight="1">
      <c r="A9" s="694" t="s">
        <v>44</v>
      </c>
      <c r="B9" s="691" t="s">
        <v>43</v>
      </c>
      <c r="C9" s="687">
        <f>'Mortuary '!D529</f>
        <v>0</v>
      </c>
      <c r="D9" s="928">
        <f>D537</f>
        <v>0</v>
      </c>
      <c r="E9" s="991"/>
      <c r="F9" s="991"/>
      <c r="G9" s="991"/>
      <c r="H9" s="991"/>
      <c r="I9" s="1014"/>
    </row>
    <row r="10" spans="1:9" ht="33.65" customHeight="1">
      <c r="A10" s="694" t="s">
        <v>42</v>
      </c>
      <c r="B10" s="691" t="s">
        <v>41</v>
      </c>
      <c r="C10" s="687">
        <f>'Mortuary '!D530</f>
        <v>0</v>
      </c>
      <c r="D10" s="994"/>
      <c r="E10" s="995"/>
      <c r="F10" s="995"/>
      <c r="G10" s="995"/>
      <c r="H10" s="995"/>
      <c r="I10" s="1015"/>
    </row>
    <row r="11" spans="1:9" ht="33.65" customHeight="1">
      <c r="A11" s="694" t="s">
        <v>40</v>
      </c>
      <c r="B11" s="691" t="s">
        <v>39</v>
      </c>
      <c r="C11" s="687">
        <f>'Mortuary '!D531</f>
        <v>0</v>
      </c>
      <c r="D11" s="994"/>
      <c r="E11" s="995"/>
      <c r="F11" s="995"/>
      <c r="G11" s="995"/>
      <c r="H11" s="995"/>
      <c r="I11" s="1015"/>
    </row>
    <row r="12" spans="1:9" ht="33.65" customHeight="1">
      <c r="A12" s="694" t="s">
        <v>38</v>
      </c>
      <c r="B12" s="691" t="s">
        <v>37</v>
      </c>
      <c r="C12" s="687">
        <f>'Mortuary '!D532</f>
        <v>0</v>
      </c>
      <c r="D12" s="994"/>
      <c r="E12" s="995"/>
      <c r="F12" s="995"/>
      <c r="G12" s="995"/>
      <c r="H12" s="995"/>
      <c r="I12" s="1015"/>
    </row>
    <row r="13" spans="1:9" ht="33.65" customHeight="1">
      <c r="A13" s="694" t="s">
        <v>36</v>
      </c>
      <c r="B13" s="691" t="s">
        <v>35</v>
      </c>
      <c r="C13" s="687">
        <f>'Mortuary '!D533</f>
        <v>0</v>
      </c>
      <c r="D13" s="994"/>
      <c r="E13" s="995"/>
      <c r="F13" s="995"/>
      <c r="G13" s="995"/>
      <c r="H13" s="995"/>
      <c r="I13" s="1015"/>
    </row>
    <row r="14" spans="1:9" ht="33.65" customHeight="1">
      <c r="A14" s="694" t="s">
        <v>33</v>
      </c>
      <c r="B14" s="691" t="s">
        <v>26</v>
      </c>
      <c r="C14" s="687">
        <f>'Mortuary '!D534</f>
        <v>0</v>
      </c>
      <c r="D14" s="994"/>
      <c r="E14" s="995"/>
      <c r="F14" s="995"/>
      <c r="G14" s="995"/>
      <c r="H14" s="995"/>
      <c r="I14" s="1015"/>
    </row>
    <row r="15" spans="1:9" ht="33.65" customHeight="1">
      <c r="A15" s="694" t="s">
        <v>32</v>
      </c>
      <c r="B15" s="691" t="s">
        <v>31</v>
      </c>
      <c r="C15" s="687">
        <f>'Mortuary '!D535</f>
        <v>0</v>
      </c>
      <c r="D15" s="994"/>
      <c r="E15" s="995"/>
      <c r="F15" s="995"/>
      <c r="G15" s="995"/>
      <c r="H15" s="995"/>
      <c r="I15" s="1015"/>
    </row>
    <row r="16" spans="1:9" ht="33.65" customHeight="1">
      <c r="A16" s="694" t="s">
        <v>30</v>
      </c>
      <c r="B16" s="691" t="s">
        <v>29</v>
      </c>
      <c r="C16" s="687">
        <f>'Mortuary '!D536</f>
        <v>0</v>
      </c>
      <c r="D16" s="998"/>
      <c r="E16" s="999"/>
      <c r="F16" s="999"/>
      <c r="G16" s="999"/>
      <c r="H16" s="999"/>
      <c r="I16" s="1016"/>
    </row>
    <row r="17" spans="1:9" ht="33.65" customHeight="1">
      <c r="A17" s="873"/>
      <c r="B17" s="874"/>
      <c r="C17" s="874"/>
      <c r="D17" s="874"/>
      <c r="E17" s="874"/>
      <c r="F17" s="874"/>
      <c r="G17" s="874"/>
      <c r="H17" s="874"/>
      <c r="I17" s="968"/>
    </row>
    <row r="18" spans="1:9" ht="33.65" customHeight="1">
      <c r="A18" s="661"/>
      <c r="B18" s="812" t="s">
        <v>6118</v>
      </c>
      <c r="C18" s="812"/>
      <c r="D18" s="812"/>
      <c r="E18" s="812"/>
      <c r="F18" s="812"/>
      <c r="G18" s="812"/>
      <c r="H18" s="812"/>
      <c r="I18" s="812"/>
    </row>
    <row r="19" spans="1:9" ht="33.65" customHeight="1">
      <c r="A19" s="662">
        <v>1</v>
      </c>
      <c r="B19" s="814"/>
      <c r="C19" s="814"/>
      <c r="D19" s="814"/>
      <c r="E19" s="814"/>
      <c r="F19" s="814"/>
      <c r="G19" s="814"/>
      <c r="H19" s="814"/>
      <c r="I19" s="814"/>
    </row>
    <row r="20" spans="1:9" ht="33.65" customHeight="1">
      <c r="A20" s="662">
        <v>2</v>
      </c>
      <c r="B20" s="814"/>
      <c r="C20" s="814"/>
      <c r="D20" s="814"/>
      <c r="E20" s="814"/>
      <c r="F20" s="814"/>
      <c r="G20" s="814"/>
      <c r="H20" s="814"/>
      <c r="I20" s="814"/>
    </row>
    <row r="21" spans="1:9" ht="33.65" customHeight="1">
      <c r="A21" s="662">
        <v>3</v>
      </c>
      <c r="B21" s="814" t="s">
        <v>6157</v>
      </c>
      <c r="C21" s="814"/>
      <c r="D21" s="814"/>
      <c r="E21" s="814"/>
      <c r="F21" s="814"/>
      <c r="G21" s="814"/>
      <c r="H21" s="814"/>
      <c r="I21" s="814"/>
    </row>
    <row r="22" spans="1:9" ht="33.65" customHeight="1">
      <c r="A22" s="662">
        <v>4</v>
      </c>
      <c r="B22" s="814"/>
      <c r="C22" s="814"/>
      <c r="D22" s="814"/>
      <c r="E22" s="814"/>
      <c r="F22" s="814"/>
      <c r="G22" s="814"/>
      <c r="H22" s="814"/>
      <c r="I22" s="814"/>
    </row>
    <row r="23" spans="1:9" ht="33.65" customHeight="1">
      <c r="A23" s="662">
        <v>5</v>
      </c>
      <c r="B23" s="814"/>
      <c r="C23" s="814"/>
      <c r="D23" s="814"/>
      <c r="E23" s="814"/>
      <c r="F23" s="814"/>
      <c r="G23" s="814"/>
      <c r="H23" s="814"/>
      <c r="I23" s="814"/>
    </row>
    <row r="24" spans="1:9" ht="33.65" customHeight="1">
      <c r="A24" s="661"/>
      <c r="B24" s="816" t="s">
        <v>6120</v>
      </c>
      <c r="C24" s="817"/>
      <c r="D24" s="817"/>
      <c r="E24" s="817"/>
      <c r="F24" s="817"/>
      <c r="G24" s="817"/>
      <c r="H24" s="817"/>
      <c r="I24" s="967"/>
    </row>
    <row r="25" spans="1:9" ht="33.65" customHeight="1">
      <c r="A25" s="662">
        <v>1</v>
      </c>
      <c r="B25" s="814"/>
      <c r="C25" s="814"/>
      <c r="D25" s="814"/>
      <c r="E25" s="814"/>
      <c r="F25" s="814"/>
      <c r="G25" s="814"/>
      <c r="H25" s="814"/>
      <c r="I25" s="814"/>
    </row>
    <row r="26" spans="1:9" ht="33.65" customHeight="1">
      <c r="A26" s="662">
        <v>2</v>
      </c>
      <c r="B26" s="814"/>
      <c r="C26" s="814"/>
      <c r="D26" s="814"/>
      <c r="E26" s="814"/>
      <c r="F26" s="814"/>
      <c r="G26" s="814"/>
      <c r="H26" s="814"/>
      <c r="I26" s="814"/>
    </row>
    <row r="27" spans="1:9" ht="33.65" customHeight="1">
      <c r="A27" s="662">
        <v>3</v>
      </c>
      <c r="B27" s="814"/>
      <c r="C27" s="814"/>
      <c r="D27" s="814"/>
      <c r="E27" s="814"/>
      <c r="F27" s="814"/>
      <c r="G27" s="814"/>
      <c r="H27" s="814"/>
      <c r="I27" s="814"/>
    </row>
    <row r="28" spans="1:9" ht="33.65" customHeight="1">
      <c r="A28" s="662">
        <v>4</v>
      </c>
      <c r="B28" s="789"/>
      <c r="C28" s="790"/>
      <c r="D28" s="790"/>
      <c r="E28" s="790"/>
      <c r="F28" s="790"/>
      <c r="G28" s="790"/>
      <c r="H28" s="790"/>
      <c r="I28" s="947"/>
    </row>
    <row r="29" spans="1:9" ht="33.65" customHeight="1">
      <c r="A29" s="662">
        <v>5</v>
      </c>
      <c r="B29" s="789"/>
      <c r="C29" s="790"/>
      <c r="D29" s="790"/>
      <c r="E29" s="790"/>
      <c r="F29" s="790"/>
      <c r="G29" s="790"/>
      <c r="H29" s="790"/>
      <c r="I29" s="947"/>
    </row>
    <row r="30" spans="1:9" ht="33.65" customHeight="1">
      <c r="A30" s="661"/>
      <c r="B30" s="812" t="s">
        <v>6119</v>
      </c>
      <c r="C30" s="812"/>
      <c r="D30" s="812"/>
      <c r="E30" s="812"/>
      <c r="F30" s="812"/>
      <c r="G30" s="812"/>
      <c r="H30" s="812"/>
      <c r="I30" s="812"/>
    </row>
    <row r="31" spans="1:9" ht="33.65" customHeight="1">
      <c r="A31" s="662">
        <v>1</v>
      </c>
      <c r="B31" s="814"/>
      <c r="C31" s="814"/>
      <c r="D31" s="814"/>
      <c r="E31" s="814"/>
      <c r="F31" s="814"/>
      <c r="G31" s="814"/>
      <c r="H31" s="814"/>
      <c r="I31" s="814"/>
    </row>
    <row r="32" spans="1:9" ht="33.65" customHeight="1">
      <c r="A32" s="662">
        <v>2</v>
      </c>
      <c r="B32" s="814"/>
      <c r="C32" s="814"/>
      <c r="D32" s="814"/>
      <c r="E32" s="814"/>
      <c r="F32" s="814"/>
      <c r="G32" s="814"/>
      <c r="H32" s="814"/>
      <c r="I32" s="814"/>
    </row>
    <row r="33" spans="1:9" ht="33.65" customHeight="1">
      <c r="A33" s="662">
        <v>3</v>
      </c>
      <c r="B33" s="814"/>
      <c r="C33" s="814"/>
      <c r="D33" s="814"/>
      <c r="E33" s="814"/>
      <c r="F33" s="814"/>
      <c r="G33" s="814"/>
      <c r="H33" s="814"/>
      <c r="I33" s="814"/>
    </row>
    <row r="34" spans="1:9" ht="33.65" customHeight="1">
      <c r="A34" s="662">
        <v>4</v>
      </c>
      <c r="B34" s="814"/>
      <c r="C34" s="814"/>
      <c r="D34" s="814"/>
      <c r="E34" s="814"/>
      <c r="F34" s="814"/>
      <c r="G34" s="814"/>
      <c r="H34" s="814"/>
      <c r="I34" s="814"/>
    </row>
    <row r="35" spans="1:9" ht="33.65" customHeight="1">
      <c r="A35" s="662">
        <v>5</v>
      </c>
      <c r="B35" s="789"/>
      <c r="C35" s="790"/>
      <c r="D35" s="790"/>
      <c r="E35" s="790"/>
      <c r="F35" s="790"/>
      <c r="G35" s="790"/>
      <c r="H35" s="790"/>
      <c r="I35" s="947"/>
    </row>
    <row r="36" spans="1:9" ht="33.65" customHeight="1">
      <c r="A36" s="661"/>
      <c r="B36" s="863" t="s">
        <v>6124</v>
      </c>
      <c r="C36" s="864"/>
      <c r="D36" s="864"/>
      <c r="E36" s="864"/>
      <c r="F36" s="864"/>
      <c r="G36" s="864"/>
      <c r="H36" s="864"/>
      <c r="I36" s="948"/>
    </row>
    <row r="37" spans="1:9" ht="33.65" customHeight="1">
      <c r="A37" s="661"/>
      <c r="B37" s="842" t="s">
        <v>6125</v>
      </c>
      <c r="C37" s="842"/>
      <c r="D37" s="842"/>
      <c r="E37" s="842"/>
      <c r="F37" s="842"/>
      <c r="G37" s="842"/>
      <c r="H37" s="842"/>
      <c r="I37" s="842"/>
    </row>
    <row r="38" spans="1:9" ht="33.65" customHeight="1">
      <c r="A38" s="767" t="s">
        <v>6151</v>
      </c>
      <c r="B38" s="767"/>
      <c r="C38" s="767"/>
      <c r="D38" s="767"/>
      <c r="E38" s="767"/>
      <c r="F38" s="767"/>
      <c r="G38" s="767"/>
      <c r="H38" s="767"/>
      <c r="I38" s="767"/>
    </row>
    <row r="39" spans="1:9" ht="9" customHeight="1">
      <c r="A39" s="767"/>
      <c r="B39" s="767"/>
      <c r="C39" s="767"/>
      <c r="D39" s="767"/>
      <c r="E39" s="767"/>
      <c r="F39" s="767"/>
      <c r="G39" s="767"/>
      <c r="H39" s="767"/>
      <c r="I39" s="767"/>
    </row>
    <row r="40" spans="1:9" hidden="1">
      <c r="A40" s="767"/>
      <c r="B40" s="767"/>
      <c r="C40" s="767"/>
      <c r="D40" s="767"/>
      <c r="E40" s="767"/>
      <c r="F40" s="767"/>
      <c r="G40" s="767"/>
      <c r="H40" s="767"/>
      <c r="I40" s="767"/>
    </row>
    <row r="41" spans="1:9" ht="29">
      <c r="A41" s="457" t="s">
        <v>1463</v>
      </c>
      <c r="B41" s="457" t="s">
        <v>2692</v>
      </c>
      <c r="C41" s="461" t="s">
        <v>5096</v>
      </c>
      <c r="D41" s="462" t="s">
        <v>2236</v>
      </c>
      <c r="E41" s="458" t="s">
        <v>2235</v>
      </c>
      <c r="F41" s="462" t="s">
        <v>5095</v>
      </c>
      <c r="G41" s="462" t="s">
        <v>5094</v>
      </c>
    </row>
    <row r="42" spans="1:9" ht="21" customHeight="1">
      <c r="A42" s="291"/>
      <c r="B42" s="1084" t="s">
        <v>1455</v>
      </c>
      <c r="C42" s="1085"/>
      <c r="D42" s="1085"/>
      <c r="E42" s="1085"/>
      <c r="F42" s="1085"/>
      <c r="G42" s="1086"/>
      <c r="H42" s="371">
        <f>H43+H84</f>
        <v>0</v>
      </c>
      <c r="I42" s="371">
        <f>I43+I84</f>
        <v>10</v>
      </c>
    </row>
    <row r="43" spans="1:9" ht="18.5">
      <c r="A43" s="19" t="s">
        <v>1454</v>
      </c>
      <c r="B43" s="1003" t="s">
        <v>1956</v>
      </c>
      <c r="C43" s="1004"/>
      <c r="D43" s="1004"/>
      <c r="E43" s="1004"/>
      <c r="F43" s="1004"/>
      <c r="G43" s="1005"/>
      <c r="H43" s="371">
        <f>SUM(D57)</f>
        <v>0</v>
      </c>
      <c r="I43" s="371">
        <f>COUNT(D57)*2</f>
        <v>2</v>
      </c>
    </row>
    <row r="44" spans="1:9" ht="15.4" hidden="1" customHeight="1">
      <c r="A44" s="21" t="s">
        <v>1452</v>
      </c>
      <c r="B44" s="42" t="s">
        <v>1451</v>
      </c>
      <c r="C44" s="22"/>
      <c r="D44" s="404"/>
      <c r="E44" s="13"/>
      <c r="F44" s="404"/>
      <c r="G44" s="404"/>
      <c r="H44"/>
      <c r="I44"/>
    </row>
    <row r="45" spans="1:9" ht="15.4" hidden="1" customHeight="1">
      <c r="A45" s="21" t="s">
        <v>1448</v>
      </c>
      <c r="B45" s="42" t="s">
        <v>1447</v>
      </c>
      <c r="C45" s="22"/>
      <c r="D45" s="404"/>
      <c r="E45" s="13"/>
      <c r="F45" s="404"/>
      <c r="G45" s="404"/>
      <c r="H45"/>
      <c r="I45"/>
    </row>
    <row r="46" spans="1:9" ht="15.4" hidden="1" customHeight="1">
      <c r="A46" s="21" t="s">
        <v>1444</v>
      </c>
      <c r="B46" s="42" t="s">
        <v>1443</v>
      </c>
      <c r="C46" s="22"/>
      <c r="D46" s="404"/>
      <c r="E46" s="13"/>
      <c r="F46" s="404"/>
      <c r="G46" s="404"/>
      <c r="H46"/>
      <c r="I46"/>
    </row>
    <row r="47" spans="1:9" ht="15.4" hidden="1" customHeight="1">
      <c r="A47" s="21" t="s">
        <v>1440</v>
      </c>
      <c r="B47" s="42" t="s">
        <v>1439</v>
      </c>
      <c r="C47" s="22"/>
      <c r="D47" s="404"/>
      <c r="E47" s="13"/>
      <c r="F47" s="404"/>
      <c r="G47" s="404"/>
      <c r="H47"/>
      <c r="I47"/>
    </row>
    <row r="48" spans="1:9" ht="15.4" hidden="1" customHeight="1">
      <c r="A48" s="21" t="s">
        <v>1436</v>
      </c>
      <c r="B48" s="42" t="s">
        <v>1435</v>
      </c>
      <c r="C48" s="22"/>
      <c r="D48" s="404"/>
      <c r="E48" s="13"/>
      <c r="F48" s="404"/>
      <c r="G48" s="404"/>
      <c r="H48"/>
      <c r="I48"/>
    </row>
    <row r="49" spans="1:9" ht="15.4" hidden="1" customHeight="1">
      <c r="A49" s="21" t="s">
        <v>1432</v>
      </c>
      <c r="B49" s="42" t="s">
        <v>1431</v>
      </c>
      <c r="C49" s="22"/>
      <c r="D49" s="404"/>
      <c r="E49" s="13"/>
      <c r="F49" s="404"/>
      <c r="G49" s="404"/>
      <c r="H49"/>
      <c r="I49"/>
    </row>
    <row r="50" spans="1:9" ht="15.4" hidden="1" customHeight="1">
      <c r="A50" s="21" t="s">
        <v>1426</v>
      </c>
      <c r="B50" s="42" t="s">
        <v>1425</v>
      </c>
      <c r="C50" s="22"/>
      <c r="D50" s="404"/>
      <c r="E50" s="13"/>
      <c r="F50" s="404"/>
      <c r="G50" s="404"/>
      <c r="H50"/>
      <c r="I50"/>
    </row>
    <row r="51" spans="1:9" ht="15.4" hidden="1" customHeight="1">
      <c r="A51" s="21" t="s">
        <v>1420</v>
      </c>
      <c r="B51" s="42" t="s">
        <v>1419</v>
      </c>
      <c r="C51" s="22"/>
      <c r="D51" s="404"/>
      <c r="E51" s="13"/>
      <c r="F51" s="404"/>
      <c r="G51" s="404"/>
      <c r="H51"/>
      <c r="I51"/>
    </row>
    <row r="52" spans="1:9" ht="15.4" hidden="1" customHeight="1">
      <c r="A52" s="21" t="s">
        <v>1417</v>
      </c>
      <c r="B52" s="42" t="s">
        <v>1416</v>
      </c>
      <c r="C52" s="22"/>
      <c r="D52" s="437"/>
      <c r="E52" s="13"/>
      <c r="F52" s="404"/>
      <c r="G52" s="404"/>
      <c r="H52"/>
      <c r="I52"/>
    </row>
    <row r="53" spans="1:9" ht="15.4" hidden="1" customHeight="1">
      <c r="A53" s="21" t="s">
        <v>1414</v>
      </c>
      <c r="B53" s="42" t="s">
        <v>1413</v>
      </c>
      <c r="C53" s="22"/>
      <c r="D53" s="404"/>
      <c r="E53" s="13"/>
      <c r="F53" s="404"/>
      <c r="G53" s="404"/>
      <c r="H53"/>
      <c r="I53"/>
    </row>
    <row r="54" spans="1:9" ht="15.4" hidden="1" customHeight="1">
      <c r="A54" s="21" t="s">
        <v>1408</v>
      </c>
      <c r="B54" s="42" t="s">
        <v>1407</v>
      </c>
      <c r="C54" s="22"/>
      <c r="D54" s="404"/>
      <c r="E54" s="13"/>
      <c r="F54" s="404"/>
      <c r="G54" s="404"/>
      <c r="H54"/>
      <c r="I54"/>
    </row>
    <row r="55" spans="1:9" ht="15.4" hidden="1" customHeight="1">
      <c r="A55" s="21" t="s">
        <v>1404</v>
      </c>
      <c r="B55" s="42" t="s">
        <v>1403</v>
      </c>
      <c r="C55" s="22"/>
      <c r="D55" s="404"/>
      <c r="E55" s="13"/>
      <c r="F55" s="404"/>
      <c r="G55" s="404"/>
      <c r="H55"/>
      <c r="I55"/>
    </row>
    <row r="56" spans="1:9" ht="15.4" hidden="1" customHeight="1">
      <c r="A56" s="21" t="s">
        <v>1400</v>
      </c>
      <c r="B56" s="42" t="s">
        <v>1399</v>
      </c>
      <c r="C56" s="96"/>
      <c r="D56" s="404"/>
      <c r="E56" s="13"/>
      <c r="F56" s="404"/>
      <c r="G56" s="404"/>
      <c r="H56"/>
      <c r="I56"/>
    </row>
    <row r="57" spans="1:9" ht="36.4" customHeight="1">
      <c r="A57" s="19" t="s">
        <v>1395</v>
      </c>
      <c r="B57" s="42" t="s">
        <v>1394</v>
      </c>
      <c r="C57" s="22" t="s">
        <v>5093</v>
      </c>
      <c r="D57" s="16">
        <v>0</v>
      </c>
      <c r="E57" s="13" t="s">
        <v>110</v>
      </c>
      <c r="F57" s="404"/>
      <c r="G57" s="15"/>
    </row>
    <row r="58" spans="1:9" ht="15.4" hidden="1" customHeight="1">
      <c r="A58" s="21" t="s">
        <v>1392</v>
      </c>
      <c r="B58" s="42" t="s">
        <v>1391</v>
      </c>
      <c r="C58" s="22"/>
      <c r="D58" s="404"/>
      <c r="E58" s="13"/>
      <c r="F58" s="404"/>
      <c r="G58" s="404"/>
      <c r="H58"/>
      <c r="I58"/>
    </row>
    <row r="59" spans="1:9" ht="15.4" hidden="1" customHeight="1">
      <c r="A59" s="21" t="s">
        <v>1383</v>
      </c>
      <c r="B59" s="42" t="s">
        <v>1382</v>
      </c>
      <c r="C59" s="22"/>
      <c r="D59" s="404"/>
      <c r="E59" s="13"/>
      <c r="F59" s="404"/>
      <c r="G59" s="404"/>
      <c r="H59"/>
      <c r="I59"/>
    </row>
    <row r="60" spans="1:9" ht="15.4" hidden="1" customHeight="1">
      <c r="A60" s="21" t="s">
        <v>1381</v>
      </c>
      <c r="B60" s="42" t="s">
        <v>1380</v>
      </c>
      <c r="C60" s="22"/>
      <c r="D60" s="404"/>
      <c r="E60" s="13"/>
      <c r="F60" s="404"/>
      <c r="G60" s="404"/>
      <c r="H60"/>
      <c r="I60"/>
    </row>
    <row r="61" spans="1:9" ht="15.4" hidden="1" customHeight="1">
      <c r="A61" s="21" t="s">
        <v>1379</v>
      </c>
      <c r="B61" s="42" t="s">
        <v>1378</v>
      </c>
      <c r="C61" s="22"/>
      <c r="D61" s="404"/>
      <c r="E61" s="13"/>
      <c r="F61" s="404"/>
      <c r="G61" s="404"/>
      <c r="H61"/>
      <c r="I61"/>
    </row>
    <row r="62" spans="1:9" ht="15.5" hidden="1">
      <c r="A62" s="21" t="s">
        <v>1377</v>
      </c>
      <c r="B62" s="438" t="s">
        <v>1953</v>
      </c>
      <c r="C62" s="439"/>
      <c r="D62" s="440"/>
      <c r="E62" s="441"/>
      <c r="F62" s="440"/>
      <c r="G62" s="440"/>
      <c r="H62"/>
      <c r="I62"/>
    </row>
    <row r="63" spans="1:9" ht="15.4" hidden="1" customHeight="1">
      <c r="A63" s="21" t="s">
        <v>1375</v>
      </c>
      <c r="B63" s="38" t="s">
        <v>1374</v>
      </c>
      <c r="C63" s="22"/>
      <c r="D63" s="404"/>
      <c r="E63" s="13"/>
      <c r="F63" s="404"/>
      <c r="G63" s="404"/>
      <c r="H63"/>
      <c r="I63"/>
    </row>
    <row r="64" spans="1:9" ht="15.4" hidden="1" customHeight="1">
      <c r="A64" s="21" t="s">
        <v>1373</v>
      </c>
      <c r="B64" s="38" t="s">
        <v>1372</v>
      </c>
      <c r="C64" s="22"/>
      <c r="D64" s="404"/>
      <c r="E64" s="13"/>
      <c r="F64" s="404"/>
      <c r="G64" s="404"/>
      <c r="H64"/>
      <c r="I64"/>
    </row>
    <row r="65" spans="1:9" ht="15.4" hidden="1" customHeight="1">
      <c r="A65" s="21" t="s">
        <v>1370</v>
      </c>
      <c r="B65" s="38" t="s">
        <v>1369</v>
      </c>
      <c r="C65" s="22"/>
      <c r="D65" s="404"/>
      <c r="E65" s="13"/>
      <c r="F65" s="404"/>
      <c r="G65" s="404"/>
      <c r="H65"/>
      <c r="I65"/>
    </row>
    <row r="66" spans="1:9" ht="15.4" hidden="1" customHeight="1">
      <c r="A66" s="21" t="s">
        <v>1367</v>
      </c>
      <c r="B66" s="38" t="s">
        <v>1366</v>
      </c>
      <c r="C66" s="22"/>
      <c r="D66" s="404"/>
      <c r="E66" s="13"/>
      <c r="F66" s="404"/>
      <c r="G66" s="404"/>
      <c r="H66"/>
      <c r="I66"/>
    </row>
    <row r="67" spans="1:9" ht="15.4" hidden="1" customHeight="1">
      <c r="A67" s="21" t="s">
        <v>1363</v>
      </c>
      <c r="B67" s="38" t="s">
        <v>1362</v>
      </c>
      <c r="C67" s="22"/>
      <c r="D67" s="404"/>
      <c r="E67" s="13"/>
      <c r="F67" s="404"/>
      <c r="G67" s="404"/>
      <c r="H67"/>
      <c r="I67"/>
    </row>
    <row r="68" spans="1:9" ht="15.5" hidden="1">
      <c r="A68" s="21" t="s">
        <v>1360</v>
      </c>
      <c r="B68" s="438" t="s">
        <v>1939</v>
      </c>
      <c r="C68" s="439"/>
      <c r="D68" s="440"/>
      <c r="E68" s="441"/>
      <c r="F68" s="440"/>
      <c r="G68" s="440"/>
      <c r="H68"/>
      <c r="I68"/>
    </row>
    <row r="69" spans="1:9" ht="15.4" hidden="1" customHeight="1">
      <c r="A69" s="21" t="s">
        <v>1358</v>
      </c>
      <c r="B69" s="38" t="s">
        <v>1357</v>
      </c>
      <c r="C69" s="22"/>
      <c r="D69" s="404"/>
      <c r="E69" s="13"/>
      <c r="F69" s="404"/>
      <c r="G69" s="404"/>
      <c r="H69"/>
      <c r="I69"/>
    </row>
    <row r="70" spans="1:9" ht="15.4" hidden="1" customHeight="1">
      <c r="A70" s="21" t="s">
        <v>1356</v>
      </c>
      <c r="B70" s="38" t="s">
        <v>1355</v>
      </c>
      <c r="C70" s="22"/>
      <c r="D70" s="404"/>
      <c r="E70" s="13"/>
      <c r="F70" s="404"/>
      <c r="G70" s="404"/>
      <c r="H70"/>
      <c r="I70"/>
    </row>
    <row r="71" spans="1:9" ht="15.4" hidden="1" customHeight="1">
      <c r="A71" s="21" t="s">
        <v>1353</v>
      </c>
      <c r="B71" s="38" t="s">
        <v>1352</v>
      </c>
      <c r="C71" s="22"/>
      <c r="D71" s="404"/>
      <c r="E71" s="13"/>
      <c r="F71" s="404"/>
      <c r="G71" s="404"/>
      <c r="H71"/>
      <c r="I71"/>
    </row>
    <row r="72" spans="1:9" ht="31" hidden="1">
      <c r="A72" s="21" t="s">
        <v>1349</v>
      </c>
      <c r="B72" s="438" t="s">
        <v>1935</v>
      </c>
      <c r="C72" s="439"/>
      <c r="D72" s="440"/>
      <c r="E72" s="441"/>
      <c r="F72" s="440"/>
      <c r="G72" s="440"/>
      <c r="H72"/>
      <c r="I72"/>
    </row>
    <row r="73" spans="1:9" ht="31.15" hidden="1" customHeight="1">
      <c r="A73" s="21" t="s">
        <v>1347</v>
      </c>
      <c r="B73" s="42" t="s">
        <v>1346</v>
      </c>
      <c r="C73" s="22"/>
      <c r="D73" s="404"/>
      <c r="E73" s="13"/>
      <c r="F73" s="404"/>
      <c r="G73" s="404"/>
      <c r="H73"/>
      <c r="I73"/>
    </row>
    <row r="74" spans="1:9" ht="31.15" hidden="1" customHeight="1">
      <c r="A74" s="21" t="s">
        <v>1343</v>
      </c>
      <c r="B74" s="42" t="s">
        <v>1342</v>
      </c>
      <c r="C74" s="22"/>
      <c r="D74" s="404"/>
      <c r="E74" s="13"/>
      <c r="F74" s="404"/>
      <c r="G74" s="404"/>
      <c r="H74"/>
      <c r="I74"/>
    </row>
    <row r="75" spans="1:9" ht="31.15" hidden="1" customHeight="1">
      <c r="A75" s="21" t="s">
        <v>1340</v>
      </c>
      <c r="B75" s="42" t="s">
        <v>1339</v>
      </c>
      <c r="C75" s="22"/>
      <c r="D75" s="404"/>
      <c r="E75" s="13"/>
      <c r="F75" s="404"/>
      <c r="G75" s="404"/>
      <c r="H75"/>
      <c r="I75"/>
    </row>
    <row r="76" spans="1:9" ht="31.15" hidden="1" customHeight="1">
      <c r="A76" s="21" t="s">
        <v>1337</v>
      </c>
      <c r="B76" s="42" t="s">
        <v>1336</v>
      </c>
      <c r="C76" s="22"/>
      <c r="D76" s="404"/>
      <c r="E76" s="13"/>
      <c r="F76" s="404"/>
      <c r="G76" s="404"/>
      <c r="H76"/>
      <c r="I76"/>
    </row>
    <row r="77" spans="1:9" ht="31.15" hidden="1" customHeight="1">
      <c r="A77" s="21" t="s">
        <v>1330</v>
      </c>
      <c r="B77" s="42" t="s">
        <v>1329</v>
      </c>
      <c r="C77" s="22"/>
      <c r="D77" s="404"/>
      <c r="E77" s="13"/>
      <c r="F77" s="404"/>
      <c r="G77" s="404"/>
      <c r="H77"/>
      <c r="I77"/>
    </row>
    <row r="78" spans="1:9" ht="31.15" hidden="1" customHeight="1">
      <c r="A78" s="21" t="s">
        <v>1324</v>
      </c>
      <c r="B78" s="42" t="s">
        <v>1323</v>
      </c>
      <c r="C78" s="22"/>
      <c r="D78" s="404"/>
      <c r="E78" s="13"/>
      <c r="F78" s="404"/>
      <c r="G78" s="404"/>
      <c r="H78"/>
      <c r="I78"/>
    </row>
    <row r="79" spans="1:9" ht="31.15" hidden="1" customHeight="1">
      <c r="A79" s="21" t="s">
        <v>1321</v>
      </c>
      <c r="B79" s="42" t="s">
        <v>1320</v>
      </c>
      <c r="C79" s="22"/>
      <c r="D79" s="404"/>
      <c r="E79" s="13"/>
      <c r="F79" s="404"/>
      <c r="G79" s="404"/>
      <c r="H79"/>
      <c r="I79"/>
    </row>
    <row r="80" spans="1:9" ht="46.9" hidden="1" customHeight="1">
      <c r="A80" s="21" t="s">
        <v>1318</v>
      </c>
      <c r="B80" s="42" t="s">
        <v>1317</v>
      </c>
      <c r="C80" s="22"/>
      <c r="D80" s="404"/>
      <c r="E80" s="13"/>
      <c r="F80" s="404"/>
      <c r="G80" s="404"/>
      <c r="H80"/>
      <c r="I80"/>
    </row>
    <row r="81" spans="1:9" ht="31.15" hidden="1" customHeight="1">
      <c r="A81" s="21" t="s">
        <v>1315</v>
      </c>
      <c r="B81" s="42" t="s">
        <v>1314</v>
      </c>
      <c r="C81" s="22"/>
      <c r="D81" s="404"/>
      <c r="E81" s="13"/>
      <c r="F81" s="404"/>
      <c r="G81" s="404"/>
      <c r="H81"/>
      <c r="I81"/>
    </row>
    <row r="82" spans="1:9" ht="31.15" hidden="1" customHeight="1">
      <c r="A82" s="21" t="s">
        <v>1313</v>
      </c>
      <c r="B82" s="42" t="s">
        <v>1312</v>
      </c>
      <c r="C82" s="22"/>
      <c r="D82" s="404"/>
      <c r="E82" s="13"/>
      <c r="F82" s="404"/>
      <c r="G82" s="404"/>
      <c r="H82"/>
      <c r="I82"/>
    </row>
    <row r="83" spans="1:9" ht="14.65" hidden="1" customHeight="1">
      <c r="A83" s="21" t="s">
        <v>1310</v>
      </c>
      <c r="B83" s="63" t="s">
        <v>1309</v>
      </c>
      <c r="C83" s="22"/>
      <c r="D83" s="404"/>
      <c r="E83" s="13"/>
      <c r="F83" s="404"/>
      <c r="G83" s="404"/>
      <c r="H83"/>
      <c r="I83"/>
    </row>
    <row r="84" spans="1:9" ht="18.5">
      <c r="A84" s="19" t="s">
        <v>1307</v>
      </c>
      <c r="B84" s="1003" t="s">
        <v>1934</v>
      </c>
      <c r="C84" s="1004"/>
      <c r="D84" s="1004"/>
      <c r="E84" s="1004"/>
      <c r="F84" s="1004"/>
      <c r="G84" s="1005"/>
      <c r="H84" s="371">
        <f>SUM(D92:D95)</f>
        <v>0</v>
      </c>
      <c r="I84" s="371">
        <f>COUNT(D92:D95)*2</f>
        <v>8</v>
      </c>
    </row>
    <row r="85" spans="1:9" ht="15.4" hidden="1" customHeight="1">
      <c r="A85" s="21" t="s">
        <v>1305</v>
      </c>
      <c r="B85" s="38" t="s">
        <v>1304</v>
      </c>
      <c r="C85" s="204"/>
      <c r="D85" s="404"/>
      <c r="E85" s="13"/>
      <c r="F85" s="268"/>
      <c r="G85" s="404"/>
      <c r="H85"/>
      <c r="I85"/>
    </row>
    <row r="86" spans="1:9" ht="15.4" hidden="1" customHeight="1">
      <c r="A86" s="21" t="s">
        <v>1303</v>
      </c>
      <c r="B86" s="38" t="s">
        <v>1302</v>
      </c>
      <c r="C86" s="204"/>
      <c r="D86" s="404"/>
      <c r="E86" s="13"/>
      <c r="F86" s="268"/>
      <c r="G86" s="404"/>
      <c r="H86"/>
      <c r="I86"/>
    </row>
    <row r="87" spans="1:9" ht="15.4" hidden="1" customHeight="1">
      <c r="A87" s="21" t="s">
        <v>1301</v>
      </c>
      <c r="B87" s="38" t="s">
        <v>1300</v>
      </c>
      <c r="C87" s="204"/>
      <c r="D87" s="404"/>
      <c r="E87" s="13"/>
      <c r="F87" s="268"/>
      <c r="G87" s="404"/>
      <c r="H87"/>
      <c r="I87"/>
    </row>
    <row r="88" spans="1:9" ht="15.4" hidden="1" customHeight="1">
      <c r="A88" s="21" t="s">
        <v>1299</v>
      </c>
      <c r="B88" s="38" t="s">
        <v>1298</v>
      </c>
      <c r="C88" s="204"/>
      <c r="D88" s="404"/>
      <c r="E88" s="13"/>
      <c r="F88" s="268"/>
      <c r="G88" s="404"/>
      <c r="H88"/>
      <c r="I88"/>
    </row>
    <row r="89" spans="1:9" ht="15.4" hidden="1" customHeight="1">
      <c r="A89" s="21" t="s">
        <v>1297</v>
      </c>
      <c r="B89" s="38" t="s">
        <v>1296</v>
      </c>
      <c r="C89" s="204"/>
      <c r="D89" s="404"/>
      <c r="E89" s="13"/>
      <c r="F89" s="268"/>
      <c r="G89" s="404"/>
      <c r="H89"/>
      <c r="I89"/>
    </row>
    <row r="90" spans="1:9" ht="15.4" hidden="1" customHeight="1">
      <c r="A90" s="21" t="s">
        <v>1295</v>
      </c>
      <c r="B90" s="38" t="s">
        <v>1294</v>
      </c>
      <c r="C90" s="204"/>
      <c r="D90" s="404"/>
      <c r="E90" s="13"/>
      <c r="F90" s="268"/>
      <c r="G90" s="404"/>
      <c r="H90"/>
      <c r="I90"/>
    </row>
    <row r="91" spans="1:9" ht="15.4" hidden="1" customHeight="1">
      <c r="A91" s="21" t="s">
        <v>1293</v>
      </c>
      <c r="B91" s="38" t="s">
        <v>1292</v>
      </c>
      <c r="C91" s="204"/>
      <c r="D91" s="404"/>
      <c r="E91" s="13"/>
      <c r="F91" s="268"/>
      <c r="G91" s="404"/>
      <c r="H91"/>
      <c r="I91"/>
    </row>
    <row r="92" spans="1:9" ht="63.4" customHeight="1">
      <c r="A92" s="19" t="s">
        <v>5092</v>
      </c>
      <c r="B92" s="38" t="s">
        <v>5091</v>
      </c>
      <c r="C92" s="36" t="s">
        <v>5090</v>
      </c>
      <c r="D92" s="16">
        <v>0</v>
      </c>
      <c r="E92" s="13" t="s">
        <v>110</v>
      </c>
      <c r="F92" s="404"/>
      <c r="G92" s="15"/>
    </row>
    <row r="93" spans="1:9" ht="43.15" customHeight="1">
      <c r="A93" s="19"/>
      <c r="B93" s="22"/>
      <c r="C93" s="36" t="s">
        <v>5089</v>
      </c>
      <c r="D93" s="16">
        <v>0</v>
      </c>
      <c r="E93" s="13" t="s">
        <v>110</v>
      </c>
      <c r="F93" s="404"/>
      <c r="G93" s="15"/>
    </row>
    <row r="94" spans="1:9" ht="28.9" customHeight="1">
      <c r="A94" s="19"/>
      <c r="C94" s="36" t="s">
        <v>5088</v>
      </c>
      <c r="D94" s="16">
        <v>0</v>
      </c>
      <c r="E94" s="13" t="s">
        <v>110</v>
      </c>
      <c r="F94" s="404"/>
      <c r="G94" s="15"/>
    </row>
    <row r="95" spans="1:9" ht="28.9" customHeight="1">
      <c r="A95" s="19"/>
      <c r="B95" s="38"/>
      <c r="C95" s="36" t="s">
        <v>5087</v>
      </c>
      <c r="D95" s="16">
        <v>0</v>
      </c>
      <c r="E95" s="13" t="s">
        <v>110</v>
      </c>
      <c r="F95" s="404"/>
      <c r="G95" s="15"/>
    </row>
    <row r="96" spans="1:9" ht="31" hidden="1">
      <c r="A96" s="21" t="s">
        <v>1291</v>
      </c>
      <c r="B96" s="438" t="s">
        <v>1290</v>
      </c>
      <c r="C96" s="439"/>
      <c r="D96" s="440"/>
      <c r="E96" s="441"/>
      <c r="F96" s="440"/>
      <c r="G96" s="440"/>
      <c r="H96"/>
      <c r="I96"/>
    </row>
    <row r="97" spans="1:9" ht="31.15" hidden="1" customHeight="1">
      <c r="A97" s="21" t="s">
        <v>1289</v>
      </c>
      <c r="B97" s="38" t="s">
        <v>1288</v>
      </c>
      <c r="C97" s="22"/>
      <c r="D97" s="404"/>
      <c r="E97" s="13"/>
      <c r="F97" s="404"/>
      <c r="G97" s="404"/>
      <c r="H97"/>
      <c r="I97"/>
    </row>
    <row r="98" spans="1:9" ht="46.9" hidden="1" customHeight="1">
      <c r="A98" s="21" t="s">
        <v>1285</v>
      </c>
      <c r="B98" s="38" t="s">
        <v>1284</v>
      </c>
      <c r="C98" s="22"/>
      <c r="D98" s="404"/>
      <c r="E98" s="13"/>
      <c r="F98" s="404"/>
      <c r="G98" s="404"/>
      <c r="H98"/>
      <c r="I98"/>
    </row>
    <row r="99" spans="1:9" ht="21" customHeight="1">
      <c r="A99" s="291"/>
      <c r="B99" s="1084" t="s">
        <v>1283</v>
      </c>
      <c r="C99" s="1085"/>
      <c r="D99" s="1085"/>
      <c r="E99" s="1085"/>
      <c r="F99" s="1085"/>
      <c r="G99" s="1086"/>
      <c r="H99" s="371">
        <f>H100+H110+H116+H121</f>
        <v>0</v>
      </c>
      <c r="I99" s="371">
        <f>I100+I110+I116+I121</f>
        <v>22</v>
      </c>
    </row>
    <row r="100" spans="1:9" ht="18.5">
      <c r="A100" s="442" t="s">
        <v>1282</v>
      </c>
      <c r="B100" s="918" t="s">
        <v>1933</v>
      </c>
      <c r="C100" s="919"/>
      <c r="D100" s="919"/>
      <c r="E100" s="919"/>
      <c r="F100" s="919"/>
      <c r="G100" s="920"/>
      <c r="H100" s="371">
        <f>SUM(D101:D109)</f>
        <v>0</v>
      </c>
      <c r="I100" s="371">
        <f>COUNT(D101:D109)*2</f>
        <v>8</v>
      </c>
    </row>
    <row r="101" spans="1:9" ht="28.9" customHeight="1">
      <c r="A101" s="28" t="s">
        <v>1280</v>
      </c>
      <c r="B101" s="206" t="s">
        <v>1279</v>
      </c>
      <c r="C101" s="17" t="s">
        <v>5086</v>
      </c>
      <c r="D101" s="16">
        <v>0</v>
      </c>
      <c r="E101" s="13" t="s">
        <v>168</v>
      </c>
      <c r="F101" s="404"/>
      <c r="G101" s="15"/>
    </row>
    <row r="102" spans="1:9" ht="31.15" customHeight="1">
      <c r="A102" s="28"/>
      <c r="B102" s="206"/>
      <c r="C102" s="206" t="s">
        <v>3374</v>
      </c>
      <c r="D102" s="16">
        <v>0</v>
      </c>
      <c r="E102" s="13" t="s">
        <v>168</v>
      </c>
      <c r="F102" s="404"/>
      <c r="G102" s="15"/>
    </row>
    <row r="103" spans="1:9" ht="31.15" hidden="1" customHeight="1">
      <c r="A103" s="40" t="s">
        <v>1275</v>
      </c>
      <c r="B103" s="206" t="s">
        <v>1274</v>
      </c>
      <c r="C103" s="22"/>
      <c r="D103" s="404"/>
      <c r="E103" s="13"/>
      <c r="F103" s="404"/>
      <c r="G103" s="404"/>
      <c r="H103"/>
      <c r="I103"/>
    </row>
    <row r="104" spans="1:9" ht="31.15" hidden="1" customHeight="1">
      <c r="A104" s="40" t="s">
        <v>1268</v>
      </c>
      <c r="B104" s="206" t="s">
        <v>1267</v>
      </c>
      <c r="C104" s="22"/>
      <c r="D104" s="404"/>
      <c r="E104" s="13"/>
      <c r="F104" s="404"/>
      <c r="G104" s="404"/>
      <c r="H104"/>
      <c r="I104"/>
    </row>
    <row r="105" spans="1:9" ht="31.15" hidden="1" customHeight="1">
      <c r="A105" s="40" t="s">
        <v>1265</v>
      </c>
      <c r="B105" s="206" t="s">
        <v>1264</v>
      </c>
      <c r="C105" s="22"/>
      <c r="D105" s="404"/>
      <c r="E105" s="13"/>
      <c r="F105" s="404"/>
      <c r="G105" s="404"/>
      <c r="H105"/>
      <c r="I105"/>
    </row>
    <row r="106" spans="1:9" ht="31.15" hidden="1" customHeight="1">
      <c r="A106" s="40" t="s">
        <v>1262</v>
      </c>
      <c r="B106" s="206" t="s">
        <v>1261</v>
      </c>
      <c r="C106" s="22"/>
      <c r="D106" s="404"/>
      <c r="E106" s="13"/>
      <c r="F106" s="404"/>
      <c r="G106" s="404"/>
      <c r="H106"/>
      <c r="I106"/>
    </row>
    <row r="107" spans="1:9" ht="31.15" customHeight="1">
      <c r="A107" s="28" t="s">
        <v>1258</v>
      </c>
      <c r="B107" s="206" t="s">
        <v>1257</v>
      </c>
      <c r="C107" s="336" t="s">
        <v>5085</v>
      </c>
      <c r="D107" s="16">
        <v>0</v>
      </c>
      <c r="E107" s="13" t="s">
        <v>168</v>
      </c>
      <c r="F107" s="404"/>
      <c r="G107" s="15"/>
    </row>
    <row r="108" spans="1:9" ht="31.15" hidden="1" customHeight="1">
      <c r="A108" s="40" t="s">
        <v>1255</v>
      </c>
      <c r="B108" s="206" t="s">
        <v>1254</v>
      </c>
      <c r="C108" s="380"/>
      <c r="D108" s="404"/>
      <c r="E108" s="13"/>
      <c r="F108" s="404"/>
      <c r="G108" s="404"/>
      <c r="H108"/>
      <c r="I108"/>
    </row>
    <row r="109" spans="1:9" ht="43.15" customHeight="1">
      <c r="A109" s="28" t="s">
        <v>1252</v>
      </c>
      <c r="B109" s="206" t="s">
        <v>1251</v>
      </c>
      <c r="C109" s="36" t="s">
        <v>5084</v>
      </c>
      <c r="D109" s="16">
        <v>0</v>
      </c>
      <c r="E109" s="13" t="s">
        <v>168</v>
      </c>
      <c r="F109" s="404"/>
      <c r="G109" s="15"/>
    </row>
    <row r="110" spans="1:9" ht="18.5">
      <c r="A110" s="28" t="s">
        <v>1248</v>
      </c>
      <c r="B110" s="918" t="s">
        <v>5083</v>
      </c>
      <c r="C110" s="919"/>
      <c r="D110" s="919"/>
      <c r="E110" s="919"/>
      <c r="F110" s="919"/>
      <c r="G110" s="920"/>
      <c r="H110" s="371">
        <f>SUM(D112:D115)</f>
        <v>0</v>
      </c>
      <c r="I110" s="371">
        <f>COUNT(D112:D113)*2</f>
        <v>4</v>
      </c>
    </row>
    <row r="111" spans="1:9" ht="15.4" hidden="1" customHeight="1">
      <c r="A111" s="40" t="s">
        <v>1246</v>
      </c>
      <c r="B111" s="66" t="s">
        <v>1245</v>
      </c>
      <c r="C111" s="336"/>
      <c r="D111" s="404"/>
      <c r="E111" s="13"/>
      <c r="F111" s="404"/>
      <c r="G111" s="404"/>
      <c r="H111"/>
      <c r="I111"/>
    </row>
    <row r="112" spans="1:9" ht="57.4" customHeight="1">
      <c r="A112" s="28" t="s">
        <v>1239</v>
      </c>
      <c r="B112" s="66" t="s">
        <v>1238</v>
      </c>
      <c r="C112" s="36" t="s">
        <v>5082</v>
      </c>
      <c r="D112" s="16">
        <v>0</v>
      </c>
      <c r="E112" s="13" t="s">
        <v>797</v>
      </c>
      <c r="F112" s="404"/>
      <c r="G112" s="15"/>
    </row>
    <row r="113" spans="1:9" ht="43.15" customHeight="1">
      <c r="A113" s="28" t="s">
        <v>1237</v>
      </c>
      <c r="B113" s="100" t="s">
        <v>1236</v>
      </c>
      <c r="C113" s="336" t="s">
        <v>5081</v>
      </c>
      <c r="D113" s="16">
        <v>0</v>
      </c>
      <c r="E113" s="13" t="s">
        <v>168</v>
      </c>
      <c r="F113" s="404"/>
      <c r="G113" s="15"/>
    </row>
    <row r="114" spans="1:9" ht="31.15" hidden="1" customHeight="1">
      <c r="A114" s="40" t="s">
        <v>1231</v>
      </c>
      <c r="B114" s="66" t="s">
        <v>1230</v>
      </c>
      <c r="C114" s="22"/>
      <c r="D114" s="404"/>
      <c r="E114" s="13"/>
      <c r="F114" s="404"/>
      <c r="G114" s="404"/>
      <c r="H114"/>
      <c r="I114"/>
    </row>
    <row r="115" spans="1:9" ht="31.15" hidden="1" customHeight="1">
      <c r="A115" s="40" t="s">
        <v>1229</v>
      </c>
      <c r="B115" s="98" t="s">
        <v>1228</v>
      </c>
      <c r="C115" s="22"/>
      <c r="D115" s="404"/>
      <c r="E115" s="13"/>
      <c r="F115" s="404"/>
      <c r="G115" s="404"/>
      <c r="H115"/>
      <c r="I115"/>
    </row>
    <row r="116" spans="1:9" ht="18.5">
      <c r="A116" s="28" t="s">
        <v>1227</v>
      </c>
      <c r="B116" s="918" t="s">
        <v>1915</v>
      </c>
      <c r="C116" s="919"/>
      <c r="D116" s="919"/>
      <c r="E116" s="919"/>
      <c r="F116" s="919"/>
      <c r="G116" s="920"/>
      <c r="H116" s="371">
        <f>SUM(D117:D120)</f>
        <v>0</v>
      </c>
      <c r="I116" s="371">
        <f>COUNT(D117:D120)*2</f>
        <v>8</v>
      </c>
    </row>
    <row r="117" spans="1:9" ht="72" customHeight="1">
      <c r="A117" s="28" t="s">
        <v>1225</v>
      </c>
      <c r="B117" s="66" t="s">
        <v>1224</v>
      </c>
      <c r="C117" s="36" t="s">
        <v>5080</v>
      </c>
      <c r="D117" s="16">
        <v>0</v>
      </c>
      <c r="E117" s="13" t="s">
        <v>168</v>
      </c>
      <c r="F117" s="22" t="s">
        <v>5079</v>
      </c>
      <c r="G117" s="15"/>
    </row>
    <row r="118" spans="1:9" ht="31.15" customHeight="1">
      <c r="A118" s="28" t="s">
        <v>1220</v>
      </c>
      <c r="B118" s="66" t="s">
        <v>1219</v>
      </c>
      <c r="C118" s="336" t="s">
        <v>5078</v>
      </c>
      <c r="D118" s="16">
        <v>0</v>
      </c>
      <c r="E118" s="13" t="s">
        <v>130</v>
      </c>
      <c r="F118" s="404"/>
      <c r="G118" s="15"/>
    </row>
    <row r="119" spans="1:9" ht="31.15" customHeight="1">
      <c r="A119" s="28" t="s">
        <v>1217</v>
      </c>
      <c r="B119" s="66" t="s">
        <v>1216</v>
      </c>
      <c r="C119" s="23" t="s">
        <v>5077</v>
      </c>
      <c r="D119" s="16">
        <v>0</v>
      </c>
      <c r="E119" s="13" t="s">
        <v>921</v>
      </c>
      <c r="F119" s="404"/>
      <c r="G119" s="15"/>
    </row>
    <row r="120" spans="1:9" ht="46.9" customHeight="1">
      <c r="A120" s="28" t="s">
        <v>1213</v>
      </c>
      <c r="B120" s="66" t="s">
        <v>1212</v>
      </c>
      <c r="C120" s="336" t="s">
        <v>5076</v>
      </c>
      <c r="D120" s="16">
        <v>0</v>
      </c>
      <c r="E120" s="13" t="s">
        <v>130</v>
      </c>
      <c r="F120" s="404"/>
      <c r="G120" s="15"/>
    </row>
    <row r="121" spans="1:9" ht="31.9" customHeight="1">
      <c r="A121" s="28" t="s">
        <v>1208</v>
      </c>
      <c r="B121" s="918" t="s">
        <v>1908</v>
      </c>
      <c r="C121" s="919"/>
      <c r="D121" s="919"/>
      <c r="E121" s="919"/>
      <c r="F121" s="919"/>
      <c r="G121" s="920"/>
      <c r="H121" s="371">
        <f>SUM(D126)</f>
        <v>0</v>
      </c>
      <c r="I121" s="371">
        <f>COUNT(D126)*2</f>
        <v>2</v>
      </c>
    </row>
    <row r="122" spans="1:9" ht="31.15" hidden="1" customHeight="1">
      <c r="A122" s="40" t="s">
        <v>1206</v>
      </c>
      <c r="B122" s="66" t="s">
        <v>1205</v>
      </c>
      <c r="C122" s="22"/>
      <c r="D122" s="404"/>
      <c r="E122" s="13"/>
      <c r="F122" s="404"/>
      <c r="G122" s="404"/>
      <c r="H122"/>
      <c r="I122"/>
    </row>
    <row r="123" spans="1:9" ht="15.4" hidden="1" customHeight="1">
      <c r="A123" s="40" t="s">
        <v>1203</v>
      </c>
      <c r="B123" s="66" t="s">
        <v>1202</v>
      </c>
      <c r="C123" s="336"/>
      <c r="D123" s="404"/>
      <c r="E123" s="13"/>
      <c r="F123" s="404"/>
      <c r="G123" s="404"/>
      <c r="H123"/>
      <c r="I123"/>
    </row>
    <row r="124" spans="1:9" ht="15.4" hidden="1" customHeight="1">
      <c r="A124" s="40" t="s">
        <v>1200</v>
      </c>
      <c r="B124" s="66" t="s">
        <v>1199</v>
      </c>
      <c r="C124" s="336"/>
      <c r="D124" s="404"/>
      <c r="E124" s="13"/>
      <c r="F124" s="404"/>
      <c r="G124" s="404"/>
      <c r="H124"/>
      <c r="I124"/>
    </row>
    <row r="125" spans="1:9" ht="31.15" hidden="1" customHeight="1">
      <c r="A125" s="40" t="s">
        <v>1198</v>
      </c>
      <c r="B125" s="66" t="s">
        <v>1197</v>
      </c>
      <c r="C125" s="22"/>
      <c r="D125" s="404"/>
      <c r="E125" s="13"/>
      <c r="F125" s="404"/>
      <c r="G125" s="404"/>
      <c r="H125"/>
      <c r="I125"/>
    </row>
    <row r="126" spans="1:9" ht="57.4" customHeight="1">
      <c r="A126" s="28" t="s">
        <v>1191</v>
      </c>
      <c r="B126" s="42" t="s">
        <v>5075</v>
      </c>
      <c r="C126" s="30" t="s">
        <v>5074</v>
      </c>
      <c r="D126" s="16">
        <v>0</v>
      </c>
      <c r="E126" s="13" t="s">
        <v>168</v>
      </c>
      <c r="F126" s="404"/>
      <c r="G126" s="15"/>
    </row>
    <row r="127" spans="1:9" ht="62" hidden="1">
      <c r="A127" s="40" t="s">
        <v>1188</v>
      </c>
      <c r="B127" s="443" t="s">
        <v>1905</v>
      </c>
      <c r="C127" s="439"/>
      <c r="D127" s="440"/>
      <c r="E127" s="441"/>
      <c r="F127" s="440"/>
      <c r="G127" s="440"/>
      <c r="H127"/>
      <c r="I127"/>
    </row>
    <row r="128" spans="1:9" ht="31.15" hidden="1" customHeight="1">
      <c r="A128" s="40" t="s">
        <v>1186</v>
      </c>
      <c r="B128" s="66" t="s">
        <v>1185</v>
      </c>
      <c r="C128" s="22"/>
      <c r="D128" s="404"/>
      <c r="E128" s="13"/>
      <c r="F128" s="404"/>
      <c r="G128" s="404"/>
      <c r="H128"/>
      <c r="I128"/>
    </row>
    <row r="129" spans="1:9" ht="31.15" hidden="1" customHeight="1">
      <c r="A129" s="40" t="s">
        <v>1182</v>
      </c>
      <c r="B129" s="66" t="s">
        <v>1181</v>
      </c>
      <c r="C129" s="22"/>
      <c r="D129" s="404"/>
      <c r="E129" s="13"/>
      <c r="F129" s="404"/>
      <c r="G129" s="404"/>
      <c r="H129"/>
      <c r="I129"/>
    </row>
    <row r="130" spans="1:9" ht="31.15" hidden="1" customHeight="1">
      <c r="A130" s="40" t="s">
        <v>1179</v>
      </c>
      <c r="B130" s="66" t="s">
        <v>1178</v>
      </c>
      <c r="C130" s="22"/>
      <c r="D130" s="404"/>
      <c r="E130" s="13"/>
      <c r="F130" s="404"/>
      <c r="G130" s="404"/>
      <c r="H130"/>
      <c r="I130"/>
    </row>
    <row r="131" spans="1:9" ht="31.15" hidden="1" customHeight="1">
      <c r="A131" s="40" t="s">
        <v>1176</v>
      </c>
      <c r="B131" s="66" t="s">
        <v>1175</v>
      </c>
      <c r="C131" s="22"/>
      <c r="D131" s="404"/>
      <c r="E131" s="13"/>
      <c r="F131" s="404"/>
      <c r="G131" s="404"/>
      <c r="H131"/>
      <c r="I131"/>
    </row>
    <row r="132" spans="1:9" ht="31.15" hidden="1" customHeight="1">
      <c r="A132" s="40" t="s">
        <v>1173</v>
      </c>
      <c r="B132" s="66" t="s">
        <v>1172</v>
      </c>
      <c r="C132" s="22"/>
      <c r="D132" s="404"/>
      <c r="E132" s="13"/>
      <c r="F132" s="404"/>
      <c r="G132" s="404"/>
      <c r="H132"/>
      <c r="I132"/>
    </row>
    <row r="133" spans="1:9" ht="31.15" hidden="1" customHeight="1">
      <c r="A133" s="40" t="s">
        <v>1169</v>
      </c>
      <c r="B133" s="69" t="s">
        <v>1168</v>
      </c>
      <c r="C133" s="22"/>
      <c r="D133" s="404"/>
      <c r="E133" s="13"/>
      <c r="F133" s="404"/>
      <c r="G133" s="404"/>
      <c r="H133"/>
      <c r="I133"/>
    </row>
    <row r="134" spans="1:9" ht="21" customHeight="1">
      <c r="A134" s="291"/>
      <c r="B134" s="1084" t="s">
        <v>1167</v>
      </c>
      <c r="C134" s="1085"/>
      <c r="D134" s="1085"/>
      <c r="E134" s="1085"/>
      <c r="F134" s="1085"/>
      <c r="G134" s="1086"/>
      <c r="H134" s="371">
        <f>H135+H152+H159+H164+H175+H180</f>
        <v>0</v>
      </c>
      <c r="I134" s="371">
        <f>I135+I152+I159+I164+I175+I180</f>
        <v>84</v>
      </c>
    </row>
    <row r="135" spans="1:9" ht="18.5">
      <c r="A135" s="28" t="s">
        <v>1166</v>
      </c>
      <c r="B135" s="1003" t="s">
        <v>1165</v>
      </c>
      <c r="C135" s="1004"/>
      <c r="D135" s="1004"/>
      <c r="E135" s="1004"/>
      <c r="F135" s="1004"/>
      <c r="G135" s="1005"/>
      <c r="H135" s="371">
        <f>SUM(D136:D151)</f>
        <v>0</v>
      </c>
      <c r="I135" s="371">
        <f>COUNT(D136:D151)*2</f>
        <v>32</v>
      </c>
    </row>
    <row r="136" spans="1:9" ht="59.25" customHeight="1">
      <c r="A136" s="28" t="s">
        <v>1164</v>
      </c>
      <c r="B136" s="79" t="s">
        <v>1163</v>
      </c>
      <c r="C136" s="36" t="s">
        <v>5073</v>
      </c>
      <c r="D136" s="16">
        <v>0</v>
      </c>
      <c r="E136" s="13" t="s">
        <v>168</v>
      </c>
      <c r="F136" s="404"/>
      <c r="G136" s="15"/>
    </row>
    <row r="137" spans="1:9" ht="59.25" customHeight="1">
      <c r="A137" s="28"/>
      <c r="B137" s="79"/>
      <c r="C137" s="36"/>
      <c r="D137" s="16">
        <v>0</v>
      </c>
      <c r="E137" s="13" t="s">
        <v>168</v>
      </c>
      <c r="F137" s="404"/>
      <c r="G137" s="15"/>
    </row>
    <row r="138" spans="1:9" ht="59.25" customHeight="1">
      <c r="A138" s="28" t="s">
        <v>1158</v>
      </c>
      <c r="B138" s="83" t="s">
        <v>1157</v>
      </c>
      <c r="C138" s="36" t="s">
        <v>5072</v>
      </c>
      <c r="D138" s="16">
        <v>0</v>
      </c>
      <c r="E138" s="13" t="s">
        <v>168</v>
      </c>
      <c r="F138" s="404"/>
      <c r="G138" s="15"/>
    </row>
    <row r="139" spans="1:9" ht="15.4" customHeight="1">
      <c r="A139" s="28"/>
      <c r="B139" s="83"/>
      <c r="C139" s="36" t="s">
        <v>3348</v>
      </c>
      <c r="D139" s="16">
        <v>0</v>
      </c>
      <c r="E139" s="13" t="s">
        <v>168</v>
      </c>
      <c r="F139" s="404"/>
      <c r="G139" s="15"/>
    </row>
    <row r="140" spans="1:9" ht="15.4" customHeight="1">
      <c r="A140" s="28"/>
      <c r="B140" s="83"/>
      <c r="C140" s="36" t="s">
        <v>5071</v>
      </c>
      <c r="D140" s="16">
        <v>0</v>
      </c>
      <c r="E140" s="13" t="s">
        <v>168</v>
      </c>
      <c r="F140" s="404"/>
      <c r="G140" s="15"/>
    </row>
    <row r="141" spans="1:9" ht="15.4" customHeight="1">
      <c r="A141" s="28"/>
      <c r="B141" s="83"/>
      <c r="C141" s="36" t="s">
        <v>1150</v>
      </c>
      <c r="D141" s="16">
        <v>0</v>
      </c>
      <c r="E141" s="13"/>
      <c r="F141" s="404"/>
      <c r="G141" s="15"/>
    </row>
    <row r="142" spans="1:9" ht="72" customHeight="1">
      <c r="A142" s="28" t="s">
        <v>1146</v>
      </c>
      <c r="B142" s="79" t="s">
        <v>1145</v>
      </c>
      <c r="C142" s="36" t="s">
        <v>5070</v>
      </c>
      <c r="D142" s="16">
        <v>0</v>
      </c>
      <c r="E142" s="13" t="s">
        <v>168</v>
      </c>
      <c r="F142" s="22" t="s">
        <v>5069</v>
      </c>
      <c r="G142" s="15"/>
    </row>
    <row r="143" spans="1:9" ht="86.65" customHeight="1">
      <c r="A143" s="28"/>
      <c r="B143" s="79"/>
      <c r="C143" s="36" t="s">
        <v>5068</v>
      </c>
      <c r="D143" s="16">
        <v>0</v>
      </c>
      <c r="E143" s="13" t="s">
        <v>168</v>
      </c>
      <c r="F143" s="22" t="s">
        <v>5067</v>
      </c>
      <c r="G143" s="15"/>
    </row>
    <row r="144" spans="1:9" ht="72" customHeight="1">
      <c r="A144" s="28"/>
      <c r="B144" s="79"/>
      <c r="C144" s="36" t="s">
        <v>5066</v>
      </c>
      <c r="D144" s="16">
        <v>0</v>
      </c>
      <c r="E144" s="13" t="s">
        <v>168</v>
      </c>
      <c r="F144" s="22" t="s">
        <v>5065</v>
      </c>
      <c r="G144" s="15"/>
    </row>
    <row r="145" spans="1:9" ht="86.65" customHeight="1">
      <c r="A145" s="28"/>
      <c r="B145" s="79"/>
      <c r="C145" s="36" t="s">
        <v>5064</v>
      </c>
      <c r="D145" s="16">
        <v>0</v>
      </c>
      <c r="E145" s="13" t="s">
        <v>168</v>
      </c>
      <c r="F145" s="22" t="s">
        <v>5063</v>
      </c>
      <c r="G145" s="15"/>
    </row>
    <row r="146" spans="1:9" ht="57.4" customHeight="1">
      <c r="A146" s="28"/>
      <c r="B146" s="79"/>
      <c r="C146" s="36" t="s">
        <v>5062</v>
      </c>
      <c r="D146" s="16">
        <v>0</v>
      </c>
      <c r="E146" s="13" t="s">
        <v>168</v>
      </c>
      <c r="F146" s="22" t="s">
        <v>5061</v>
      </c>
      <c r="G146" s="15"/>
    </row>
    <row r="147" spans="1:9" ht="57.4" customHeight="1">
      <c r="A147" s="28"/>
      <c r="B147" s="79"/>
      <c r="C147" s="36" t="s">
        <v>5060</v>
      </c>
      <c r="D147" s="16">
        <v>0</v>
      </c>
      <c r="E147" s="13" t="s">
        <v>168</v>
      </c>
      <c r="F147" s="22" t="s">
        <v>5059</v>
      </c>
      <c r="G147" s="15"/>
    </row>
    <row r="148" spans="1:9" ht="43.15" customHeight="1">
      <c r="A148" s="28" t="s">
        <v>1134</v>
      </c>
      <c r="B148" s="79" t="s">
        <v>1133</v>
      </c>
      <c r="C148" s="67" t="s">
        <v>5058</v>
      </c>
      <c r="D148" s="16">
        <v>0</v>
      </c>
      <c r="E148" s="13" t="s">
        <v>168</v>
      </c>
      <c r="F148" s="404" t="s">
        <v>5057</v>
      </c>
      <c r="G148" s="15"/>
    </row>
    <row r="149" spans="1:9" ht="31.15" customHeight="1">
      <c r="A149" s="28" t="s">
        <v>1131</v>
      </c>
      <c r="B149" s="79" t="s">
        <v>1130</v>
      </c>
      <c r="C149" s="36" t="s">
        <v>5056</v>
      </c>
      <c r="D149" s="16">
        <v>0</v>
      </c>
      <c r="E149" s="13" t="s">
        <v>168</v>
      </c>
      <c r="F149" s="404"/>
      <c r="G149" s="15"/>
    </row>
    <row r="150" spans="1:9" ht="28.9" customHeight="1">
      <c r="A150" s="28" t="s">
        <v>1128</v>
      </c>
      <c r="B150" s="79" t="s">
        <v>1127</v>
      </c>
      <c r="C150" s="22" t="s">
        <v>5055</v>
      </c>
      <c r="D150" s="16">
        <v>0</v>
      </c>
      <c r="E150" s="13" t="s">
        <v>168</v>
      </c>
      <c r="F150" s="404"/>
      <c r="G150" s="15"/>
    </row>
    <row r="151" spans="1:9" ht="46.9" customHeight="1">
      <c r="A151" s="28" t="s">
        <v>1124</v>
      </c>
      <c r="B151" s="80" t="s">
        <v>1123</v>
      </c>
      <c r="C151" s="36" t="s">
        <v>5054</v>
      </c>
      <c r="D151" s="16">
        <v>0</v>
      </c>
      <c r="E151" s="13" t="s">
        <v>168</v>
      </c>
      <c r="F151" s="404"/>
      <c r="G151" s="15"/>
    </row>
    <row r="152" spans="1:9" ht="18.5">
      <c r="A152" s="28" t="s">
        <v>1118</v>
      </c>
      <c r="B152" s="1003" t="s">
        <v>1117</v>
      </c>
      <c r="C152" s="1004"/>
      <c r="D152" s="1004"/>
      <c r="E152" s="1004"/>
      <c r="F152" s="1004"/>
      <c r="G152" s="1005"/>
      <c r="H152" s="371">
        <f>SUM(D153:D158)</f>
        <v>0</v>
      </c>
      <c r="I152" s="371">
        <f>COUNT(D153:D158)*2</f>
        <v>10</v>
      </c>
    </row>
    <row r="153" spans="1:9" ht="129.4" customHeight="1">
      <c r="A153" s="28" t="s">
        <v>1116</v>
      </c>
      <c r="B153" s="83" t="s">
        <v>1115</v>
      </c>
      <c r="C153" s="23" t="s">
        <v>1114</v>
      </c>
      <c r="D153" s="16">
        <v>0</v>
      </c>
      <c r="E153" s="26" t="s">
        <v>168</v>
      </c>
      <c r="F153" s="23" t="s">
        <v>1113</v>
      </c>
      <c r="G153" s="15"/>
    </row>
    <row r="154" spans="1:9" ht="31.15" hidden="1" customHeight="1">
      <c r="A154" s="40" t="s">
        <v>1112</v>
      </c>
      <c r="B154" s="83" t="s">
        <v>1111</v>
      </c>
      <c r="C154" s="22"/>
      <c r="D154" s="404"/>
      <c r="E154" s="13"/>
      <c r="F154" s="404"/>
      <c r="G154" s="404"/>
      <c r="H154"/>
      <c r="I154"/>
    </row>
    <row r="155" spans="1:9" ht="43.15" customHeight="1">
      <c r="A155" s="28" t="s">
        <v>1110</v>
      </c>
      <c r="B155" s="83" t="s">
        <v>1109</v>
      </c>
      <c r="C155" s="336" t="s">
        <v>5053</v>
      </c>
      <c r="D155" s="16">
        <v>0</v>
      </c>
      <c r="E155" s="13" t="s">
        <v>168</v>
      </c>
      <c r="F155" s="404"/>
      <c r="G155" s="15"/>
    </row>
    <row r="156" spans="1:9" ht="31.15" customHeight="1">
      <c r="A156" s="28" t="s">
        <v>1107</v>
      </c>
      <c r="B156" s="87" t="s">
        <v>1106</v>
      </c>
      <c r="C156" s="45" t="s">
        <v>5052</v>
      </c>
      <c r="D156" s="16">
        <v>0</v>
      </c>
      <c r="E156" s="13" t="s">
        <v>168</v>
      </c>
      <c r="F156" s="404"/>
      <c r="G156" s="15"/>
    </row>
    <row r="157" spans="1:9" ht="28.9" customHeight="1">
      <c r="A157" s="28"/>
      <c r="B157" s="87"/>
      <c r="C157" s="36" t="s">
        <v>5051</v>
      </c>
      <c r="D157" s="16">
        <v>0</v>
      </c>
      <c r="E157" s="13" t="s">
        <v>168</v>
      </c>
      <c r="F157" s="404"/>
      <c r="G157" s="15"/>
    </row>
    <row r="158" spans="1:9" ht="28.9" customHeight="1">
      <c r="A158" s="28"/>
      <c r="B158" s="87"/>
      <c r="C158" s="48" t="s">
        <v>5050</v>
      </c>
      <c r="D158" s="16">
        <v>0</v>
      </c>
      <c r="E158" s="13" t="s">
        <v>168</v>
      </c>
      <c r="F158" s="404"/>
      <c r="G158" s="15"/>
    </row>
    <row r="159" spans="1:9" ht="18.5">
      <c r="A159" s="28" t="s">
        <v>1103</v>
      </c>
      <c r="B159" s="1003" t="s">
        <v>1102</v>
      </c>
      <c r="C159" s="1004"/>
      <c r="D159" s="1004"/>
      <c r="E159" s="1004"/>
      <c r="F159" s="1004"/>
      <c r="G159" s="1005"/>
      <c r="H159" s="371">
        <f>SUM(D161:D163)</f>
        <v>0</v>
      </c>
      <c r="I159" s="371">
        <f>COUNT(D161:D163)*2</f>
        <v>6</v>
      </c>
    </row>
    <row r="160" spans="1:9" ht="15.4" hidden="1" customHeight="1">
      <c r="A160" s="40" t="s">
        <v>1101</v>
      </c>
      <c r="B160" s="83" t="s">
        <v>1100</v>
      </c>
      <c r="C160" s="242"/>
      <c r="D160" s="404"/>
      <c r="E160" s="13"/>
      <c r="F160" s="404"/>
      <c r="G160" s="404"/>
      <c r="H160"/>
      <c r="I160"/>
    </row>
    <row r="161" spans="1:9" ht="43.15" customHeight="1">
      <c r="A161" s="28" t="s">
        <v>1097</v>
      </c>
      <c r="B161" s="85" t="s">
        <v>1096</v>
      </c>
      <c r="C161" s="45" t="s">
        <v>5049</v>
      </c>
      <c r="D161" s="16">
        <v>0</v>
      </c>
      <c r="E161" s="26" t="s">
        <v>168</v>
      </c>
      <c r="F161" s="404"/>
      <c r="G161" s="15"/>
    </row>
    <row r="162" spans="1:9" ht="72" customHeight="1">
      <c r="A162" s="28"/>
      <c r="B162" s="85"/>
      <c r="C162" s="45" t="s">
        <v>1094</v>
      </c>
      <c r="D162" s="16">
        <v>0</v>
      </c>
      <c r="E162" s="26" t="s">
        <v>190</v>
      </c>
      <c r="F162" s="404"/>
      <c r="G162" s="15"/>
    </row>
    <row r="163" spans="1:9" ht="46.9" customHeight="1">
      <c r="A163" s="28" t="s">
        <v>1093</v>
      </c>
      <c r="B163" s="83" t="s">
        <v>1092</v>
      </c>
      <c r="C163" s="23" t="s">
        <v>1091</v>
      </c>
      <c r="D163" s="16">
        <v>0</v>
      </c>
      <c r="E163" s="26" t="s">
        <v>422</v>
      </c>
      <c r="F163" s="404"/>
      <c r="G163" s="15"/>
    </row>
    <row r="164" spans="1:9" ht="18.5">
      <c r="A164" s="28" t="s">
        <v>1090</v>
      </c>
      <c r="B164" s="1003" t="s">
        <v>1089</v>
      </c>
      <c r="C164" s="1004"/>
      <c r="D164" s="1004"/>
      <c r="E164" s="1004"/>
      <c r="F164" s="1004"/>
      <c r="G164" s="1005"/>
      <c r="H164" s="371">
        <f>SUM(D165:D174)</f>
        <v>0</v>
      </c>
      <c r="I164" s="371">
        <f>COUNT(D165:D174)*2</f>
        <v>16</v>
      </c>
    </row>
    <row r="165" spans="1:9" ht="43.15" customHeight="1">
      <c r="A165" s="28" t="s">
        <v>1088</v>
      </c>
      <c r="B165" s="79" t="s">
        <v>1087</v>
      </c>
      <c r="C165" s="36" t="s">
        <v>5048</v>
      </c>
      <c r="D165" s="16">
        <v>0</v>
      </c>
      <c r="E165" s="13" t="s">
        <v>190</v>
      </c>
      <c r="F165" s="404"/>
      <c r="G165" s="15"/>
    </row>
    <row r="166" spans="1:9" ht="31.15" hidden="1" customHeight="1">
      <c r="A166" s="40" t="s">
        <v>1084</v>
      </c>
      <c r="B166" s="79" t="s">
        <v>1083</v>
      </c>
      <c r="C166" s="22"/>
      <c r="D166" s="404"/>
      <c r="E166" s="13"/>
      <c r="F166" s="404"/>
      <c r="G166" s="404"/>
      <c r="H166"/>
      <c r="I166"/>
    </row>
    <row r="167" spans="1:9" ht="31.15" hidden="1" customHeight="1">
      <c r="A167" s="40" t="s">
        <v>1081</v>
      </c>
      <c r="B167" s="79" t="s">
        <v>1080</v>
      </c>
      <c r="C167" s="22"/>
      <c r="D167" s="404"/>
      <c r="E167" s="13"/>
      <c r="F167" s="404"/>
      <c r="G167" s="404"/>
      <c r="H167"/>
      <c r="I167"/>
    </row>
    <row r="168" spans="1:9" ht="43.15" customHeight="1">
      <c r="A168" s="28" t="s">
        <v>1076</v>
      </c>
      <c r="B168" s="79" t="s">
        <v>1075</v>
      </c>
      <c r="C168" s="36" t="s">
        <v>5047</v>
      </c>
      <c r="D168" s="16">
        <v>0</v>
      </c>
      <c r="E168" s="26" t="s">
        <v>422</v>
      </c>
      <c r="F168" s="404"/>
      <c r="G168" s="15"/>
    </row>
    <row r="169" spans="1:9" ht="28.9" customHeight="1">
      <c r="A169" s="28" t="s">
        <v>1062</v>
      </c>
      <c r="B169" s="79" t="s">
        <v>1061</v>
      </c>
      <c r="C169" s="36" t="s">
        <v>5046</v>
      </c>
      <c r="D169" s="16">
        <v>0</v>
      </c>
      <c r="E169" s="26" t="s">
        <v>422</v>
      </c>
      <c r="F169" s="404"/>
      <c r="G169" s="15"/>
    </row>
    <row r="170" spans="1:9" ht="28.9" customHeight="1">
      <c r="A170" s="28"/>
      <c r="B170" s="79"/>
      <c r="C170" s="36" t="s">
        <v>5045</v>
      </c>
      <c r="D170" s="16">
        <v>0</v>
      </c>
      <c r="E170" s="26" t="s">
        <v>422</v>
      </c>
      <c r="F170" s="404"/>
      <c r="G170" s="15"/>
    </row>
    <row r="171" spans="1:9" ht="28.9" customHeight="1">
      <c r="A171" s="28" t="s">
        <v>1057</v>
      </c>
      <c r="B171" s="79" t="s">
        <v>1056</v>
      </c>
      <c r="C171" s="36" t="s">
        <v>1054</v>
      </c>
      <c r="D171" s="16">
        <v>0</v>
      </c>
      <c r="E171" s="26" t="s">
        <v>422</v>
      </c>
      <c r="G171" s="15"/>
    </row>
    <row r="172" spans="1:9" ht="15.4" customHeight="1">
      <c r="A172" s="28"/>
      <c r="B172" s="79"/>
      <c r="C172" s="45" t="s">
        <v>2815</v>
      </c>
      <c r="D172" s="16">
        <v>0</v>
      </c>
      <c r="E172" s="26" t="s">
        <v>422</v>
      </c>
      <c r="F172" s="404"/>
      <c r="G172" s="15"/>
    </row>
    <row r="173" spans="1:9" ht="28.9" customHeight="1">
      <c r="A173" s="28" t="s">
        <v>1049</v>
      </c>
      <c r="B173" s="79" t="s">
        <v>1048</v>
      </c>
      <c r="C173" s="45" t="s">
        <v>5044</v>
      </c>
      <c r="D173" s="16">
        <v>0</v>
      </c>
      <c r="E173" s="26" t="s">
        <v>422</v>
      </c>
      <c r="F173" s="404"/>
      <c r="G173" s="15"/>
    </row>
    <row r="174" spans="1:9" ht="28.9" customHeight="1">
      <c r="A174" s="28"/>
      <c r="B174" s="79"/>
      <c r="C174" s="45" t="s">
        <v>5043</v>
      </c>
      <c r="D174" s="16">
        <v>0</v>
      </c>
      <c r="E174" s="26" t="s">
        <v>422</v>
      </c>
      <c r="F174" s="404"/>
      <c r="G174" s="15"/>
    </row>
    <row r="175" spans="1:9" ht="18.5">
      <c r="A175" s="28" t="s">
        <v>1043</v>
      </c>
      <c r="B175" s="1003" t="s">
        <v>1854</v>
      </c>
      <c r="C175" s="1004"/>
      <c r="D175" s="1004"/>
      <c r="E175" s="1004"/>
      <c r="F175" s="1004"/>
      <c r="G175" s="1005"/>
      <c r="H175" s="371">
        <f>SUM(D177:D179)</f>
        <v>0</v>
      </c>
      <c r="I175" s="371">
        <f>COUNT(D177:D179)*2</f>
        <v>4</v>
      </c>
    </row>
    <row r="176" spans="1:9" ht="31.15" hidden="1" customHeight="1">
      <c r="A176" s="40" t="s">
        <v>1041</v>
      </c>
      <c r="B176" s="79" t="s">
        <v>1040</v>
      </c>
      <c r="C176" s="22"/>
      <c r="D176" s="404"/>
      <c r="E176" s="13"/>
      <c r="F176" s="404"/>
      <c r="G176" s="404"/>
      <c r="H176"/>
      <c r="I176"/>
    </row>
    <row r="177" spans="1:9" ht="100.9" customHeight="1">
      <c r="A177" s="28" t="s">
        <v>1036</v>
      </c>
      <c r="B177" s="79" t="s">
        <v>1035</v>
      </c>
      <c r="C177" s="36" t="s">
        <v>5042</v>
      </c>
      <c r="D177" s="16">
        <v>0</v>
      </c>
      <c r="E177" s="26" t="s">
        <v>1028</v>
      </c>
      <c r="F177" s="22" t="s">
        <v>5041</v>
      </c>
      <c r="G177" s="15"/>
    </row>
    <row r="178" spans="1:9" ht="28.9" customHeight="1">
      <c r="A178" s="28"/>
      <c r="B178" s="79"/>
      <c r="C178" s="36" t="s">
        <v>5040</v>
      </c>
      <c r="D178" s="16">
        <v>0</v>
      </c>
      <c r="E178" s="26" t="s">
        <v>1028</v>
      </c>
      <c r="F178" s="22" t="s">
        <v>5039</v>
      </c>
      <c r="G178" s="15"/>
    </row>
    <row r="179" spans="1:9" ht="31.15" hidden="1" customHeight="1">
      <c r="A179" s="40" t="s">
        <v>1031</v>
      </c>
      <c r="B179" s="83" t="s">
        <v>1030</v>
      </c>
      <c r="C179" s="22"/>
      <c r="D179" s="404"/>
      <c r="E179" s="13"/>
      <c r="F179" s="404"/>
      <c r="G179" s="404"/>
      <c r="H179"/>
      <c r="I179"/>
    </row>
    <row r="180" spans="1:9" ht="18.5">
      <c r="A180" s="28" t="s">
        <v>1027</v>
      </c>
      <c r="B180" s="1003" t="s">
        <v>1026</v>
      </c>
      <c r="C180" s="1004"/>
      <c r="D180" s="1004"/>
      <c r="E180" s="1004"/>
      <c r="F180" s="1004"/>
      <c r="G180" s="1005"/>
      <c r="H180" s="371">
        <f>SUM(D181:D190)</f>
        <v>0</v>
      </c>
      <c r="I180" s="371">
        <f>COUNT(D181:D190)*2</f>
        <v>16</v>
      </c>
    </row>
    <row r="181" spans="1:9" ht="129.4" customHeight="1">
      <c r="A181" s="28" t="s">
        <v>1025</v>
      </c>
      <c r="B181" s="79" t="s">
        <v>1024</v>
      </c>
      <c r="C181" s="29" t="s">
        <v>1023</v>
      </c>
      <c r="D181" s="16">
        <v>0</v>
      </c>
      <c r="E181" s="13" t="s">
        <v>168</v>
      </c>
      <c r="F181" s="22" t="s">
        <v>5038</v>
      </c>
      <c r="G181" s="15"/>
    </row>
    <row r="182" spans="1:9" ht="129.4" customHeight="1">
      <c r="A182" s="28" t="s">
        <v>1021</v>
      </c>
      <c r="B182" s="79" t="s">
        <v>1020</v>
      </c>
      <c r="C182" s="29" t="s">
        <v>5037</v>
      </c>
      <c r="D182" s="16">
        <v>0</v>
      </c>
      <c r="E182" s="13" t="s">
        <v>168</v>
      </c>
      <c r="F182" s="22" t="s">
        <v>5036</v>
      </c>
      <c r="G182" s="15"/>
    </row>
    <row r="183" spans="1:9" ht="31.15" hidden="1" customHeight="1">
      <c r="A183" s="40" t="s">
        <v>1007</v>
      </c>
      <c r="B183" s="79" t="s">
        <v>1006</v>
      </c>
      <c r="C183" s="22"/>
      <c r="D183" s="404"/>
      <c r="E183" s="13"/>
      <c r="F183" s="404"/>
      <c r="G183" s="404"/>
      <c r="H183"/>
      <c r="I183"/>
    </row>
    <row r="184" spans="1:9" ht="46.9" hidden="1" customHeight="1">
      <c r="A184" s="40" t="s">
        <v>1003</v>
      </c>
      <c r="B184" s="80" t="s">
        <v>1002</v>
      </c>
      <c r="C184" s="22"/>
      <c r="D184" s="404"/>
      <c r="E184" s="13"/>
      <c r="F184" s="404"/>
      <c r="G184" s="404"/>
      <c r="H184"/>
      <c r="I184"/>
    </row>
    <row r="185" spans="1:9" ht="43.15" customHeight="1">
      <c r="A185" s="28" t="s">
        <v>1001</v>
      </c>
      <c r="B185" s="79" t="s">
        <v>1000</v>
      </c>
      <c r="C185" s="36" t="s">
        <v>5035</v>
      </c>
      <c r="D185" s="16">
        <v>0</v>
      </c>
      <c r="E185" s="13" t="s">
        <v>168</v>
      </c>
      <c r="F185" s="22" t="s">
        <v>5034</v>
      </c>
      <c r="G185" s="15"/>
    </row>
    <row r="186" spans="1:9" ht="57.4" customHeight="1">
      <c r="A186" s="28" t="s">
        <v>997</v>
      </c>
      <c r="B186" s="80" t="s">
        <v>996</v>
      </c>
      <c r="C186" s="31" t="s">
        <v>995</v>
      </c>
      <c r="D186" s="16">
        <v>0</v>
      </c>
      <c r="E186" s="13" t="s">
        <v>168</v>
      </c>
      <c r="F186" s="23" t="s">
        <v>994</v>
      </c>
      <c r="G186" s="15"/>
    </row>
    <row r="187" spans="1:9" ht="31.15" customHeight="1">
      <c r="A187" s="28"/>
      <c r="B187" s="80"/>
      <c r="C187" s="31" t="s">
        <v>993</v>
      </c>
      <c r="D187" s="16">
        <v>0</v>
      </c>
      <c r="E187" s="13" t="s">
        <v>168</v>
      </c>
      <c r="F187" s="23" t="s">
        <v>5033</v>
      </c>
      <c r="G187" s="15"/>
    </row>
    <row r="188" spans="1:9" ht="31.15" customHeight="1">
      <c r="A188" s="28" t="s">
        <v>991</v>
      </c>
      <c r="B188" s="79" t="s">
        <v>990</v>
      </c>
      <c r="C188" s="379" t="s">
        <v>5032</v>
      </c>
      <c r="D188" s="16">
        <v>0</v>
      </c>
      <c r="E188" s="13" t="s">
        <v>168</v>
      </c>
      <c r="F188" s="404"/>
      <c r="G188" s="15"/>
    </row>
    <row r="189" spans="1:9" ht="28.9" customHeight="1">
      <c r="A189" s="28"/>
      <c r="B189" s="22"/>
      <c r="C189" s="17" t="s">
        <v>2115</v>
      </c>
      <c r="D189" s="16">
        <v>0</v>
      </c>
      <c r="E189" s="13" t="s">
        <v>168</v>
      </c>
      <c r="F189" s="106" t="s">
        <v>5031</v>
      </c>
      <c r="G189" s="15"/>
    </row>
    <row r="190" spans="1:9" ht="72" customHeight="1">
      <c r="A190" s="28"/>
      <c r="B190" s="22"/>
      <c r="C190" s="36" t="s">
        <v>5030</v>
      </c>
      <c r="D190" s="16">
        <v>0</v>
      </c>
      <c r="E190" s="13" t="s">
        <v>168</v>
      </c>
      <c r="F190" s="22" t="s">
        <v>5029</v>
      </c>
      <c r="G190" s="15"/>
    </row>
    <row r="191" spans="1:9" ht="21" customHeight="1">
      <c r="A191" s="291"/>
      <c r="B191" s="1084" t="s">
        <v>984</v>
      </c>
      <c r="C191" s="1085"/>
      <c r="D191" s="1085"/>
      <c r="E191" s="1085"/>
      <c r="F191" s="1085"/>
      <c r="G191" s="1086"/>
      <c r="H191" s="371">
        <f>H192+H197+H207+H214+H226+H248+H253</f>
        <v>0</v>
      </c>
      <c r="I191" s="371">
        <f>I192+I197+I207+I214+I226+I248+I253</f>
        <v>60</v>
      </c>
    </row>
    <row r="192" spans="1:9" ht="18.5">
      <c r="A192" s="28" t="s">
        <v>983</v>
      </c>
      <c r="B192" s="1003" t="s">
        <v>982</v>
      </c>
      <c r="C192" s="1004"/>
      <c r="D192" s="1004"/>
      <c r="E192" s="1004"/>
      <c r="F192" s="1004"/>
      <c r="G192" s="1005"/>
      <c r="H192" s="371">
        <f>SUM(D193:D196)</f>
        <v>0</v>
      </c>
      <c r="I192" s="371">
        <f>COUNT(D193:D196)*2</f>
        <v>8</v>
      </c>
    </row>
    <row r="193" spans="1:9" ht="43.15" customHeight="1">
      <c r="A193" s="28" t="s">
        <v>981</v>
      </c>
      <c r="B193" s="69" t="s">
        <v>980</v>
      </c>
      <c r="C193" s="23" t="s">
        <v>4890</v>
      </c>
      <c r="D193" s="16">
        <v>0</v>
      </c>
      <c r="E193" s="26" t="s">
        <v>110</v>
      </c>
      <c r="F193" s="404"/>
      <c r="G193" s="15"/>
    </row>
    <row r="194" spans="1:9" ht="43.15" customHeight="1">
      <c r="A194" s="28"/>
      <c r="B194" s="69"/>
      <c r="C194" s="30" t="s">
        <v>978</v>
      </c>
      <c r="D194" s="16">
        <v>0</v>
      </c>
      <c r="E194" s="26" t="s">
        <v>110</v>
      </c>
      <c r="F194" s="404"/>
      <c r="G194" s="15"/>
    </row>
    <row r="195" spans="1:9" ht="31.15" customHeight="1">
      <c r="A195" s="28" t="s">
        <v>977</v>
      </c>
      <c r="B195" s="42" t="s">
        <v>976</v>
      </c>
      <c r="C195" s="45" t="s">
        <v>5028</v>
      </c>
      <c r="D195" s="16">
        <v>0</v>
      </c>
      <c r="E195" s="26" t="s">
        <v>974</v>
      </c>
      <c r="F195" s="404"/>
      <c r="G195" s="15"/>
    </row>
    <row r="196" spans="1:9" ht="31.15" customHeight="1">
      <c r="A196" s="28" t="s">
        <v>972</v>
      </c>
      <c r="B196" s="42" t="s">
        <v>971</v>
      </c>
      <c r="C196" s="23" t="s">
        <v>5027</v>
      </c>
      <c r="D196" s="16">
        <v>0</v>
      </c>
      <c r="E196" s="26" t="s">
        <v>235</v>
      </c>
      <c r="F196" s="404"/>
      <c r="G196" s="15"/>
    </row>
    <row r="197" spans="1:9" ht="18.5">
      <c r="A197" s="28" t="s">
        <v>970</v>
      </c>
      <c r="B197" s="1003" t="s">
        <v>969</v>
      </c>
      <c r="C197" s="1004"/>
      <c r="D197" s="1004"/>
      <c r="E197" s="1004"/>
      <c r="F197" s="1004"/>
      <c r="G197" s="1005"/>
      <c r="H197" s="371">
        <f>SUM(D202:D205)</f>
        <v>0</v>
      </c>
      <c r="I197" s="371">
        <f>COUNT(D202:D205)*2</f>
        <v>6</v>
      </c>
    </row>
    <row r="198" spans="1:9" ht="31.15" hidden="1" customHeight="1">
      <c r="A198" s="40" t="s">
        <v>968</v>
      </c>
      <c r="B198" s="42" t="s">
        <v>967</v>
      </c>
      <c r="C198" s="22"/>
      <c r="D198" s="404"/>
      <c r="E198" s="13"/>
      <c r="F198" s="404"/>
      <c r="G198" s="404"/>
      <c r="H198"/>
      <c r="I198"/>
    </row>
    <row r="199" spans="1:9" ht="15.4" hidden="1" customHeight="1">
      <c r="A199" s="40" t="s">
        <v>964</v>
      </c>
      <c r="B199" s="69" t="s">
        <v>963</v>
      </c>
      <c r="C199" s="22"/>
      <c r="D199" s="404"/>
      <c r="E199" s="13"/>
      <c r="F199" s="404"/>
      <c r="G199" s="404"/>
      <c r="H199"/>
      <c r="I199"/>
    </row>
    <row r="200" spans="1:9" ht="15.4" hidden="1" customHeight="1">
      <c r="A200" s="40" t="s">
        <v>962</v>
      </c>
      <c r="B200" s="42" t="s">
        <v>961</v>
      </c>
      <c r="C200" s="22"/>
      <c r="D200" s="404"/>
      <c r="E200" s="13"/>
      <c r="F200" s="404"/>
      <c r="G200" s="404"/>
      <c r="H200"/>
      <c r="I200"/>
    </row>
    <row r="201" spans="1:9" ht="31.15" hidden="1" customHeight="1">
      <c r="A201" s="40" t="s">
        <v>958</v>
      </c>
      <c r="B201" s="42" t="s">
        <v>957</v>
      </c>
      <c r="C201" s="22"/>
      <c r="D201" s="404"/>
      <c r="E201" s="13"/>
      <c r="F201" s="404"/>
      <c r="G201" s="404"/>
      <c r="H201"/>
      <c r="I201"/>
    </row>
    <row r="202" spans="1:9" ht="31.15" customHeight="1">
      <c r="A202" s="28" t="s">
        <v>953</v>
      </c>
      <c r="B202" s="69" t="s">
        <v>952</v>
      </c>
      <c r="C202" s="17" t="s">
        <v>5026</v>
      </c>
      <c r="D202" s="16">
        <v>0</v>
      </c>
      <c r="E202" s="26" t="s">
        <v>130</v>
      </c>
      <c r="F202" s="404"/>
      <c r="G202" s="15"/>
    </row>
    <row r="203" spans="1:9" ht="28.9" hidden="1" customHeight="1">
      <c r="A203" s="40" t="s">
        <v>949</v>
      </c>
      <c r="B203" s="63" t="s">
        <v>948</v>
      </c>
      <c r="C203" s="22"/>
      <c r="D203" s="404"/>
      <c r="E203" s="13"/>
      <c r="F203" s="404"/>
      <c r="G203" s="404"/>
      <c r="H203"/>
      <c r="I203"/>
    </row>
    <row r="204" spans="1:9" ht="43.15" customHeight="1">
      <c r="A204" s="28" t="s">
        <v>945</v>
      </c>
      <c r="B204" s="42" t="s">
        <v>944</v>
      </c>
      <c r="C204" s="30" t="s">
        <v>1792</v>
      </c>
      <c r="D204" s="16">
        <v>0</v>
      </c>
      <c r="E204" s="26" t="s">
        <v>190</v>
      </c>
      <c r="F204" s="404"/>
      <c r="G204" s="15"/>
    </row>
    <row r="205" spans="1:9" ht="28.9" customHeight="1">
      <c r="A205" s="28"/>
      <c r="B205" s="42"/>
      <c r="C205" s="17" t="s">
        <v>4600</v>
      </c>
      <c r="D205" s="16">
        <v>0</v>
      </c>
      <c r="E205" s="26" t="s">
        <v>110</v>
      </c>
      <c r="F205" s="404"/>
      <c r="G205" s="15"/>
    </row>
    <row r="206" spans="1:9" ht="31.15" hidden="1" customHeight="1">
      <c r="A206" s="40" t="s">
        <v>939</v>
      </c>
      <c r="B206" s="42" t="s">
        <v>938</v>
      </c>
      <c r="C206" s="22"/>
      <c r="D206" s="404"/>
      <c r="E206" s="13"/>
      <c r="F206" s="404"/>
      <c r="G206" s="404"/>
      <c r="H206"/>
      <c r="I206"/>
    </row>
    <row r="207" spans="1:9" ht="18.5">
      <c r="A207" s="28" t="s">
        <v>937</v>
      </c>
      <c r="B207" s="1003" t="s">
        <v>936</v>
      </c>
      <c r="C207" s="1004"/>
      <c r="D207" s="1004"/>
      <c r="E207" s="1004"/>
      <c r="F207" s="1004"/>
      <c r="G207" s="1005"/>
      <c r="H207" s="371">
        <f>SUM(D208:D213)</f>
        <v>0</v>
      </c>
      <c r="I207" s="371">
        <f>COUNT(D208:D213)*2</f>
        <v>12</v>
      </c>
    </row>
    <row r="208" spans="1:9" ht="31.15" customHeight="1">
      <c r="A208" s="28" t="s">
        <v>935</v>
      </c>
      <c r="B208" s="38" t="s">
        <v>934</v>
      </c>
      <c r="C208" s="336" t="s">
        <v>5025</v>
      </c>
      <c r="D208" s="16">
        <v>0</v>
      </c>
      <c r="E208" s="13" t="s">
        <v>168</v>
      </c>
      <c r="F208" s="404"/>
      <c r="G208" s="15"/>
    </row>
    <row r="209" spans="1:9" ht="15.4" customHeight="1">
      <c r="A209" s="28"/>
      <c r="B209" s="38"/>
      <c r="C209" s="336" t="s">
        <v>5024</v>
      </c>
      <c r="D209" s="16">
        <v>0</v>
      </c>
      <c r="E209" s="13" t="s">
        <v>168</v>
      </c>
      <c r="F209" s="404"/>
      <c r="G209" s="15"/>
    </row>
    <row r="210" spans="1:9" ht="43.15" customHeight="1">
      <c r="A210" s="28" t="s">
        <v>929</v>
      </c>
      <c r="B210" s="38" t="s">
        <v>928</v>
      </c>
      <c r="C210" s="48" t="s">
        <v>5023</v>
      </c>
      <c r="D210" s="16">
        <v>0</v>
      </c>
      <c r="E210" s="92" t="s">
        <v>797</v>
      </c>
      <c r="F210" s="239"/>
      <c r="G210" s="15"/>
    </row>
    <row r="211" spans="1:9" ht="100.9" customHeight="1">
      <c r="A211" s="28" t="s">
        <v>924</v>
      </c>
      <c r="B211" s="38" t="s">
        <v>923</v>
      </c>
      <c r="C211" s="23" t="s">
        <v>5022</v>
      </c>
      <c r="D211" s="16">
        <v>0</v>
      </c>
      <c r="E211" s="26" t="s">
        <v>190</v>
      </c>
      <c r="F211" s="23" t="s">
        <v>919</v>
      </c>
      <c r="G211" s="15"/>
    </row>
    <row r="212" spans="1:9" ht="43.15" customHeight="1">
      <c r="A212" s="28" t="s">
        <v>918</v>
      </c>
      <c r="B212" s="38" t="s">
        <v>917</v>
      </c>
      <c r="C212" s="45" t="s">
        <v>5021</v>
      </c>
      <c r="D212" s="16">
        <v>0</v>
      </c>
      <c r="E212" s="13" t="s">
        <v>168</v>
      </c>
      <c r="F212" s="404"/>
      <c r="G212" s="15"/>
    </row>
    <row r="213" spans="1:9" ht="28.9" customHeight="1">
      <c r="A213" s="28" t="s">
        <v>915</v>
      </c>
      <c r="B213" s="199" t="s">
        <v>914</v>
      </c>
      <c r="C213" s="23" t="s">
        <v>1778</v>
      </c>
      <c r="D213" s="16">
        <v>0</v>
      </c>
      <c r="E213" s="13" t="s">
        <v>126</v>
      </c>
      <c r="F213" s="404"/>
      <c r="G213" s="15"/>
    </row>
    <row r="214" spans="1:9" ht="18.5">
      <c r="A214" s="162" t="s">
        <v>912</v>
      </c>
      <c r="B214" s="1003" t="s">
        <v>911</v>
      </c>
      <c r="C214" s="1004"/>
      <c r="D214" s="1004"/>
      <c r="E214" s="1004"/>
      <c r="F214" s="1004"/>
      <c r="G214" s="1005"/>
      <c r="H214" s="371">
        <f>SUM(D215:D225)</f>
        <v>0</v>
      </c>
      <c r="I214" s="371">
        <f>COUNT(D215:D225)*2</f>
        <v>20</v>
      </c>
    </row>
    <row r="215" spans="1:9" ht="28.9" customHeight="1">
      <c r="A215" s="28" t="s">
        <v>910</v>
      </c>
      <c r="B215" s="69" t="s">
        <v>909</v>
      </c>
      <c r="C215" s="36" t="s">
        <v>908</v>
      </c>
      <c r="D215" s="16">
        <v>0</v>
      </c>
      <c r="E215" s="13" t="s">
        <v>168</v>
      </c>
      <c r="F215" s="404"/>
      <c r="G215" s="15"/>
    </row>
    <row r="216" spans="1:9" ht="28.9" customHeight="1">
      <c r="A216" s="28"/>
      <c r="B216" s="69"/>
      <c r="C216" s="36" t="s">
        <v>907</v>
      </c>
      <c r="D216" s="16">
        <v>0</v>
      </c>
      <c r="E216" s="13" t="s">
        <v>168</v>
      </c>
      <c r="F216" s="404"/>
      <c r="G216" s="15"/>
    </row>
    <row r="217" spans="1:9" ht="57.4" customHeight="1">
      <c r="A217" s="28" t="s">
        <v>906</v>
      </c>
      <c r="B217" s="38" t="s">
        <v>905</v>
      </c>
      <c r="C217" s="36" t="s">
        <v>904</v>
      </c>
      <c r="D217" s="16">
        <v>0</v>
      </c>
      <c r="E217" s="13" t="s">
        <v>168</v>
      </c>
      <c r="F217" s="36" t="s">
        <v>903</v>
      </c>
      <c r="G217" s="15"/>
    </row>
    <row r="218" spans="1:9" ht="28.9" customHeight="1">
      <c r="A218" s="28"/>
      <c r="B218" s="38"/>
      <c r="C218" s="23" t="s">
        <v>902</v>
      </c>
      <c r="D218" s="16">
        <v>0</v>
      </c>
      <c r="E218" s="13" t="s">
        <v>168</v>
      </c>
      <c r="F218" s="23"/>
      <c r="G218" s="15"/>
    </row>
    <row r="219" spans="1:9" ht="28.9" customHeight="1">
      <c r="A219" s="28"/>
      <c r="B219" s="38"/>
      <c r="C219" s="45" t="s">
        <v>901</v>
      </c>
      <c r="D219" s="16">
        <v>0</v>
      </c>
      <c r="E219" s="13" t="s">
        <v>168</v>
      </c>
      <c r="F219" s="23"/>
      <c r="G219" s="15"/>
    </row>
    <row r="220" spans="1:9" ht="28.9" customHeight="1">
      <c r="A220" s="28" t="s">
        <v>900</v>
      </c>
      <c r="B220" s="42" t="s">
        <v>899</v>
      </c>
      <c r="C220" s="161" t="s">
        <v>898</v>
      </c>
      <c r="D220" s="16">
        <v>0</v>
      </c>
      <c r="E220" s="13" t="s">
        <v>168</v>
      </c>
      <c r="F220" s="404"/>
      <c r="G220" s="15"/>
    </row>
    <row r="221" spans="1:9" ht="28.9" customHeight="1">
      <c r="A221" s="28"/>
      <c r="B221" s="42"/>
      <c r="C221" s="36" t="s">
        <v>897</v>
      </c>
      <c r="D221" s="16">
        <v>0</v>
      </c>
      <c r="E221" s="13" t="s">
        <v>168</v>
      </c>
      <c r="F221" s="404"/>
      <c r="G221" s="15"/>
    </row>
    <row r="222" spans="1:9" ht="28.9" customHeight="1">
      <c r="A222" s="28"/>
      <c r="B222" s="42"/>
      <c r="C222" s="36" t="s">
        <v>5020</v>
      </c>
      <c r="D222" s="16">
        <v>0</v>
      </c>
      <c r="E222" s="13" t="s">
        <v>168</v>
      </c>
      <c r="F222" s="404"/>
      <c r="G222" s="15"/>
    </row>
    <row r="223" spans="1:9" ht="15.4" hidden="1" customHeight="1">
      <c r="A223" s="40" t="s">
        <v>894</v>
      </c>
      <c r="B223" s="42" t="s">
        <v>5019</v>
      </c>
      <c r="C223" s="36"/>
      <c r="D223" s="404"/>
      <c r="E223" s="13"/>
      <c r="F223" s="404"/>
      <c r="G223" s="404"/>
      <c r="H223"/>
      <c r="I223"/>
    </row>
    <row r="224" spans="1:9" ht="28.9" customHeight="1">
      <c r="A224" s="28" t="s">
        <v>892</v>
      </c>
      <c r="B224" s="42" t="s">
        <v>891</v>
      </c>
      <c r="C224" s="45" t="s">
        <v>5018</v>
      </c>
      <c r="D224" s="16">
        <v>0</v>
      </c>
      <c r="E224" s="13" t="s">
        <v>168</v>
      </c>
      <c r="F224" s="404"/>
      <c r="G224" s="15"/>
    </row>
    <row r="225" spans="1:9" ht="31.15" customHeight="1">
      <c r="A225" s="28" t="s">
        <v>889</v>
      </c>
      <c r="B225" s="42" t="s">
        <v>888</v>
      </c>
      <c r="C225" s="30" t="s">
        <v>887</v>
      </c>
      <c r="D225" s="16">
        <v>0</v>
      </c>
      <c r="E225" s="13" t="s">
        <v>168</v>
      </c>
      <c r="F225" s="404"/>
      <c r="G225" s="15"/>
    </row>
    <row r="226" spans="1:9" ht="18.5">
      <c r="A226" s="28" t="s">
        <v>886</v>
      </c>
      <c r="B226" s="1003" t="s">
        <v>885</v>
      </c>
      <c r="C226" s="1004"/>
      <c r="D226" s="1004"/>
      <c r="E226" s="1004"/>
      <c r="F226" s="1004"/>
      <c r="G226" s="1005"/>
      <c r="H226" s="371">
        <f>SUM(D227:D228)</f>
        <v>0</v>
      </c>
      <c r="I226" s="371">
        <f>COUNT(D227:D247)*2</f>
        <v>4</v>
      </c>
    </row>
    <row r="227" spans="1:9" ht="86.65" customHeight="1">
      <c r="A227" s="28" t="s">
        <v>884</v>
      </c>
      <c r="B227" s="42" t="s">
        <v>883</v>
      </c>
      <c r="C227" s="23" t="s">
        <v>882</v>
      </c>
      <c r="D227" s="16">
        <v>0</v>
      </c>
      <c r="E227" s="26" t="s">
        <v>235</v>
      </c>
      <c r="F227" s="22" t="s">
        <v>5017</v>
      </c>
      <c r="G227" s="15"/>
    </row>
    <row r="228" spans="1:9" ht="31.15" customHeight="1">
      <c r="A228" s="28" t="s">
        <v>881</v>
      </c>
      <c r="B228" s="42" t="s">
        <v>880</v>
      </c>
      <c r="C228" s="45" t="s">
        <v>5016</v>
      </c>
      <c r="D228" s="16">
        <v>0</v>
      </c>
      <c r="E228" s="26" t="s">
        <v>235</v>
      </c>
      <c r="F228" s="404"/>
      <c r="G228" s="15"/>
    </row>
    <row r="229" spans="1:9" ht="28.9" hidden="1" customHeight="1">
      <c r="A229" s="40" t="s">
        <v>878</v>
      </c>
      <c r="B229" s="199" t="s">
        <v>877</v>
      </c>
      <c r="C229" s="22"/>
      <c r="D229" s="404"/>
      <c r="E229" s="13"/>
      <c r="F229" s="404"/>
      <c r="G229" s="404"/>
      <c r="H229"/>
      <c r="I229"/>
    </row>
    <row r="230" spans="1:9" ht="46.5" hidden="1">
      <c r="A230" s="40" t="s">
        <v>5015</v>
      </c>
      <c r="B230" s="438" t="s">
        <v>875</v>
      </c>
      <c r="C230" s="439"/>
      <c r="D230" s="440"/>
      <c r="E230" s="441"/>
      <c r="F230" s="440"/>
      <c r="G230" s="440"/>
      <c r="H230"/>
      <c r="I230"/>
    </row>
    <row r="231" spans="1:9" ht="31.15" hidden="1" customHeight="1">
      <c r="A231" s="40" t="s">
        <v>874</v>
      </c>
      <c r="B231" s="42" t="s">
        <v>873</v>
      </c>
      <c r="C231" s="22"/>
      <c r="D231" s="404"/>
      <c r="E231" s="13"/>
      <c r="F231" s="404"/>
      <c r="G231" s="404"/>
      <c r="H231"/>
      <c r="I231"/>
    </row>
    <row r="232" spans="1:9" ht="31.15" hidden="1" customHeight="1">
      <c r="A232" s="40" t="s">
        <v>871</v>
      </c>
      <c r="B232" s="42" t="s">
        <v>870</v>
      </c>
      <c r="C232" s="22"/>
      <c r="D232" s="404"/>
      <c r="E232" s="13"/>
      <c r="F232" s="404"/>
      <c r="G232" s="404"/>
      <c r="H232"/>
      <c r="I232"/>
    </row>
    <row r="233" spans="1:9" ht="28.9" hidden="1" customHeight="1">
      <c r="A233" s="40" t="s">
        <v>869</v>
      </c>
      <c r="B233" s="63" t="s">
        <v>868</v>
      </c>
      <c r="C233" s="22"/>
      <c r="D233" s="404"/>
      <c r="E233" s="13"/>
      <c r="F233" s="404"/>
      <c r="G233" s="404"/>
      <c r="H233"/>
      <c r="I233"/>
    </row>
    <row r="234" spans="1:9" ht="15.5" hidden="1">
      <c r="A234" s="40" t="s">
        <v>867</v>
      </c>
      <c r="B234" s="438" t="s">
        <v>866</v>
      </c>
      <c r="C234" s="439"/>
      <c r="D234" s="440"/>
      <c r="E234" s="441"/>
      <c r="F234" s="440"/>
      <c r="G234" s="440"/>
      <c r="H234"/>
      <c r="I234"/>
    </row>
    <row r="235" spans="1:9" ht="15.4" hidden="1" customHeight="1">
      <c r="A235" s="40" t="s">
        <v>865</v>
      </c>
      <c r="B235" s="42" t="s">
        <v>864</v>
      </c>
      <c r="C235" s="22"/>
      <c r="D235" s="404"/>
      <c r="E235" s="13"/>
      <c r="F235" s="404"/>
      <c r="G235" s="404"/>
      <c r="H235"/>
      <c r="I235"/>
    </row>
    <row r="236" spans="1:9" ht="31.15" hidden="1" customHeight="1">
      <c r="A236" s="40" t="s">
        <v>862</v>
      </c>
      <c r="B236" s="42" t="s">
        <v>861</v>
      </c>
      <c r="C236" s="22"/>
      <c r="D236" s="404"/>
      <c r="E236" s="13"/>
      <c r="F236" s="404"/>
      <c r="G236" s="404"/>
      <c r="H236"/>
      <c r="I236"/>
    </row>
    <row r="237" spans="1:9" ht="28.9" hidden="1" customHeight="1">
      <c r="A237" s="40" t="s">
        <v>860</v>
      </c>
      <c r="B237" s="63" t="s">
        <v>859</v>
      </c>
      <c r="C237" s="22"/>
      <c r="D237" s="404"/>
      <c r="E237" s="13"/>
      <c r="F237" s="404"/>
      <c r="G237" s="404"/>
      <c r="H237"/>
      <c r="I237"/>
    </row>
    <row r="238" spans="1:9" ht="62" hidden="1">
      <c r="A238" s="40" t="s">
        <v>858</v>
      </c>
      <c r="B238" s="438" t="s">
        <v>857</v>
      </c>
      <c r="C238" s="439"/>
      <c r="D238" s="440"/>
      <c r="E238" s="441"/>
      <c r="F238" s="440"/>
      <c r="G238" s="440"/>
      <c r="H238"/>
      <c r="I238"/>
    </row>
    <row r="239" spans="1:9" ht="31.15" hidden="1" customHeight="1">
      <c r="A239" s="40" t="s">
        <v>856</v>
      </c>
      <c r="B239" s="42" t="s">
        <v>855</v>
      </c>
      <c r="C239" s="22"/>
      <c r="D239" s="404"/>
      <c r="E239" s="13"/>
      <c r="F239" s="404"/>
      <c r="G239" s="404"/>
      <c r="H239"/>
      <c r="I239"/>
    </row>
    <row r="240" spans="1:9" ht="31.15" hidden="1" customHeight="1">
      <c r="A240" s="40" t="s">
        <v>854</v>
      </c>
      <c r="B240" s="42" t="s">
        <v>853</v>
      </c>
      <c r="C240" s="22"/>
      <c r="D240" s="404"/>
      <c r="E240" s="13"/>
      <c r="F240" s="404"/>
      <c r="G240" s="404"/>
      <c r="H240"/>
      <c r="I240"/>
    </row>
    <row r="241" spans="1:9" ht="31" hidden="1">
      <c r="A241" s="159" t="s">
        <v>852</v>
      </c>
      <c r="B241" s="444" t="s">
        <v>851</v>
      </c>
      <c r="C241" s="439"/>
      <c r="D241" s="440"/>
      <c r="E241" s="441"/>
      <c r="F241" s="440"/>
      <c r="G241" s="440"/>
      <c r="H241"/>
      <c r="I241"/>
    </row>
    <row r="242" spans="1:9" ht="31.15" hidden="1" customHeight="1">
      <c r="A242" s="40" t="s">
        <v>850</v>
      </c>
      <c r="B242" s="42" t="s">
        <v>849</v>
      </c>
      <c r="C242" s="22"/>
      <c r="D242" s="404"/>
      <c r="E242" s="13"/>
      <c r="F242" s="404"/>
      <c r="G242" s="404"/>
      <c r="H242"/>
      <c r="I242"/>
    </row>
    <row r="243" spans="1:9" ht="31.15" hidden="1" customHeight="1">
      <c r="A243" s="40" t="s">
        <v>848</v>
      </c>
      <c r="B243" s="42" t="s">
        <v>847</v>
      </c>
      <c r="C243" s="22"/>
      <c r="D243" s="404"/>
      <c r="E243" s="13"/>
      <c r="F243" s="404"/>
      <c r="G243" s="404"/>
      <c r="H243"/>
      <c r="I243"/>
    </row>
    <row r="244" spans="1:9" ht="46.5" hidden="1">
      <c r="A244" s="40" t="s">
        <v>846</v>
      </c>
      <c r="B244" s="438" t="s">
        <v>1766</v>
      </c>
      <c r="C244" s="439"/>
      <c r="D244" s="440"/>
      <c r="E244" s="441"/>
      <c r="F244" s="440"/>
      <c r="G244" s="440"/>
      <c r="H244"/>
      <c r="I244"/>
    </row>
    <row r="245" spans="1:9" ht="31.15" hidden="1" customHeight="1">
      <c r="A245" s="40" t="s">
        <v>844</v>
      </c>
      <c r="B245" s="42" t="s">
        <v>843</v>
      </c>
      <c r="C245" s="45"/>
      <c r="D245" s="404"/>
      <c r="E245" s="13"/>
      <c r="F245" s="404"/>
      <c r="G245" s="404"/>
      <c r="H245"/>
      <c r="I245"/>
    </row>
    <row r="246" spans="1:9" ht="31.15" hidden="1" customHeight="1">
      <c r="A246" s="40" t="s">
        <v>842</v>
      </c>
      <c r="B246" s="42" t="s">
        <v>841</v>
      </c>
      <c r="C246" s="22"/>
      <c r="D246" s="404"/>
      <c r="E246" s="13"/>
      <c r="F246" s="404"/>
      <c r="G246" s="404"/>
      <c r="H246"/>
      <c r="I246"/>
    </row>
    <row r="247" spans="1:9" ht="31.15" hidden="1" customHeight="1">
      <c r="A247" s="40" t="s">
        <v>840</v>
      </c>
      <c r="B247" s="69" t="s">
        <v>839</v>
      </c>
      <c r="C247" s="22"/>
      <c r="D247" s="404"/>
      <c r="E247" s="13"/>
      <c r="F247" s="404"/>
      <c r="G247" s="404"/>
      <c r="H247"/>
      <c r="I247"/>
    </row>
    <row r="248" spans="1:9" ht="18.5">
      <c r="A248" s="28" t="s">
        <v>838</v>
      </c>
      <c r="B248" s="1003" t="s">
        <v>1765</v>
      </c>
      <c r="C248" s="1004"/>
      <c r="D248" s="1004"/>
      <c r="E248" s="1004"/>
      <c r="F248" s="1004"/>
      <c r="G248" s="1005"/>
      <c r="H248" s="371">
        <f>SUM(D249:D252)</f>
        <v>0</v>
      </c>
      <c r="I248" s="371">
        <f>COUNT(D249:D252)*2</f>
        <v>8</v>
      </c>
    </row>
    <row r="249" spans="1:9" ht="62.65" customHeight="1">
      <c r="A249" s="28" t="s">
        <v>836</v>
      </c>
      <c r="B249" s="38" t="s">
        <v>835</v>
      </c>
      <c r="C249" s="38" t="s">
        <v>834</v>
      </c>
      <c r="D249" s="16">
        <v>0</v>
      </c>
      <c r="E249" s="26" t="s">
        <v>126</v>
      </c>
      <c r="F249" s="404"/>
      <c r="G249" s="15"/>
    </row>
    <row r="250" spans="1:9" ht="100.9" customHeight="1">
      <c r="A250" s="28" t="s">
        <v>833</v>
      </c>
      <c r="B250" s="38" t="s">
        <v>832</v>
      </c>
      <c r="C250" s="23" t="s">
        <v>831</v>
      </c>
      <c r="D250" s="16">
        <v>0</v>
      </c>
      <c r="E250" s="26" t="s">
        <v>130</v>
      </c>
      <c r="F250" s="23" t="s">
        <v>830</v>
      </c>
      <c r="G250" s="15"/>
    </row>
    <row r="251" spans="1:9" ht="28.9" customHeight="1">
      <c r="A251" s="28"/>
      <c r="B251" s="38"/>
      <c r="C251" s="64" t="s">
        <v>829</v>
      </c>
      <c r="D251" s="16">
        <v>0</v>
      </c>
      <c r="E251" s="26" t="s">
        <v>126</v>
      </c>
      <c r="F251" s="26"/>
      <c r="G251" s="15"/>
    </row>
    <row r="252" spans="1:9" ht="31.15" customHeight="1">
      <c r="A252" s="28" t="s">
        <v>828</v>
      </c>
      <c r="B252" s="38" t="s">
        <v>827</v>
      </c>
      <c r="C252" s="45" t="s">
        <v>5014</v>
      </c>
      <c r="D252" s="16">
        <v>0</v>
      </c>
      <c r="E252" s="26" t="s">
        <v>168</v>
      </c>
      <c r="F252" s="404"/>
      <c r="G252" s="15"/>
    </row>
    <row r="253" spans="1:9" ht="18.5">
      <c r="A253" s="28" t="s">
        <v>825</v>
      </c>
      <c r="B253" s="918" t="s">
        <v>1764</v>
      </c>
      <c r="C253" s="919"/>
      <c r="D253" s="919"/>
      <c r="E253" s="919"/>
      <c r="F253" s="919"/>
      <c r="G253" s="920"/>
      <c r="H253" s="371">
        <f>SUM(D254)</f>
        <v>0</v>
      </c>
      <c r="I253" s="371">
        <f>COUNT(D254)*2</f>
        <v>2</v>
      </c>
    </row>
    <row r="254" spans="1:9" ht="129.4" customHeight="1">
      <c r="A254" s="28" t="s">
        <v>823</v>
      </c>
      <c r="B254" s="197" t="s">
        <v>822</v>
      </c>
      <c r="C254" s="36" t="s">
        <v>821</v>
      </c>
      <c r="D254" s="16">
        <v>0</v>
      </c>
      <c r="E254" s="26" t="s">
        <v>110</v>
      </c>
      <c r="F254" s="17" t="s">
        <v>1763</v>
      </c>
      <c r="G254" s="404"/>
    </row>
    <row r="255" spans="1:9" ht="14.65" hidden="1" customHeight="1">
      <c r="A255" s="40" t="s">
        <v>819</v>
      </c>
      <c r="B255" s="197" t="s">
        <v>818</v>
      </c>
      <c r="C255" s="22"/>
      <c r="D255" s="404"/>
      <c r="E255" s="13"/>
      <c r="F255" s="404"/>
      <c r="G255" s="404"/>
      <c r="H255"/>
      <c r="I255"/>
    </row>
    <row r="256" spans="1:9" ht="21" customHeight="1">
      <c r="A256" s="291"/>
      <c r="B256" s="1084" t="s">
        <v>817</v>
      </c>
      <c r="C256" s="1085"/>
      <c r="D256" s="1085"/>
      <c r="E256" s="1085"/>
      <c r="F256" s="1085"/>
      <c r="G256" s="1086"/>
      <c r="H256" s="371">
        <f>H288+H305+H336</f>
        <v>0</v>
      </c>
      <c r="I256" s="371">
        <f>I288+I305+I336</f>
        <v>34</v>
      </c>
    </row>
    <row r="257" spans="1:9" ht="46.5" hidden="1">
      <c r="A257" s="40" t="s">
        <v>816</v>
      </c>
      <c r="B257" s="438" t="s">
        <v>815</v>
      </c>
      <c r="C257" s="439"/>
      <c r="D257" s="440"/>
      <c r="E257" s="441"/>
      <c r="F257" s="440"/>
      <c r="G257" s="440"/>
      <c r="H257"/>
      <c r="I257"/>
    </row>
    <row r="258" spans="1:9" ht="31.15" hidden="1" customHeight="1">
      <c r="A258" s="40" t="s">
        <v>814</v>
      </c>
      <c r="B258" s="42" t="s">
        <v>813</v>
      </c>
      <c r="C258" s="22"/>
      <c r="D258" s="404"/>
      <c r="E258" s="13"/>
      <c r="F258" s="404"/>
      <c r="G258" s="404"/>
      <c r="H258"/>
      <c r="I258"/>
    </row>
    <row r="259" spans="1:9" ht="15.4" hidden="1" customHeight="1">
      <c r="A259" s="40" t="s">
        <v>806</v>
      </c>
      <c r="B259" s="42" t="s">
        <v>805</v>
      </c>
      <c r="C259" s="22"/>
      <c r="D259" s="404"/>
      <c r="E259" s="13"/>
      <c r="F259" s="404"/>
      <c r="G259" s="404"/>
      <c r="H259"/>
      <c r="I259"/>
    </row>
    <row r="260" spans="1:9" ht="15.4" hidden="1" customHeight="1">
      <c r="A260" s="40" t="s">
        <v>796</v>
      </c>
      <c r="B260" s="42" t="s">
        <v>795</v>
      </c>
      <c r="C260" s="22"/>
      <c r="D260" s="404"/>
      <c r="E260" s="13"/>
      <c r="F260" s="404"/>
      <c r="G260" s="404"/>
      <c r="H260"/>
      <c r="I260"/>
    </row>
    <row r="261" spans="1:9" ht="31.15" hidden="1" customHeight="1">
      <c r="A261" s="40" t="s">
        <v>792</v>
      </c>
      <c r="B261" s="42" t="s">
        <v>791</v>
      </c>
      <c r="C261" s="22"/>
      <c r="D261" s="404"/>
      <c r="E261" s="13"/>
      <c r="F261" s="404"/>
      <c r="G261" s="404"/>
      <c r="H261"/>
      <c r="I261"/>
    </row>
    <row r="262" spans="1:9" ht="46.5" hidden="1">
      <c r="A262" s="40" t="s">
        <v>790</v>
      </c>
      <c r="B262" s="438" t="s">
        <v>789</v>
      </c>
      <c r="C262" s="439"/>
      <c r="D262" s="440"/>
      <c r="E262" s="441"/>
      <c r="F262" s="440"/>
      <c r="G262" s="440"/>
      <c r="H262"/>
      <c r="I262"/>
    </row>
    <row r="263" spans="1:9" ht="31.15" hidden="1" customHeight="1">
      <c r="A263" s="40" t="s">
        <v>788</v>
      </c>
      <c r="B263" s="42" t="s">
        <v>787</v>
      </c>
      <c r="C263" s="22"/>
      <c r="D263" s="404"/>
      <c r="E263" s="13"/>
      <c r="F263" s="404"/>
      <c r="G263" s="404"/>
      <c r="H263"/>
      <c r="I263"/>
    </row>
    <row r="264" spans="1:9" ht="31.15" hidden="1" customHeight="1">
      <c r="A264" s="40" t="s">
        <v>785</v>
      </c>
      <c r="B264" s="42" t="s">
        <v>784</v>
      </c>
      <c r="C264" s="22"/>
      <c r="D264" s="404"/>
      <c r="E264" s="13"/>
      <c r="F264" s="404"/>
      <c r="G264" s="404"/>
      <c r="H264"/>
      <c r="I264"/>
    </row>
    <row r="265" spans="1:9" ht="46.5" hidden="1">
      <c r="A265" s="40" t="s">
        <v>782</v>
      </c>
      <c r="B265" s="438" t="s">
        <v>1740</v>
      </c>
      <c r="C265" s="439"/>
      <c r="D265" s="440"/>
      <c r="E265" s="441"/>
      <c r="F265" s="440"/>
      <c r="G265" s="440"/>
      <c r="H265"/>
      <c r="I265"/>
    </row>
    <row r="266" spans="1:9" ht="31.15" hidden="1" customHeight="1">
      <c r="A266" s="40" t="s">
        <v>780</v>
      </c>
      <c r="B266" s="42" t="s">
        <v>1739</v>
      </c>
      <c r="C266" s="22"/>
      <c r="D266" s="404"/>
      <c r="E266" s="13"/>
      <c r="F266" s="404"/>
      <c r="G266" s="404"/>
      <c r="H266"/>
      <c r="I266"/>
    </row>
    <row r="267" spans="1:9" ht="43.15" hidden="1" customHeight="1">
      <c r="A267" s="40" t="s">
        <v>776</v>
      </c>
      <c r="B267" s="63" t="s">
        <v>1736</v>
      </c>
      <c r="C267" s="22"/>
      <c r="D267" s="404"/>
      <c r="E267" s="13"/>
      <c r="F267" s="404"/>
      <c r="G267" s="404"/>
      <c r="H267"/>
      <c r="I267"/>
    </row>
    <row r="268" spans="1:9" ht="15.4" hidden="1" customHeight="1">
      <c r="A268" s="40" t="s">
        <v>767</v>
      </c>
      <c r="B268" s="42" t="s">
        <v>766</v>
      </c>
      <c r="C268" s="22"/>
      <c r="D268" s="404"/>
      <c r="E268" s="13"/>
      <c r="F268" s="404"/>
      <c r="G268" s="404"/>
      <c r="H268"/>
      <c r="I268"/>
    </row>
    <row r="269" spans="1:9" ht="31.15" hidden="1" customHeight="1">
      <c r="A269" s="40" t="s">
        <v>765</v>
      </c>
      <c r="B269" s="42" t="s">
        <v>1727</v>
      </c>
      <c r="C269" s="22"/>
      <c r="D269" s="404"/>
      <c r="E269" s="13"/>
      <c r="F269" s="404"/>
      <c r="G269" s="404"/>
      <c r="H269"/>
      <c r="I269"/>
    </row>
    <row r="270" spans="1:9" ht="31" hidden="1">
      <c r="A270" s="40" t="s">
        <v>762</v>
      </c>
      <c r="B270" s="438" t="s">
        <v>761</v>
      </c>
      <c r="C270" s="439"/>
      <c r="D270" s="440"/>
      <c r="E270" s="441"/>
      <c r="F270" s="440"/>
      <c r="G270" s="440"/>
      <c r="H270"/>
      <c r="I270"/>
    </row>
    <row r="271" spans="1:9" ht="31.15" hidden="1" customHeight="1">
      <c r="A271" s="40" t="s">
        <v>760</v>
      </c>
      <c r="B271" s="42" t="s">
        <v>759</v>
      </c>
      <c r="C271" s="22"/>
      <c r="D271" s="404"/>
      <c r="E271" s="13"/>
      <c r="F271" s="404"/>
      <c r="G271" s="404"/>
      <c r="H271"/>
      <c r="I271"/>
    </row>
    <row r="272" spans="1:9" ht="28.9" hidden="1" customHeight="1">
      <c r="A272" s="40" t="s">
        <v>758</v>
      </c>
      <c r="B272" s="63" t="s">
        <v>757</v>
      </c>
      <c r="C272" s="22"/>
      <c r="D272" s="404"/>
      <c r="E272" s="13"/>
      <c r="F272" s="404"/>
      <c r="G272" s="404"/>
      <c r="H272"/>
      <c r="I272"/>
    </row>
    <row r="273" spans="1:9" ht="31.15" hidden="1" customHeight="1">
      <c r="A273" s="40" t="s">
        <v>756</v>
      </c>
      <c r="B273" s="42" t="s">
        <v>755</v>
      </c>
      <c r="C273" s="22"/>
      <c r="D273" s="404"/>
      <c r="E273" s="13"/>
      <c r="F273" s="404"/>
      <c r="G273" s="404"/>
      <c r="H273"/>
      <c r="I273"/>
    </row>
    <row r="274" spans="1:9" ht="15.4" hidden="1" customHeight="1">
      <c r="A274" s="40" t="s">
        <v>754</v>
      </c>
      <c r="B274" s="42" t="s">
        <v>753</v>
      </c>
      <c r="C274" s="22"/>
      <c r="D274" s="404"/>
      <c r="E274" s="13"/>
      <c r="F274" s="404"/>
      <c r="G274" s="404"/>
      <c r="H274"/>
      <c r="I274"/>
    </row>
    <row r="275" spans="1:9" ht="15.4" hidden="1" customHeight="1">
      <c r="A275" s="40" t="s">
        <v>752</v>
      </c>
      <c r="B275" s="42" t="s">
        <v>751</v>
      </c>
      <c r="C275" s="22"/>
      <c r="D275" s="404"/>
      <c r="E275" s="13"/>
      <c r="F275" s="404"/>
      <c r="G275" s="404"/>
      <c r="H275"/>
      <c r="I275"/>
    </row>
    <row r="276" spans="1:9" ht="31" hidden="1">
      <c r="A276" s="40" t="s">
        <v>750</v>
      </c>
      <c r="B276" s="438" t="s">
        <v>1716</v>
      </c>
      <c r="C276" s="439"/>
      <c r="D276" s="440"/>
      <c r="E276" s="441"/>
      <c r="F276" s="440"/>
      <c r="G276" s="440"/>
      <c r="H276"/>
      <c r="I276"/>
    </row>
    <row r="277" spans="1:9" ht="14.65" hidden="1" customHeight="1">
      <c r="A277" s="40" t="s">
        <v>748</v>
      </c>
      <c r="B277" s="63" t="s">
        <v>747</v>
      </c>
      <c r="C277" s="22"/>
      <c r="D277" s="404"/>
      <c r="E277" s="13"/>
      <c r="F277" s="404"/>
      <c r="G277" s="404"/>
      <c r="H277"/>
      <c r="I277"/>
    </row>
    <row r="278" spans="1:9" ht="28.9" hidden="1" customHeight="1">
      <c r="A278" s="40" t="s">
        <v>746</v>
      </c>
      <c r="B278" s="63" t="s">
        <v>745</v>
      </c>
      <c r="C278" s="22"/>
      <c r="D278" s="404"/>
      <c r="E278" s="13"/>
      <c r="F278" s="404"/>
      <c r="G278" s="404"/>
      <c r="H278"/>
      <c r="I278"/>
    </row>
    <row r="279" spans="1:9" ht="62" hidden="1">
      <c r="A279" s="40" t="s">
        <v>743</v>
      </c>
      <c r="B279" s="438" t="s">
        <v>1711</v>
      </c>
      <c r="C279" s="439"/>
      <c r="D279" s="440"/>
      <c r="E279" s="441"/>
      <c r="F279" s="440"/>
      <c r="G279" s="440"/>
      <c r="H279"/>
      <c r="I279"/>
    </row>
    <row r="280" spans="1:9" ht="14.65" hidden="1" customHeight="1">
      <c r="A280" s="40" t="s">
        <v>741</v>
      </c>
      <c r="B280" s="63" t="s">
        <v>1710</v>
      </c>
      <c r="C280" s="22"/>
      <c r="D280" s="404"/>
      <c r="E280" s="13"/>
      <c r="F280" s="404"/>
      <c r="G280" s="404"/>
      <c r="H280"/>
      <c r="I280"/>
    </row>
    <row r="281" spans="1:9" ht="14.65" hidden="1" customHeight="1">
      <c r="A281" s="40" t="s">
        <v>737</v>
      </c>
      <c r="B281" s="63" t="s">
        <v>736</v>
      </c>
      <c r="C281" s="22"/>
      <c r="D281" s="404"/>
      <c r="E281" s="13"/>
      <c r="F281" s="404"/>
      <c r="G281" s="404"/>
      <c r="H281"/>
      <c r="I281"/>
    </row>
    <row r="282" spans="1:9" ht="31" hidden="1">
      <c r="A282" s="40" t="s">
        <v>731</v>
      </c>
      <c r="B282" s="438" t="s">
        <v>1706</v>
      </c>
      <c r="C282" s="439"/>
      <c r="D282" s="440"/>
      <c r="E282" s="441"/>
      <c r="F282" s="440"/>
      <c r="G282" s="440"/>
      <c r="H282"/>
      <c r="I282"/>
    </row>
    <row r="283" spans="1:9" ht="31.15" hidden="1" customHeight="1">
      <c r="A283" s="40" t="s">
        <v>729</v>
      </c>
      <c r="B283" s="69" t="s">
        <v>1705</v>
      </c>
      <c r="C283" s="22"/>
      <c r="D283" s="404"/>
      <c r="E283" s="13"/>
      <c r="F283" s="404"/>
      <c r="G283" s="404"/>
      <c r="H283"/>
      <c r="I283"/>
    </row>
    <row r="284" spans="1:9" ht="15.4" hidden="1" customHeight="1">
      <c r="A284" s="40" t="s">
        <v>727</v>
      </c>
      <c r="B284" s="42" t="s">
        <v>726</v>
      </c>
      <c r="C284" s="22"/>
      <c r="D284" s="404"/>
      <c r="E284" s="13"/>
      <c r="F284" s="404"/>
      <c r="G284" s="404"/>
      <c r="H284"/>
      <c r="I284"/>
    </row>
    <row r="285" spans="1:9" ht="31.15" hidden="1" customHeight="1">
      <c r="A285" s="40" t="s">
        <v>723</v>
      </c>
      <c r="B285" s="42" t="s">
        <v>722</v>
      </c>
      <c r="C285" s="22"/>
      <c r="D285" s="404"/>
      <c r="E285" s="13"/>
      <c r="F285" s="404"/>
      <c r="G285" s="404"/>
      <c r="H285"/>
      <c r="I285"/>
    </row>
    <row r="286" spans="1:9" ht="31.15" hidden="1" customHeight="1">
      <c r="A286" s="40" t="s">
        <v>714</v>
      </c>
      <c r="B286" s="42" t="s">
        <v>713</v>
      </c>
      <c r="C286" s="22"/>
      <c r="D286" s="404"/>
      <c r="E286" s="13"/>
      <c r="F286" s="404"/>
      <c r="G286" s="404"/>
      <c r="H286"/>
      <c r="I286"/>
    </row>
    <row r="287" spans="1:9" ht="15.4" hidden="1" customHeight="1">
      <c r="A287" s="40" t="s">
        <v>712</v>
      </c>
      <c r="B287" s="42" t="s">
        <v>711</v>
      </c>
      <c r="C287" s="22"/>
      <c r="D287" s="404"/>
      <c r="E287" s="13"/>
      <c r="F287" s="404"/>
      <c r="G287" s="404"/>
      <c r="H287"/>
      <c r="I287"/>
    </row>
    <row r="288" spans="1:9" ht="18.5">
      <c r="A288" s="28" t="s">
        <v>708</v>
      </c>
      <c r="B288" s="1003" t="s">
        <v>1697</v>
      </c>
      <c r="C288" s="1004"/>
      <c r="D288" s="1004"/>
      <c r="E288" s="1004"/>
      <c r="F288" s="1004"/>
      <c r="G288" s="1005"/>
      <c r="H288" s="371">
        <f>SUM(D295)</f>
        <v>0</v>
      </c>
      <c r="I288" s="371">
        <f>COUNT(D295)*2</f>
        <v>2</v>
      </c>
    </row>
    <row r="289" spans="1:9" ht="31.15" hidden="1" customHeight="1">
      <c r="A289" s="40" t="s">
        <v>706</v>
      </c>
      <c r="B289" s="42" t="s">
        <v>705</v>
      </c>
      <c r="C289" s="22"/>
      <c r="D289" s="404"/>
      <c r="E289" s="13"/>
      <c r="F289" s="404"/>
      <c r="G289" s="404"/>
      <c r="H289"/>
      <c r="I289"/>
    </row>
    <row r="290" spans="1:9" ht="31.15" hidden="1" customHeight="1">
      <c r="A290" s="40" t="s">
        <v>703</v>
      </c>
      <c r="B290" s="42" t="s">
        <v>702</v>
      </c>
      <c r="C290" s="22"/>
      <c r="D290" s="404"/>
      <c r="E290" s="13"/>
      <c r="F290" s="404"/>
      <c r="G290" s="404"/>
      <c r="H290"/>
      <c r="I290"/>
    </row>
    <row r="291" spans="1:9" ht="31.15" hidden="1" customHeight="1">
      <c r="A291" s="40" t="s">
        <v>700</v>
      </c>
      <c r="B291" s="42" t="s">
        <v>699</v>
      </c>
      <c r="C291" s="22"/>
      <c r="D291" s="404"/>
      <c r="E291" s="13"/>
      <c r="F291" s="404"/>
      <c r="G291" s="404"/>
      <c r="H291"/>
      <c r="I291"/>
    </row>
    <row r="292" spans="1:9" ht="15.4" hidden="1" customHeight="1">
      <c r="A292" s="40" t="s">
        <v>698</v>
      </c>
      <c r="B292" s="69" t="s">
        <v>697</v>
      </c>
      <c r="C292" s="22"/>
      <c r="D292" s="404"/>
      <c r="E292" s="13"/>
      <c r="F292" s="404"/>
      <c r="G292" s="404"/>
      <c r="H292"/>
      <c r="I292"/>
    </row>
    <row r="293" spans="1:9" ht="31.15" hidden="1" customHeight="1">
      <c r="A293" s="40" t="s">
        <v>695</v>
      </c>
      <c r="B293" s="38" t="s">
        <v>694</v>
      </c>
      <c r="C293" s="22"/>
      <c r="D293" s="404"/>
      <c r="E293" s="13"/>
      <c r="F293" s="404"/>
      <c r="G293" s="404"/>
    </row>
    <row r="294" spans="1:9" ht="15.4" hidden="1" customHeight="1">
      <c r="A294" s="40" t="s">
        <v>692</v>
      </c>
      <c r="B294" s="38" t="s">
        <v>691</v>
      </c>
      <c r="C294" s="22"/>
      <c r="D294" s="404"/>
      <c r="E294" s="13"/>
      <c r="F294" s="404"/>
      <c r="G294" s="404"/>
    </row>
    <row r="295" spans="1:9" ht="43.15" customHeight="1">
      <c r="A295" s="28" t="s">
        <v>687</v>
      </c>
      <c r="B295" s="38" t="s">
        <v>686</v>
      </c>
      <c r="C295" s="22" t="s">
        <v>5013</v>
      </c>
      <c r="D295" s="16">
        <v>0</v>
      </c>
      <c r="E295" s="13" t="s">
        <v>130</v>
      </c>
      <c r="F295" s="22" t="s">
        <v>5012</v>
      </c>
      <c r="G295" s="404"/>
    </row>
    <row r="296" spans="1:9" ht="31" hidden="1">
      <c r="A296" s="40" t="s">
        <v>684</v>
      </c>
      <c r="B296" s="438" t="s">
        <v>683</v>
      </c>
      <c r="C296" s="439"/>
      <c r="D296" s="440"/>
      <c r="E296" s="441"/>
      <c r="F296" s="440"/>
      <c r="G296" s="440"/>
      <c r="H296"/>
      <c r="I296"/>
    </row>
    <row r="297" spans="1:9" ht="15.4" hidden="1" customHeight="1">
      <c r="A297" s="40" t="s">
        <v>682</v>
      </c>
      <c r="B297" s="42" t="s">
        <v>681</v>
      </c>
      <c r="C297" s="22"/>
      <c r="D297" s="404"/>
      <c r="E297" s="13"/>
      <c r="F297" s="404"/>
      <c r="G297" s="404"/>
      <c r="H297"/>
      <c r="I297"/>
    </row>
    <row r="298" spans="1:9" ht="31.15" hidden="1" customHeight="1">
      <c r="A298" s="40" t="s">
        <v>680</v>
      </c>
      <c r="B298" s="42" t="s">
        <v>679</v>
      </c>
      <c r="C298" s="22"/>
      <c r="D298" s="404"/>
      <c r="E298" s="13"/>
      <c r="F298" s="404"/>
      <c r="G298" s="404"/>
      <c r="H298"/>
      <c r="I298"/>
    </row>
    <row r="299" spans="1:9" ht="31.15" hidden="1" customHeight="1">
      <c r="A299" s="40" t="s">
        <v>678</v>
      </c>
      <c r="B299" s="42" t="s">
        <v>677</v>
      </c>
      <c r="C299" s="22"/>
      <c r="D299" s="404"/>
      <c r="E299" s="13"/>
      <c r="F299" s="404"/>
      <c r="G299" s="404"/>
      <c r="H299"/>
      <c r="I299"/>
    </row>
    <row r="300" spans="1:9" ht="31.15" hidden="1" customHeight="1">
      <c r="A300" s="40" t="s">
        <v>676</v>
      </c>
      <c r="B300" s="42" t="s">
        <v>675</v>
      </c>
      <c r="C300" s="22"/>
      <c r="D300" s="404"/>
      <c r="E300" s="13"/>
      <c r="F300" s="404"/>
      <c r="G300" s="404"/>
      <c r="H300"/>
      <c r="I300"/>
    </row>
    <row r="301" spans="1:9" ht="31" hidden="1">
      <c r="A301" s="40" t="s">
        <v>674</v>
      </c>
      <c r="B301" s="438" t="s">
        <v>673</v>
      </c>
      <c r="C301" s="439"/>
      <c r="D301" s="440"/>
      <c r="E301" s="441"/>
      <c r="F301" s="440"/>
      <c r="G301" s="440"/>
      <c r="H301"/>
      <c r="I301"/>
    </row>
    <row r="302" spans="1:9" ht="28.9" hidden="1" customHeight="1">
      <c r="A302" s="40" t="s">
        <v>672</v>
      </c>
      <c r="B302" s="63" t="s">
        <v>671</v>
      </c>
      <c r="C302" s="22"/>
      <c r="D302" s="404"/>
      <c r="E302" s="13"/>
      <c r="F302" s="404"/>
      <c r="G302" s="404"/>
      <c r="H302"/>
      <c r="I302"/>
    </row>
    <row r="303" spans="1:9" ht="14.65" hidden="1" customHeight="1">
      <c r="A303" s="40" t="s">
        <v>670</v>
      </c>
      <c r="B303" s="63" t="s">
        <v>669</v>
      </c>
      <c r="C303" s="22"/>
      <c r="D303" s="404"/>
      <c r="E303" s="13"/>
      <c r="F303" s="404"/>
      <c r="G303" s="404"/>
      <c r="H303"/>
      <c r="I303"/>
    </row>
    <row r="304" spans="1:9" ht="46.9" hidden="1" customHeight="1">
      <c r="A304" s="40" t="s">
        <v>668</v>
      </c>
      <c r="B304" s="42" t="s">
        <v>667</v>
      </c>
      <c r="C304" s="22"/>
      <c r="D304" s="404"/>
      <c r="E304" s="13"/>
      <c r="F304" s="404"/>
      <c r="G304" s="404"/>
      <c r="H304"/>
      <c r="I304"/>
    </row>
    <row r="305" spans="1:9" ht="18.5">
      <c r="A305" s="28" t="s">
        <v>666</v>
      </c>
      <c r="B305" s="1003" t="s">
        <v>665</v>
      </c>
      <c r="C305" s="1004"/>
      <c r="D305" s="1004"/>
      <c r="E305" s="1004"/>
      <c r="F305" s="1004"/>
      <c r="G305" s="1005"/>
      <c r="H305" s="371">
        <f>SUM(D308:D335)</f>
        <v>0</v>
      </c>
      <c r="I305" s="371">
        <f>COUNT(D308:D335)*2</f>
        <v>4</v>
      </c>
    </row>
    <row r="306" spans="1:9" ht="15.4" hidden="1" customHeight="1">
      <c r="A306" s="40" t="s">
        <v>664</v>
      </c>
      <c r="B306" s="42" t="s">
        <v>663</v>
      </c>
      <c r="C306" s="22"/>
      <c r="D306" s="404"/>
      <c r="E306" s="13"/>
      <c r="F306" s="404"/>
      <c r="G306" s="404"/>
      <c r="H306"/>
      <c r="I306"/>
    </row>
    <row r="307" spans="1:9" ht="15.4" hidden="1" customHeight="1">
      <c r="A307" s="40" t="s">
        <v>662</v>
      </c>
      <c r="B307" s="42" t="s">
        <v>661</v>
      </c>
      <c r="C307" s="22"/>
      <c r="D307" s="404"/>
      <c r="E307" s="13"/>
      <c r="F307" s="404"/>
      <c r="G307" s="404"/>
      <c r="H307"/>
      <c r="I307"/>
    </row>
    <row r="308" spans="1:9" ht="15.4" customHeight="1">
      <c r="A308" s="28" t="s">
        <v>660</v>
      </c>
      <c r="B308" s="42" t="s">
        <v>659</v>
      </c>
      <c r="C308" s="23" t="s">
        <v>658</v>
      </c>
      <c r="D308" s="16">
        <v>0</v>
      </c>
      <c r="E308" s="9" t="s">
        <v>110</v>
      </c>
      <c r="F308" s="404"/>
      <c r="G308" s="15"/>
    </row>
    <row r="309" spans="1:9" ht="15.4" customHeight="1">
      <c r="A309" s="28"/>
      <c r="B309" s="42"/>
      <c r="C309" s="23" t="s">
        <v>657</v>
      </c>
      <c r="D309" s="16">
        <v>0</v>
      </c>
      <c r="E309" s="26" t="s">
        <v>110</v>
      </c>
      <c r="F309" s="404"/>
      <c r="G309" s="15"/>
    </row>
    <row r="310" spans="1:9" ht="46.9" hidden="1" customHeight="1">
      <c r="A310" s="40" t="s">
        <v>656</v>
      </c>
      <c r="B310" s="69" t="s">
        <v>655</v>
      </c>
      <c r="C310" s="22"/>
      <c r="D310" s="404"/>
      <c r="E310" s="13"/>
      <c r="F310" s="404"/>
      <c r="G310" s="404"/>
      <c r="H310"/>
      <c r="I310"/>
    </row>
    <row r="311" spans="1:9" ht="15.4" hidden="1" customHeight="1">
      <c r="A311" s="40" t="s">
        <v>654</v>
      </c>
      <c r="B311" s="42" t="s">
        <v>653</v>
      </c>
      <c r="C311" s="22"/>
      <c r="D311" s="404"/>
      <c r="E311" s="13"/>
      <c r="F311" s="404"/>
      <c r="G311" s="404"/>
      <c r="H311"/>
      <c r="I311"/>
    </row>
    <row r="312" spans="1:9" ht="31" hidden="1">
      <c r="A312" s="40" t="s">
        <v>652</v>
      </c>
      <c r="B312" s="438" t="s">
        <v>651</v>
      </c>
      <c r="C312" s="439"/>
      <c r="D312" s="440"/>
      <c r="E312" s="441"/>
      <c r="F312" s="440"/>
      <c r="G312" s="440"/>
      <c r="H312"/>
      <c r="I312"/>
    </row>
    <row r="313" spans="1:9" ht="15.4" hidden="1" customHeight="1">
      <c r="A313" s="40" t="s">
        <v>650</v>
      </c>
      <c r="B313" s="42" t="s">
        <v>649</v>
      </c>
      <c r="C313" s="22"/>
      <c r="D313" s="404"/>
      <c r="E313" s="13"/>
      <c r="F313" s="404"/>
      <c r="G313" s="404"/>
      <c r="H313"/>
      <c r="I313"/>
    </row>
    <row r="314" spans="1:9" ht="15.4" hidden="1" customHeight="1">
      <c r="A314" s="40" t="s">
        <v>647</v>
      </c>
      <c r="B314" s="42" t="s">
        <v>646</v>
      </c>
      <c r="C314" s="22"/>
      <c r="D314" s="404"/>
      <c r="E314" s="13"/>
      <c r="F314" s="404"/>
      <c r="G314" s="404"/>
      <c r="H314"/>
      <c r="I314"/>
    </row>
    <row r="315" spans="1:9" ht="15.4" hidden="1" customHeight="1">
      <c r="A315" s="40" t="s">
        <v>645</v>
      </c>
      <c r="B315" s="42" t="s">
        <v>644</v>
      </c>
      <c r="C315" s="22"/>
      <c r="D315" s="404"/>
      <c r="E315" s="13"/>
      <c r="F315" s="404"/>
      <c r="G315" s="404"/>
      <c r="H315"/>
      <c r="I315"/>
    </row>
    <row r="316" spans="1:9" ht="46.5" hidden="1">
      <c r="A316" s="40" t="s">
        <v>642</v>
      </c>
      <c r="B316" s="438" t="s">
        <v>641</v>
      </c>
      <c r="C316" s="439"/>
      <c r="D316" s="440"/>
      <c r="E316" s="441"/>
      <c r="F316" s="440"/>
      <c r="G316" s="440"/>
      <c r="H316"/>
      <c r="I316"/>
    </row>
    <row r="317" spans="1:9" ht="31.15" hidden="1" customHeight="1">
      <c r="A317" s="40" t="s">
        <v>640</v>
      </c>
      <c r="B317" s="42" t="s">
        <v>639</v>
      </c>
      <c r="C317" s="22"/>
      <c r="D317" s="404"/>
      <c r="E317" s="13"/>
      <c r="F317" s="404"/>
      <c r="G317" s="404"/>
      <c r="H317"/>
      <c r="I317"/>
    </row>
    <row r="318" spans="1:9" ht="15.4" hidden="1" customHeight="1">
      <c r="A318" s="40" t="s">
        <v>638</v>
      </c>
      <c r="B318" s="42" t="s">
        <v>637</v>
      </c>
      <c r="C318" s="22"/>
      <c r="D318" s="404"/>
      <c r="E318" s="13"/>
      <c r="F318" s="404"/>
      <c r="G318" s="404"/>
      <c r="H318"/>
      <c r="I318"/>
    </row>
    <row r="319" spans="1:9" ht="15.4" hidden="1" customHeight="1">
      <c r="A319" s="40" t="s">
        <v>636</v>
      </c>
      <c r="B319" s="42" t="s">
        <v>635</v>
      </c>
      <c r="C319" s="22"/>
      <c r="D319" s="404"/>
      <c r="E319" s="13"/>
      <c r="F319" s="404"/>
      <c r="G319" s="404"/>
      <c r="H319"/>
      <c r="I319"/>
    </row>
    <row r="320" spans="1:9" ht="31.15" hidden="1" customHeight="1">
      <c r="A320" s="40" t="s">
        <v>634</v>
      </c>
      <c r="B320" s="42" t="s">
        <v>633</v>
      </c>
      <c r="C320" s="22"/>
      <c r="D320" s="404"/>
      <c r="E320" s="13"/>
      <c r="F320" s="404"/>
      <c r="G320" s="404"/>
      <c r="H320"/>
      <c r="I320"/>
    </row>
    <row r="321" spans="1:9" ht="31.15" hidden="1" customHeight="1">
      <c r="A321" s="40" t="s">
        <v>632</v>
      </c>
      <c r="B321" s="42" t="s">
        <v>631</v>
      </c>
      <c r="C321" s="22"/>
      <c r="D321" s="404"/>
      <c r="E321" s="13"/>
      <c r="F321" s="404"/>
      <c r="G321" s="404"/>
      <c r="H321"/>
      <c r="I321"/>
    </row>
    <row r="322" spans="1:9" ht="15.4" hidden="1" customHeight="1">
      <c r="A322" s="40" t="s">
        <v>630</v>
      </c>
      <c r="B322" s="42" t="s">
        <v>629</v>
      </c>
      <c r="C322" s="22"/>
      <c r="D322" s="404"/>
      <c r="E322" s="13"/>
      <c r="F322" s="404"/>
      <c r="G322" s="404"/>
      <c r="H322"/>
      <c r="I322"/>
    </row>
    <row r="323" spans="1:9" ht="15.4" hidden="1" customHeight="1">
      <c r="A323" s="40" t="s">
        <v>628</v>
      </c>
      <c r="B323" s="42" t="s">
        <v>627</v>
      </c>
      <c r="C323" s="22"/>
      <c r="D323" s="404"/>
      <c r="E323" s="13"/>
      <c r="F323" s="404"/>
      <c r="G323" s="404"/>
      <c r="H323"/>
      <c r="I323"/>
    </row>
    <row r="324" spans="1:9" ht="15.4" hidden="1" customHeight="1">
      <c r="A324" s="40" t="s">
        <v>626</v>
      </c>
      <c r="B324" s="38" t="s">
        <v>625</v>
      </c>
      <c r="C324" s="22"/>
      <c r="D324" s="404"/>
      <c r="E324" s="13"/>
      <c r="F324" s="404"/>
      <c r="G324" s="404"/>
      <c r="H324"/>
      <c r="I324"/>
    </row>
    <row r="325" spans="1:9" ht="15.4" hidden="1" customHeight="1">
      <c r="A325" s="40" t="s">
        <v>624</v>
      </c>
      <c r="B325" s="38" t="s">
        <v>623</v>
      </c>
      <c r="C325" s="22"/>
      <c r="D325" s="404"/>
      <c r="E325" s="13"/>
      <c r="F325" s="404"/>
      <c r="G325" s="404"/>
      <c r="H325"/>
      <c r="I325"/>
    </row>
    <row r="326" spans="1:9" ht="31.15" hidden="1" customHeight="1">
      <c r="A326" s="40" t="s">
        <v>622</v>
      </c>
      <c r="B326" s="38" t="s">
        <v>621</v>
      </c>
      <c r="C326" s="22"/>
      <c r="D326" s="404"/>
      <c r="E326" s="13"/>
      <c r="F326" s="404"/>
      <c r="G326" s="404"/>
      <c r="H326"/>
      <c r="I326"/>
    </row>
    <row r="327" spans="1:9" ht="31" hidden="1">
      <c r="A327" s="40" t="s">
        <v>620</v>
      </c>
      <c r="B327" s="438" t="s">
        <v>1676</v>
      </c>
      <c r="C327" s="439"/>
      <c r="D327" s="440"/>
      <c r="E327" s="441"/>
      <c r="F327" s="440"/>
      <c r="G327" s="440"/>
      <c r="H327"/>
      <c r="I327"/>
    </row>
    <row r="328" spans="1:9" ht="31.15" hidden="1" customHeight="1">
      <c r="A328" s="40" t="s">
        <v>618</v>
      </c>
      <c r="B328" s="42" t="s">
        <v>1675</v>
      </c>
      <c r="C328" s="22"/>
      <c r="D328" s="404"/>
      <c r="E328" s="13"/>
      <c r="F328" s="404"/>
      <c r="G328" s="404"/>
      <c r="H328"/>
      <c r="I328"/>
    </row>
    <row r="329" spans="1:9" ht="31.15" hidden="1" customHeight="1">
      <c r="A329" s="40" t="s">
        <v>616</v>
      </c>
      <c r="B329" s="42" t="s">
        <v>1674</v>
      </c>
      <c r="C329" s="22"/>
      <c r="D329" s="404"/>
      <c r="E329" s="13"/>
      <c r="F329" s="404"/>
      <c r="G329" s="404"/>
      <c r="H329"/>
      <c r="I329"/>
    </row>
    <row r="330" spans="1:9" ht="31.15" hidden="1" customHeight="1">
      <c r="A330" s="40" t="s">
        <v>614</v>
      </c>
      <c r="B330" s="42" t="s">
        <v>1673</v>
      </c>
      <c r="C330" s="22"/>
      <c r="D330" s="404"/>
      <c r="E330" s="13"/>
      <c r="F330" s="404"/>
      <c r="G330" s="404"/>
      <c r="H330"/>
      <c r="I330"/>
    </row>
    <row r="331" spans="1:9" ht="31" hidden="1">
      <c r="A331" s="40" t="s">
        <v>612</v>
      </c>
      <c r="B331" s="438" t="s">
        <v>1672</v>
      </c>
      <c r="C331" s="439"/>
      <c r="D331" s="440"/>
      <c r="E331" s="441"/>
      <c r="F331" s="440"/>
      <c r="G331" s="440"/>
      <c r="H331"/>
      <c r="I331"/>
    </row>
    <row r="332" spans="1:9" ht="15.4" hidden="1" customHeight="1">
      <c r="A332" s="40" t="s">
        <v>610</v>
      </c>
      <c r="B332" s="42" t="s">
        <v>1671</v>
      </c>
      <c r="C332" s="22"/>
      <c r="D332" s="404"/>
      <c r="E332" s="13"/>
      <c r="F332" s="404"/>
      <c r="G332" s="404"/>
      <c r="H332"/>
      <c r="I332"/>
    </row>
    <row r="333" spans="1:9" ht="15.4" hidden="1" customHeight="1">
      <c r="A333" s="40" t="s">
        <v>608</v>
      </c>
      <c r="B333" s="42" t="s">
        <v>1670</v>
      </c>
      <c r="C333" s="22"/>
      <c r="D333" s="404"/>
      <c r="E333" s="13"/>
      <c r="F333" s="404"/>
      <c r="G333" s="404"/>
      <c r="H333"/>
      <c r="I333"/>
    </row>
    <row r="334" spans="1:9" ht="15.4" hidden="1" customHeight="1">
      <c r="A334" s="40" t="s">
        <v>606</v>
      </c>
      <c r="B334" s="38" t="s">
        <v>1669</v>
      </c>
      <c r="C334" s="22"/>
      <c r="D334" s="404"/>
      <c r="E334" s="13"/>
      <c r="F334" s="404"/>
      <c r="G334" s="404"/>
      <c r="H334"/>
      <c r="I334"/>
    </row>
    <row r="335" spans="1:9" ht="15.4" hidden="1" customHeight="1">
      <c r="A335" s="40" t="s">
        <v>604</v>
      </c>
      <c r="B335" s="42" t="s">
        <v>1668</v>
      </c>
      <c r="C335" s="22"/>
      <c r="D335" s="404"/>
      <c r="E335" s="13"/>
      <c r="F335" s="404"/>
      <c r="G335" s="404"/>
      <c r="H335"/>
      <c r="I335"/>
    </row>
    <row r="336" spans="1:9" ht="18.5">
      <c r="A336" s="28" t="s">
        <v>602</v>
      </c>
      <c r="B336" s="1003" t="s">
        <v>601</v>
      </c>
      <c r="C336" s="1004"/>
      <c r="D336" s="1004"/>
      <c r="E336" s="1004"/>
      <c r="F336" s="1004"/>
      <c r="G336" s="1005"/>
      <c r="H336" s="371">
        <f>SUM(D337:D352)</f>
        <v>0</v>
      </c>
      <c r="I336" s="371">
        <f>COUNT(D337:D352)*2</f>
        <v>28</v>
      </c>
    </row>
    <row r="337" spans="1:9" ht="66" customHeight="1">
      <c r="A337" s="28" t="s">
        <v>600</v>
      </c>
      <c r="B337" s="42" t="s">
        <v>599</v>
      </c>
      <c r="C337" s="42" t="s">
        <v>1667</v>
      </c>
      <c r="D337" s="16">
        <v>0</v>
      </c>
      <c r="E337" s="13" t="s">
        <v>110</v>
      </c>
      <c r="F337" s="404"/>
      <c r="G337" s="15"/>
    </row>
    <row r="338" spans="1:9" ht="31.15" hidden="1" customHeight="1">
      <c r="A338" s="40" t="s">
        <v>598</v>
      </c>
      <c r="B338" s="42" t="s">
        <v>597</v>
      </c>
      <c r="C338" s="22"/>
      <c r="D338" s="404"/>
      <c r="E338" s="13"/>
      <c r="F338" s="404"/>
      <c r="G338" s="404"/>
      <c r="H338"/>
      <c r="I338"/>
    </row>
    <row r="339" spans="1:9" ht="14.65" hidden="1" customHeight="1">
      <c r="A339" s="40" t="s">
        <v>596</v>
      </c>
      <c r="B339" s="63" t="s">
        <v>595</v>
      </c>
      <c r="C339" s="22"/>
      <c r="D339" s="404"/>
      <c r="E339" s="13"/>
      <c r="F339" s="404"/>
      <c r="G339" s="404"/>
      <c r="H339"/>
      <c r="I339"/>
    </row>
    <row r="340" spans="1:9" ht="115.15" customHeight="1">
      <c r="A340" s="28" t="s">
        <v>594</v>
      </c>
      <c r="B340" s="42" t="s">
        <v>593</v>
      </c>
      <c r="C340" s="242" t="s">
        <v>5011</v>
      </c>
      <c r="D340" s="16">
        <v>0</v>
      </c>
      <c r="E340" s="352" t="s">
        <v>110</v>
      </c>
      <c r="F340" s="50" t="s">
        <v>5010</v>
      </c>
      <c r="G340" s="15"/>
    </row>
    <row r="341" spans="1:9" ht="290">
      <c r="A341" s="377"/>
      <c r="B341" s="200"/>
      <c r="C341" s="36" t="s">
        <v>5009</v>
      </c>
      <c r="D341" s="16">
        <v>0</v>
      </c>
      <c r="E341" s="13"/>
      <c r="F341" s="22" t="s">
        <v>5008</v>
      </c>
      <c r="G341" s="15"/>
    </row>
    <row r="342" spans="1:9" ht="158.65" customHeight="1">
      <c r="A342" s="377"/>
      <c r="B342" s="200"/>
      <c r="C342" s="36" t="s">
        <v>5007</v>
      </c>
      <c r="D342" s="16">
        <v>0</v>
      </c>
      <c r="E342" s="13" t="s">
        <v>1249</v>
      </c>
      <c r="F342" s="22" t="s">
        <v>5006</v>
      </c>
      <c r="G342" s="15"/>
    </row>
    <row r="343" spans="1:9" ht="43.15" customHeight="1">
      <c r="A343" s="377"/>
      <c r="B343" s="200"/>
      <c r="C343" s="36" t="s">
        <v>5005</v>
      </c>
      <c r="D343" s="16">
        <v>0</v>
      </c>
      <c r="E343" s="13" t="s">
        <v>130</v>
      </c>
      <c r="F343" s="22"/>
      <c r="G343" s="15"/>
    </row>
    <row r="344" spans="1:9" ht="86.65" customHeight="1">
      <c r="A344" s="377"/>
      <c r="B344" s="200"/>
      <c r="C344" s="36" t="s">
        <v>5004</v>
      </c>
      <c r="D344" s="16">
        <v>0</v>
      </c>
      <c r="E344" s="13" t="s">
        <v>1249</v>
      </c>
      <c r="F344" s="22" t="s">
        <v>5003</v>
      </c>
      <c r="G344" s="15"/>
    </row>
    <row r="345" spans="1:9" ht="57.4" customHeight="1">
      <c r="A345" s="377"/>
      <c r="B345" s="200"/>
      <c r="C345" s="36" t="s">
        <v>5002</v>
      </c>
      <c r="D345" s="16">
        <v>0</v>
      </c>
      <c r="E345" s="13" t="s">
        <v>1249</v>
      </c>
      <c r="F345" s="22"/>
      <c r="G345" s="15"/>
    </row>
    <row r="346" spans="1:9" ht="101.5">
      <c r="A346" s="377"/>
      <c r="B346" s="200"/>
      <c r="C346" s="36" t="s">
        <v>5001</v>
      </c>
      <c r="D346" s="16">
        <v>0</v>
      </c>
      <c r="E346" s="13" t="s">
        <v>3849</v>
      </c>
      <c r="F346" s="22" t="s">
        <v>5000</v>
      </c>
      <c r="G346" s="15"/>
    </row>
    <row r="347" spans="1:9" ht="43.15" customHeight="1">
      <c r="A347" s="377"/>
      <c r="B347" s="200"/>
      <c r="C347" s="36" t="s">
        <v>4999</v>
      </c>
      <c r="D347" s="16">
        <v>0</v>
      </c>
      <c r="E347" s="13" t="s">
        <v>110</v>
      </c>
      <c r="F347" s="404"/>
      <c r="G347" s="15"/>
    </row>
    <row r="348" spans="1:9" ht="43.15" customHeight="1">
      <c r="A348" s="377"/>
      <c r="B348" s="200"/>
      <c r="C348" s="36" t="s">
        <v>4998</v>
      </c>
      <c r="D348" s="16">
        <v>0</v>
      </c>
      <c r="E348" s="13" t="s">
        <v>110</v>
      </c>
      <c r="F348" s="378"/>
      <c r="G348" s="15"/>
    </row>
    <row r="349" spans="1:9" ht="43.15" customHeight="1">
      <c r="A349" s="377"/>
      <c r="B349" s="200"/>
      <c r="C349" s="36" t="s">
        <v>4997</v>
      </c>
      <c r="D349" s="16">
        <v>0</v>
      </c>
      <c r="E349" s="13" t="s">
        <v>1249</v>
      </c>
      <c r="F349" s="22" t="s">
        <v>4996</v>
      </c>
      <c r="G349" s="15"/>
    </row>
    <row r="350" spans="1:9" ht="86.65" customHeight="1">
      <c r="A350" s="377"/>
      <c r="B350" s="200"/>
      <c r="C350" s="36" t="s">
        <v>4995</v>
      </c>
      <c r="D350" s="16">
        <v>0</v>
      </c>
      <c r="E350" s="13" t="s">
        <v>1249</v>
      </c>
      <c r="F350" s="22" t="s">
        <v>4994</v>
      </c>
      <c r="G350" s="15"/>
    </row>
    <row r="351" spans="1:9" ht="43.15" customHeight="1">
      <c r="A351" s="377"/>
      <c r="B351" s="200"/>
      <c r="C351" s="36" t="s">
        <v>4993</v>
      </c>
      <c r="D351" s="16">
        <v>0</v>
      </c>
      <c r="E351" s="13" t="s">
        <v>110</v>
      </c>
      <c r="F351" s="404"/>
      <c r="G351" s="15"/>
    </row>
    <row r="352" spans="1:9" ht="43.15" customHeight="1">
      <c r="A352" s="377"/>
      <c r="B352" s="200"/>
      <c r="C352" s="36" t="s">
        <v>4992</v>
      </c>
      <c r="D352" s="16">
        <v>0</v>
      </c>
      <c r="E352" s="13" t="s">
        <v>110</v>
      </c>
      <c r="F352" s="404"/>
      <c r="G352" s="15"/>
    </row>
    <row r="353" spans="1:9" ht="43.15" hidden="1" customHeight="1">
      <c r="A353" s="376"/>
      <c r="B353" s="1084"/>
      <c r="C353" s="1085"/>
      <c r="D353" s="1085"/>
      <c r="E353" s="1085"/>
      <c r="F353" s="1085"/>
      <c r="G353" s="1086"/>
      <c r="H353"/>
      <c r="I353"/>
    </row>
    <row r="354" spans="1:9" ht="31" hidden="1">
      <c r="A354" s="40" t="s">
        <v>591</v>
      </c>
      <c r="B354" s="438" t="s">
        <v>1660</v>
      </c>
      <c r="C354" s="439"/>
      <c r="D354" s="440"/>
      <c r="E354" s="441"/>
      <c r="F354" s="440"/>
      <c r="G354" s="440"/>
      <c r="H354"/>
      <c r="I354"/>
    </row>
    <row r="355" spans="1:9" ht="31.15" hidden="1" customHeight="1">
      <c r="A355" s="40" t="s">
        <v>589</v>
      </c>
      <c r="B355" s="42" t="s">
        <v>588</v>
      </c>
      <c r="C355" s="22"/>
      <c r="D355" s="404"/>
      <c r="E355" s="13"/>
      <c r="F355" s="404"/>
      <c r="G355" s="404"/>
      <c r="H355"/>
      <c r="I355"/>
    </row>
    <row r="356" spans="1:9" ht="46.9" hidden="1" customHeight="1">
      <c r="A356" s="40" t="s">
        <v>583</v>
      </c>
      <c r="B356" s="42" t="s">
        <v>1659</v>
      </c>
      <c r="C356" s="22"/>
      <c r="D356" s="404"/>
      <c r="E356" s="13"/>
      <c r="F356" s="404"/>
      <c r="G356" s="404"/>
      <c r="H356"/>
      <c r="I356"/>
    </row>
    <row r="357" spans="1:9" ht="31.15" hidden="1" customHeight="1">
      <c r="A357" s="40" t="s">
        <v>569</v>
      </c>
      <c r="B357" s="42" t="s">
        <v>1658</v>
      </c>
      <c r="C357" s="22"/>
      <c r="D357" s="404"/>
      <c r="E357" s="13"/>
      <c r="F357" s="404"/>
      <c r="G357" s="404"/>
      <c r="H357"/>
      <c r="I357"/>
    </row>
    <row r="358" spans="1:9" ht="46.9" hidden="1" customHeight="1">
      <c r="A358" s="40" t="s">
        <v>565</v>
      </c>
      <c r="B358" s="42" t="s">
        <v>564</v>
      </c>
      <c r="C358" s="22"/>
      <c r="D358" s="404"/>
      <c r="E358" s="13"/>
      <c r="F358" s="404"/>
      <c r="G358" s="404"/>
      <c r="H358"/>
      <c r="I358"/>
    </row>
    <row r="359" spans="1:9" ht="31.15" hidden="1" customHeight="1">
      <c r="A359" s="40" t="s">
        <v>562</v>
      </c>
      <c r="B359" s="42" t="s">
        <v>561</v>
      </c>
      <c r="C359" s="22"/>
      <c r="D359" s="404"/>
      <c r="E359" s="13"/>
      <c r="F359" s="404"/>
      <c r="G359" s="404"/>
      <c r="H359"/>
      <c r="I359"/>
    </row>
    <row r="360" spans="1:9" ht="28.9" hidden="1" customHeight="1">
      <c r="A360" s="40" t="s">
        <v>558</v>
      </c>
      <c r="B360" s="63" t="s">
        <v>557</v>
      </c>
      <c r="C360" s="22"/>
      <c r="D360" s="404"/>
      <c r="E360" s="13"/>
      <c r="F360" s="404"/>
      <c r="G360" s="404"/>
      <c r="H360"/>
      <c r="I360"/>
    </row>
    <row r="361" spans="1:9" ht="31" hidden="1">
      <c r="A361" s="40" t="s">
        <v>548</v>
      </c>
      <c r="B361" s="438" t="s">
        <v>1656</v>
      </c>
      <c r="C361" s="439"/>
      <c r="D361" s="440"/>
      <c r="E361" s="441"/>
      <c r="F361" s="440"/>
      <c r="G361" s="440"/>
      <c r="H361"/>
      <c r="I361"/>
    </row>
    <row r="362" spans="1:9" ht="62.65" hidden="1" customHeight="1">
      <c r="A362" s="40" t="s">
        <v>546</v>
      </c>
      <c r="B362" s="42" t="s">
        <v>1655</v>
      </c>
      <c r="C362" s="22"/>
      <c r="D362" s="404"/>
      <c r="E362" s="13"/>
      <c r="F362" s="404"/>
      <c r="G362" s="404"/>
      <c r="H362"/>
      <c r="I362"/>
    </row>
    <row r="363" spans="1:9" ht="31.15" hidden="1" customHeight="1">
      <c r="A363" s="40" t="s">
        <v>544</v>
      </c>
      <c r="B363" s="42" t="s">
        <v>543</v>
      </c>
      <c r="C363" s="22"/>
      <c r="D363" s="404"/>
      <c r="E363" s="13"/>
      <c r="F363" s="404"/>
      <c r="G363" s="404"/>
      <c r="H363"/>
      <c r="I363"/>
    </row>
    <row r="364" spans="1:9" ht="31.15" hidden="1" customHeight="1">
      <c r="A364" s="40" t="s">
        <v>542</v>
      </c>
      <c r="B364" s="42" t="s">
        <v>1640</v>
      </c>
      <c r="C364" s="22"/>
      <c r="D364" s="404"/>
      <c r="E364" s="13"/>
      <c r="F364" s="404"/>
      <c r="G364" s="404"/>
      <c r="H364"/>
      <c r="I364"/>
    </row>
    <row r="365" spans="1:9" ht="31.15" hidden="1" customHeight="1">
      <c r="A365" s="40" t="s">
        <v>540</v>
      </c>
      <c r="B365" s="42" t="s">
        <v>539</v>
      </c>
      <c r="C365" s="22"/>
      <c r="D365" s="404"/>
      <c r="E365" s="13"/>
      <c r="F365" s="404"/>
      <c r="G365" s="404"/>
      <c r="H365"/>
      <c r="I365"/>
    </row>
    <row r="366" spans="1:9" ht="31" hidden="1">
      <c r="A366" s="40" t="s">
        <v>538</v>
      </c>
      <c r="B366" s="438" t="s">
        <v>1610</v>
      </c>
      <c r="C366" s="439"/>
      <c r="D366" s="440"/>
      <c r="E366" s="441"/>
      <c r="F366" s="440"/>
      <c r="G366" s="440"/>
      <c r="H366"/>
      <c r="I366"/>
    </row>
    <row r="367" spans="1:9" ht="15.4" hidden="1" customHeight="1">
      <c r="A367" s="40" t="s">
        <v>536</v>
      </c>
      <c r="B367" s="42" t="s">
        <v>1609</v>
      </c>
      <c r="C367" s="22"/>
      <c r="D367" s="404"/>
      <c r="E367" s="13"/>
      <c r="F367" s="404"/>
      <c r="G367" s="404"/>
      <c r="H367"/>
      <c r="I367"/>
    </row>
    <row r="368" spans="1:9" ht="31.15" hidden="1" customHeight="1">
      <c r="A368" s="40" t="s">
        <v>534</v>
      </c>
      <c r="B368" s="42" t="s">
        <v>1603</v>
      </c>
      <c r="C368" s="22"/>
      <c r="D368" s="404"/>
      <c r="E368" s="13"/>
      <c r="F368" s="404"/>
      <c r="G368" s="404"/>
      <c r="H368"/>
      <c r="I368"/>
    </row>
    <row r="369" spans="1:9" ht="31.15" hidden="1" customHeight="1">
      <c r="A369" s="40" t="s">
        <v>532</v>
      </c>
      <c r="B369" s="42" t="s">
        <v>531</v>
      </c>
      <c r="C369" s="22"/>
      <c r="D369" s="404"/>
      <c r="E369" s="13"/>
      <c r="F369" s="404"/>
      <c r="G369" s="404"/>
      <c r="H369"/>
      <c r="I369"/>
    </row>
    <row r="370" spans="1:9" ht="31.15" hidden="1" customHeight="1">
      <c r="A370" s="40" t="s">
        <v>530</v>
      </c>
      <c r="B370" s="42" t="s">
        <v>1600</v>
      </c>
      <c r="C370" s="22"/>
      <c r="D370" s="404"/>
      <c r="E370" s="13"/>
      <c r="F370" s="404"/>
      <c r="G370" s="404"/>
      <c r="H370"/>
      <c r="I370"/>
    </row>
    <row r="371" spans="1:9" ht="31.15" hidden="1" customHeight="1">
      <c r="A371" s="40" t="s">
        <v>528</v>
      </c>
      <c r="B371" s="42" t="s">
        <v>527</v>
      </c>
      <c r="C371" s="22"/>
      <c r="D371" s="404"/>
      <c r="E371" s="13"/>
      <c r="F371" s="404"/>
      <c r="G371" s="404"/>
      <c r="H371"/>
      <c r="I371"/>
    </row>
    <row r="372" spans="1:9" ht="31" hidden="1">
      <c r="A372" s="40" t="s">
        <v>526</v>
      </c>
      <c r="B372" s="438" t="s">
        <v>525</v>
      </c>
      <c r="C372" s="439"/>
      <c r="D372" s="440"/>
      <c r="E372" s="441"/>
      <c r="F372" s="440"/>
      <c r="G372" s="440"/>
      <c r="H372"/>
      <c r="I372"/>
    </row>
    <row r="373" spans="1:9" ht="15.4" hidden="1" customHeight="1">
      <c r="A373" s="40" t="s">
        <v>524</v>
      </c>
      <c r="B373" s="38" t="s">
        <v>523</v>
      </c>
      <c r="C373" s="22"/>
      <c r="D373" s="404"/>
      <c r="E373" s="13"/>
      <c r="F373" s="404"/>
      <c r="G373" s="404"/>
      <c r="H373"/>
      <c r="I373"/>
    </row>
    <row r="374" spans="1:9" ht="28.9" hidden="1" customHeight="1">
      <c r="A374" s="40" t="s">
        <v>497</v>
      </c>
      <c r="B374" s="63" t="s">
        <v>496</v>
      </c>
      <c r="C374" s="22"/>
      <c r="D374" s="404"/>
      <c r="E374" s="13"/>
      <c r="F374" s="404"/>
      <c r="G374" s="404"/>
      <c r="H374"/>
      <c r="I374"/>
    </row>
    <row r="375" spans="1:9" ht="31.15" hidden="1" customHeight="1">
      <c r="A375" s="40" t="s">
        <v>495</v>
      </c>
      <c r="B375" s="38" t="s">
        <v>494</v>
      </c>
      <c r="C375" s="22"/>
      <c r="D375" s="404"/>
      <c r="E375" s="13"/>
      <c r="F375" s="404"/>
      <c r="G375" s="404"/>
      <c r="H375"/>
      <c r="I375"/>
    </row>
    <row r="376" spans="1:9" ht="31.15" hidden="1" customHeight="1">
      <c r="A376" s="40" t="s">
        <v>493</v>
      </c>
      <c r="B376" s="38" t="s">
        <v>492</v>
      </c>
      <c r="C376" s="22"/>
      <c r="D376" s="404"/>
      <c r="E376" s="13"/>
      <c r="F376" s="404"/>
      <c r="G376" s="404"/>
      <c r="H376"/>
      <c r="I376"/>
    </row>
    <row r="377" spans="1:9" ht="31.15" hidden="1" customHeight="1">
      <c r="A377" s="40" t="s">
        <v>491</v>
      </c>
      <c r="B377" s="38" t="s">
        <v>490</v>
      </c>
      <c r="C377" s="22"/>
      <c r="D377" s="404"/>
      <c r="E377" s="13"/>
      <c r="F377" s="404"/>
      <c r="G377" s="404"/>
      <c r="H377"/>
      <c r="I377"/>
    </row>
    <row r="378" spans="1:9" ht="31.15" hidden="1" customHeight="1">
      <c r="A378" s="40" t="s">
        <v>489</v>
      </c>
      <c r="B378" s="38" t="s">
        <v>488</v>
      </c>
      <c r="C378" s="22"/>
      <c r="D378" s="404"/>
      <c r="E378" s="13"/>
      <c r="F378" s="404"/>
      <c r="G378" s="404"/>
      <c r="H378"/>
      <c r="I378"/>
    </row>
    <row r="379" spans="1:9" ht="31.15" hidden="1" customHeight="1">
      <c r="A379" s="40" t="s">
        <v>486</v>
      </c>
      <c r="B379" s="38" t="s">
        <v>485</v>
      </c>
      <c r="C379" s="22"/>
      <c r="D379" s="404"/>
      <c r="E379" s="13"/>
      <c r="F379" s="404"/>
      <c r="G379" s="404"/>
      <c r="H379"/>
      <c r="I379"/>
    </row>
    <row r="380" spans="1:9" ht="46.5" hidden="1">
      <c r="A380" s="40" t="s">
        <v>482</v>
      </c>
      <c r="B380" s="438" t="s">
        <v>1598</v>
      </c>
      <c r="C380" s="439"/>
      <c r="D380" s="440"/>
      <c r="E380" s="441"/>
      <c r="F380" s="440"/>
      <c r="G380" s="440"/>
      <c r="H380"/>
      <c r="I380"/>
    </row>
    <row r="381" spans="1:9" ht="15.4" hidden="1" customHeight="1">
      <c r="A381" s="40" t="s">
        <v>480</v>
      </c>
      <c r="B381" s="38" t="s">
        <v>479</v>
      </c>
      <c r="C381" s="22"/>
      <c r="D381" s="404"/>
      <c r="E381" s="13"/>
      <c r="F381" s="404"/>
      <c r="G381" s="404"/>
      <c r="H381"/>
      <c r="I381"/>
    </row>
    <row r="382" spans="1:9" ht="31.15" hidden="1" customHeight="1">
      <c r="A382" s="40" t="s">
        <v>478</v>
      </c>
      <c r="B382" s="38" t="s">
        <v>1597</v>
      </c>
      <c r="C382" s="22"/>
      <c r="D382" s="404"/>
      <c r="E382" s="13"/>
      <c r="F382" s="404"/>
      <c r="G382" s="404"/>
      <c r="H382"/>
      <c r="I382"/>
    </row>
    <row r="383" spans="1:9" ht="31.15" hidden="1" customHeight="1">
      <c r="A383" s="40" t="s">
        <v>476</v>
      </c>
      <c r="B383" s="38" t="s">
        <v>1596</v>
      </c>
      <c r="C383" s="22"/>
      <c r="D383" s="404"/>
      <c r="E383" s="13"/>
      <c r="F383" s="404"/>
      <c r="G383" s="404"/>
      <c r="H383"/>
      <c r="I383"/>
    </row>
    <row r="384" spans="1:9" ht="31.15" hidden="1" customHeight="1">
      <c r="A384" s="40" t="s">
        <v>474</v>
      </c>
      <c r="B384" s="38" t="s">
        <v>1595</v>
      </c>
      <c r="C384" s="22"/>
      <c r="D384" s="404"/>
      <c r="E384" s="13"/>
      <c r="F384" s="404"/>
      <c r="G384" s="404"/>
      <c r="H384"/>
      <c r="I384"/>
    </row>
    <row r="385" spans="1:9" ht="31.15" hidden="1" customHeight="1">
      <c r="A385" s="40" t="s">
        <v>472</v>
      </c>
      <c r="B385" s="38" t="s">
        <v>1594</v>
      </c>
      <c r="C385" s="22"/>
      <c r="D385" s="404"/>
      <c r="E385" s="13"/>
      <c r="F385" s="404"/>
      <c r="G385" s="404"/>
      <c r="H385"/>
      <c r="I385"/>
    </row>
    <row r="386" spans="1:9" ht="31.15" hidden="1" customHeight="1">
      <c r="A386" s="40" t="s">
        <v>470</v>
      </c>
      <c r="B386" s="38" t="s">
        <v>1593</v>
      </c>
      <c r="C386" s="22"/>
      <c r="D386" s="404"/>
      <c r="E386" s="13"/>
      <c r="F386" s="404"/>
      <c r="G386" s="404"/>
      <c r="H386"/>
      <c r="I386"/>
    </row>
    <row r="387" spans="1:9" ht="31" hidden="1">
      <c r="A387" s="40" t="s">
        <v>468</v>
      </c>
      <c r="B387" s="438" t="s">
        <v>1592</v>
      </c>
      <c r="C387" s="439"/>
      <c r="D387" s="440"/>
      <c r="E387" s="441"/>
      <c r="F387" s="440"/>
      <c r="G387" s="440"/>
      <c r="H387"/>
      <c r="I387"/>
    </row>
    <row r="388" spans="1:9" ht="15.4" hidden="1" customHeight="1">
      <c r="A388" s="40" t="s">
        <v>466</v>
      </c>
      <c r="B388" s="38" t="s">
        <v>1591</v>
      </c>
      <c r="C388" s="22"/>
      <c r="D388" s="404"/>
      <c r="E388" s="13"/>
      <c r="F388" s="404"/>
      <c r="G388" s="404"/>
      <c r="H388"/>
      <c r="I388"/>
    </row>
    <row r="389" spans="1:9" ht="15.4" hidden="1" customHeight="1">
      <c r="A389" s="40" t="s">
        <v>454</v>
      </c>
      <c r="B389" s="38" t="s">
        <v>1590</v>
      </c>
      <c r="C389" s="22"/>
      <c r="D389" s="404"/>
      <c r="E389" s="13"/>
      <c r="F389" s="404"/>
      <c r="G389" s="404"/>
      <c r="H389"/>
      <c r="I389"/>
    </row>
    <row r="390" spans="1:9" ht="15.4" hidden="1" customHeight="1">
      <c r="A390" s="40" t="s">
        <v>445</v>
      </c>
      <c r="B390" s="38" t="s">
        <v>1589</v>
      </c>
      <c r="C390" s="22"/>
      <c r="D390" s="404"/>
      <c r="E390" s="13"/>
      <c r="F390" s="404"/>
      <c r="G390" s="404"/>
      <c r="H390"/>
      <c r="I390"/>
    </row>
    <row r="391" spans="1:9" ht="15.4" hidden="1" customHeight="1">
      <c r="A391" s="40" t="s">
        <v>436</v>
      </c>
      <c r="B391" s="38" t="s">
        <v>1588</v>
      </c>
      <c r="C391" s="22"/>
      <c r="D391" s="404"/>
      <c r="E391" s="13"/>
      <c r="F391" s="404"/>
      <c r="G391" s="404"/>
      <c r="H391"/>
      <c r="I391"/>
    </row>
    <row r="392" spans="1:9" ht="18" hidden="1" customHeight="1">
      <c r="A392" s="375"/>
      <c r="B392" s="1084" t="s">
        <v>4991</v>
      </c>
      <c r="C392" s="1085"/>
      <c r="D392" s="1085"/>
      <c r="E392" s="1085"/>
      <c r="F392" s="1085"/>
      <c r="G392" s="1086"/>
      <c r="H392"/>
      <c r="I392"/>
    </row>
    <row r="393" spans="1:9" ht="31" hidden="1">
      <c r="A393" s="40" t="s">
        <v>430</v>
      </c>
      <c r="B393" s="438" t="s">
        <v>1587</v>
      </c>
      <c r="C393" s="439"/>
      <c r="D393" s="440"/>
      <c r="E393" s="441"/>
      <c r="F393" s="440"/>
      <c r="G393" s="440"/>
      <c r="H393"/>
      <c r="I393"/>
    </row>
    <row r="394" spans="1:9" ht="31.15" hidden="1" customHeight="1">
      <c r="A394" s="40" t="s">
        <v>428</v>
      </c>
      <c r="B394" s="42" t="s">
        <v>1346</v>
      </c>
      <c r="C394" s="22"/>
      <c r="D394" s="404"/>
      <c r="E394" s="13"/>
      <c r="F394" s="404"/>
      <c r="G394" s="404"/>
      <c r="H394"/>
      <c r="I394"/>
    </row>
    <row r="395" spans="1:9" ht="31.15" hidden="1" customHeight="1">
      <c r="A395" s="40" t="s">
        <v>420</v>
      </c>
      <c r="B395" s="42" t="s">
        <v>1342</v>
      </c>
      <c r="C395" s="22"/>
      <c r="D395" s="404"/>
      <c r="E395" s="13"/>
      <c r="F395" s="404"/>
      <c r="G395" s="404"/>
      <c r="H395"/>
      <c r="I395"/>
    </row>
    <row r="396" spans="1:9" ht="31.15" hidden="1" customHeight="1">
      <c r="A396" s="40" t="s">
        <v>406</v>
      </c>
      <c r="B396" s="42" t="s">
        <v>1339</v>
      </c>
      <c r="C396" s="22"/>
      <c r="D396" s="404"/>
      <c r="E396" s="13"/>
      <c r="F396" s="404"/>
      <c r="G396" s="404"/>
      <c r="H396"/>
      <c r="I396"/>
    </row>
    <row r="397" spans="1:9" ht="31.15" hidden="1" customHeight="1">
      <c r="A397" s="40" t="s">
        <v>391</v>
      </c>
      <c r="B397" s="42" t="s">
        <v>1336</v>
      </c>
      <c r="C397" s="22"/>
      <c r="D397" s="404"/>
      <c r="E397" s="13"/>
      <c r="F397" s="404"/>
      <c r="G397" s="404"/>
      <c r="H397"/>
      <c r="I397"/>
    </row>
    <row r="398" spans="1:9" ht="31.15" hidden="1" customHeight="1">
      <c r="A398" s="40" t="s">
        <v>380</v>
      </c>
      <c r="B398" s="42" t="s">
        <v>1586</v>
      </c>
      <c r="C398" s="22"/>
      <c r="D398" s="404"/>
      <c r="E398" s="13"/>
      <c r="F398" s="404"/>
      <c r="G398" s="404"/>
      <c r="H398"/>
      <c r="I398"/>
    </row>
    <row r="399" spans="1:9" ht="31.15" hidden="1" customHeight="1">
      <c r="A399" s="40" t="s">
        <v>378</v>
      </c>
      <c r="B399" s="42" t="s">
        <v>1323</v>
      </c>
      <c r="C399" s="22"/>
      <c r="D399" s="404"/>
      <c r="E399" s="13"/>
      <c r="F399" s="404"/>
      <c r="G399" s="404"/>
      <c r="H399"/>
      <c r="I399"/>
    </row>
    <row r="400" spans="1:9" ht="31.15" hidden="1" customHeight="1">
      <c r="A400" s="40" t="s">
        <v>375</v>
      </c>
      <c r="B400" s="42" t="s">
        <v>1320</v>
      </c>
      <c r="C400" s="22"/>
      <c r="D400" s="404"/>
      <c r="E400" s="13"/>
      <c r="F400" s="404"/>
      <c r="G400" s="404"/>
      <c r="H400"/>
      <c r="I400"/>
    </row>
    <row r="401" spans="1:9" ht="46.9" hidden="1" customHeight="1">
      <c r="A401" s="40" t="s">
        <v>372</v>
      </c>
      <c r="B401" s="42" t="s">
        <v>1585</v>
      </c>
      <c r="C401" s="22"/>
      <c r="D401" s="404"/>
      <c r="E401" s="13"/>
      <c r="F401" s="404"/>
      <c r="G401" s="404"/>
      <c r="H401"/>
      <c r="I401"/>
    </row>
    <row r="402" spans="1:9" ht="31.15" hidden="1" customHeight="1">
      <c r="A402" s="40" t="s">
        <v>365</v>
      </c>
      <c r="B402" s="38" t="s">
        <v>1584</v>
      </c>
      <c r="C402" s="22"/>
      <c r="D402" s="404"/>
      <c r="E402" s="13"/>
      <c r="F402" s="404"/>
      <c r="G402" s="404"/>
      <c r="H402"/>
      <c r="I402"/>
    </row>
    <row r="403" spans="1:9" ht="31.15" hidden="1" customHeight="1">
      <c r="A403" s="40" t="s">
        <v>362</v>
      </c>
      <c r="B403" s="42" t="s">
        <v>1583</v>
      </c>
      <c r="C403" s="22"/>
      <c r="D403" s="404"/>
      <c r="E403" s="13"/>
      <c r="F403" s="404"/>
      <c r="G403" s="404"/>
      <c r="H403"/>
      <c r="I403"/>
    </row>
    <row r="404" spans="1:9" ht="21" customHeight="1">
      <c r="A404" s="291"/>
      <c r="B404" s="1084" t="s">
        <v>358</v>
      </c>
      <c r="C404" s="1085"/>
      <c r="D404" s="1085"/>
      <c r="E404" s="1085"/>
      <c r="F404" s="1085"/>
      <c r="G404" s="1086"/>
      <c r="H404" s="371">
        <f>H405+H413+H422+H427+H435+H446</f>
        <v>0</v>
      </c>
      <c r="I404" s="371">
        <f>I405+I413+I422+I427+I435+I446</f>
        <v>86</v>
      </c>
    </row>
    <row r="405" spans="1:9" ht="18.5">
      <c r="A405" s="442" t="s">
        <v>357</v>
      </c>
      <c r="B405" s="1003" t="s">
        <v>1582</v>
      </c>
      <c r="C405" s="1004"/>
      <c r="D405" s="1004"/>
      <c r="E405" s="1004"/>
      <c r="F405" s="1004"/>
      <c r="G405" s="1005"/>
      <c r="H405" s="371">
        <f>SUM(D409:D411)</f>
        <v>0</v>
      </c>
      <c r="I405" s="371">
        <f>COUNT(D409:D412)*2</f>
        <v>6</v>
      </c>
    </row>
    <row r="406" spans="1:9" ht="15.4" hidden="1" customHeight="1">
      <c r="A406" s="346" t="s">
        <v>355</v>
      </c>
      <c r="B406" s="42" t="s">
        <v>1581</v>
      </c>
      <c r="C406" s="22"/>
      <c r="D406" s="404"/>
      <c r="E406" s="13"/>
      <c r="F406" s="404"/>
      <c r="G406" s="404"/>
      <c r="H406"/>
      <c r="I406"/>
    </row>
    <row r="407" spans="1:9" ht="31.15" hidden="1" customHeight="1">
      <c r="A407" s="346" t="s">
        <v>353</v>
      </c>
      <c r="B407" s="42" t="s">
        <v>1580</v>
      </c>
      <c r="C407" s="22"/>
      <c r="D407" s="404"/>
      <c r="E407" s="13"/>
      <c r="F407" s="404"/>
      <c r="G407" s="404"/>
      <c r="H407"/>
      <c r="I407"/>
    </row>
    <row r="408" spans="1:9" ht="15.4" hidden="1" customHeight="1">
      <c r="A408" s="346" t="s">
        <v>351</v>
      </c>
      <c r="B408" s="42" t="s">
        <v>1577</v>
      </c>
      <c r="C408" s="22"/>
      <c r="D408" s="404"/>
      <c r="E408" s="13"/>
      <c r="F408" s="404"/>
      <c r="G408" s="404"/>
      <c r="H408"/>
      <c r="I408"/>
    </row>
    <row r="409" spans="1:9" ht="31.15" customHeight="1">
      <c r="A409" s="127" t="s">
        <v>349</v>
      </c>
      <c r="B409" s="42" t="s">
        <v>1576</v>
      </c>
      <c r="C409" s="23" t="s">
        <v>347</v>
      </c>
      <c r="D409" s="16">
        <v>0</v>
      </c>
      <c r="E409" s="13" t="s">
        <v>110</v>
      </c>
      <c r="F409" s="30" t="s">
        <v>346</v>
      </c>
      <c r="G409" s="15"/>
    </row>
    <row r="410" spans="1:9" ht="28.9" customHeight="1">
      <c r="A410" s="127"/>
      <c r="B410" s="42"/>
      <c r="C410" s="23" t="s">
        <v>345</v>
      </c>
      <c r="D410" s="16">
        <v>0</v>
      </c>
      <c r="E410" s="13" t="s">
        <v>110</v>
      </c>
      <c r="F410" s="13"/>
      <c r="G410" s="15"/>
    </row>
    <row r="411" spans="1:9" ht="57.4" customHeight="1">
      <c r="A411" s="127" t="s">
        <v>344</v>
      </c>
      <c r="B411" s="42" t="s">
        <v>1575</v>
      </c>
      <c r="C411" s="58" t="s">
        <v>342</v>
      </c>
      <c r="D411" s="16">
        <v>0</v>
      </c>
      <c r="E411" s="13" t="s">
        <v>110</v>
      </c>
      <c r="F411" s="45" t="s">
        <v>341</v>
      </c>
      <c r="G411" s="15"/>
    </row>
    <row r="412" spans="1:9" ht="15.4" hidden="1" customHeight="1">
      <c r="A412" s="346" t="s">
        <v>340</v>
      </c>
      <c r="B412" s="38" t="s">
        <v>1574</v>
      </c>
      <c r="C412" s="22"/>
      <c r="D412" s="404"/>
      <c r="E412" s="13"/>
      <c r="F412" s="404"/>
      <c r="G412" s="404"/>
      <c r="H412"/>
      <c r="I412"/>
    </row>
    <row r="413" spans="1:9" ht="18.5">
      <c r="A413" s="127" t="s">
        <v>337</v>
      </c>
      <c r="B413" s="1003" t="s">
        <v>1573</v>
      </c>
      <c r="C413" s="1004"/>
      <c r="D413" s="1004"/>
      <c r="E413" s="1004"/>
      <c r="F413" s="1004"/>
      <c r="G413" s="1005"/>
      <c r="H413" s="371">
        <f>SUM(D414:D420)</f>
        <v>0</v>
      </c>
      <c r="I413" s="371">
        <f>COUNT(D414:D420)*2</f>
        <v>14</v>
      </c>
    </row>
    <row r="414" spans="1:9" ht="57.4" customHeight="1">
      <c r="A414" s="127" t="s">
        <v>335</v>
      </c>
      <c r="B414" s="42" t="s">
        <v>334</v>
      </c>
      <c r="C414" s="23" t="s">
        <v>333</v>
      </c>
      <c r="D414" s="16">
        <v>0</v>
      </c>
      <c r="E414" s="13" t="s">
        <v>168</v>
      </c>
      <c r="F414" s="22" t="s">
        <v>332</v>
      </c>
      <c r="G414" s="15"/>
    </row>
    <row r="415" spans="1:9" ht="57.4" customHeight="1">
      <c r="A415" s="127"/>
      <c r="B415" s="42"/>
      <c r="C415" s="23" t="s">
        <v>331</v>
      </c>
      <c r="D415" s="16">
        <v>0</v>
      </c>
      <c r="E415" s="13" t="s">
        <v>235</v>
      </c>
      <c r="F415" s="22" t="s">
        <v>330</v>
      </c>
      <c r="G415" s="15"/>
    </row>
    <row r="416" spans="1:9" ht="72" customHeight="1">
      <c r="A416" s="127"/>
      <c r="B416" s="42"/>
      <c r="C416" s="23" t="s">
        <v>329</v>
      </c>
      <c r="D416" s="16">
        <v>0</v>
      </c>
      <c r="E416" s="13" t="s">
        <v>235</v>
      </c>
      <c r="F416" s="22" t="s">
        <v>328</v>
      </c>
      <c r="G416" s="15"/>
    </row>
    <row r="417" spans="1:9" ht="57.4" customHeight="1">
      <c r="A417" s="127"/>
      <c r="B417" s="42"/>
      <c r="C417" s="23" t="s">
        <v>327</v>
      </c>
      <c r="D417" s="16">
        <v>0</v>
      </c>
      <c r="E417" s="13" t="s">
        <v>235</v>
      </c>
      <c r="F417" s="22" t="s">
        <v>326</v>
      </c>
      <c r="G417" s="15"/>
    </row>
    <row r="418" spans="1:9" ht="72" customHeight="1">
      <c r="A418" s="127"/>
      <c r="B418" s="42"/>
      <c r="C418" s="23" t="s">
        <v>325</v>
      </c>
      <c r="D418" s="16">
        <v>0</v>
      </c>
      <c r="E418" s="13" t="s">
        <v>168</v>
      </c>
      <c r="F418" s="22" t="s">
        <v>324</v>
      </c>
      <c r="G418" s="15"/>
    </row>
    <row r="419" spans="1:9" ht="31.15" customHeight="1">
      <c r="A419" s="127" t="s">
        <v>323</v>
      </c>
      <c r="B419" s="42" t="s">
        <v>1570</v>
      </c>
      <c r="C419" s="23" t="s">
        <v>321</v>
      </c>
      <c r="D419" s="16">
        <v>0</v>
      </c>
      <c r="E419" s="13" t="s">
        <v>116</v>
      </c>
      <c r="F419" s="22" t="s">
        <v>320</v>
      </c>
      <c r="G419" s="15"/>
    </row>
    <row r="420" spans="1:9" ht="15.4" customHeight="1">
      <c r="A420" s="127"/>
      <c r="B420" s="42"/>
      <c r="C420" s="23" t="s">
        <v>319</v>
      </c>
      <c r="D420" s="16">
        <v>0</v>
      </c>
      <c r="E420" s="13" t="s">
        <v>126</v>
      </c>
      <c r="F420" s="13"/>
      <c r="G420" s="15"/>
    </row>
    <row r="421" spans="1:9" ht="31.15" hidden="1" customHeight="1">
      <c r="A421" s="346" t="s">
        <v>318</v>
      </c>
      <c r="B421" s="42" t="s">
        <v>1569</v>
      </c>
      <c r="C421" s="374"/>
      <c r="D421" s="404"/>
      <c r="E421" s="13"/>
      <c r="F421" s="404"/>
      <c r="G421" s="404"/>
      <c r="H421"/>
      <c r="I421"/>
    </row>
    <row r="422" spans="1:9" ht="18.5">
      <c r="A422" s="127" t="s">
        <v>313</v>
      </c>
      <c r="B422" s="1003" t="s">
        <v>1564</v>
      </c>
      <c r="C422" s="1004"/>
      <c r="D422" s="1004"/>
      <c r="E422" s="1004"/>
      <c r="F422" s="1004"/>
      <c r="G422" s="1005"/>
      <c r="H422" s="371">
        <f>SUM(D423:D426)</f>
        <v>0</v>
      </c>
      <c r="I422" s="371">
        <f>COUNT(D423:D426)*2</f>
        <v>8</v>
      </c>
    </row>
    <row r="423" spans="1:9" ht="31">
      <c r="A423" s="127" t="s">
        <v>311</v>
      </c>
      <c r="B423" s="42" t="s">
        <v>1563</v>
      </c>
      <c r="C423" s="45" t="s">
        <v>309</v>
      </c>
      <c r="D423" s="16">
        <v>0</v>
      </c>
      <c r="E423" s="13" t="s">
        <v>235</v>
      </c>
      <c r="F423" s="404"/>
      <c r="G423" s="15"/>
    </row>
    <row r="424" spans="1:9" ht="15.5">
      <c r="A424" s="127"/>
      <c r="B424" s="42"/>
      <c r="C424" s="45" t="s">
        <v>308</v>
      </c>
      <c r="D424" s="16">
        <v>0</v>
      </c>
      <c r="E424" s="13" t="s">
        <v>235</v>
      </c>
      <c r="F424" s="404"/>
      <c r="G424" s="15"/>
    </row>
    <row r="425" spans="1:9" ht="43.5">
      <c r="A425" s="127" t="s">
        <v>307</v>
      </c>
      <c r="B425" s="42" t="s">
        <v>1555</v>
      </c>
      <c r="C425" s="45" t="s">
        <v>305</v>
      </c>
      <c r="D425" s="16">
        <v>0</v>
      </c>
      <c r="E425" s="13" t="s">
        <v>235</v>
      </c>
      <c r="F425" s="404"/>
      <c r="G425" s="15"/>
    </row>
    <row r="426" spans="1:9" ht="29">
      <c r="A426" s="127"/>
      <c r="B426" s="42"/>
      <c r="C426" s="45" t="s">
        <v>4990</v>
      </c>
      <c r="D426" s="16">
        <v>0</v>
      </c>
      <c r="E426" s="13" t="s">
        <v>235</v>
      </c>
      <c r="F426" s="404"/>
      <c r="G426" s="15"/>
    </row>
    <row r="427" spans="1:9" ht="18.5">
      <c r="A427" s="127" t="s">
        <v>303</v>
      </c>
      <c r="B427" s="1003" t="s">
        <v>1554</v>
      </c>
      <c r="C427" s="1004"/>
      <c r="D427" s="1004"/>
      <c r="E427" s="1004"/>
      <c r="F427" s="1004"/>
      <c r="G427" s="1005"/>
      <c r="H427" s="371">
        <f>SUM(D428:D434)</f>
        <v>0</v>
      </c>
      <c r="I427" s="371">
        <f>COUNT(D428:D434)*2</f>
        <v>14</v>
      </c>
    </row>
    <row r="428" spans="1:9" ht="43.5">
      <c r="A428" s="127" t="s">
        <v>301</v>
      </c>
      <c r="B428" s="63" t="s">
        <v>1553</v>
      </c>
      <c r="C428" s="373" t="s">
        <v>4989</v>
      </c>
      <c r="D428" s="16">
        <v>0</v>
      </c>
      <c r="E428" s="13" t="s">
        <v>116</v>
      </c>
      <c r="F428" s="404"/>
      <c r="G428" s="15"/>
    </row>
    <row r="429" spans="1:9" ht="29">
      <c r="A429" s="127"/>
      <c r="B429" s="63"/>
      <c r="C429" s="373" t="s">
        <v>4988</v>
      </c>
      <c r="D429" s="16">
        <v>0</v>
      </c>
      <c r="E429" s="13" t="s">
        <v>116</v>
      </c>
      <c r="F429" s="404"/>
      <c r="G429" s="15"/>
    </row>
    <row r="430" spans="1:9" ht="43.5">
      <c r="A430" s="127"/>
      <c r="B430" s="63"/>
      <c r="C430" s="17" t="s">
        <v>295</v>
      </c>
      <c r="D430" s="16">
        <v>0</v>
      </c>
      <c r="E430" s="13" t="s">
        <v>116</v>
      </c>
      <c r="F430" s="25" t="s">
        <v>294</v>
      </c>
      <c r="G430" s="15"/>
    </row>
    <row r="431" spans="1:9" ht="43.5">
      <c r="A431" s="127"/>
      <c r="B431" s="63"/>
      <c r="C431" s="17" t="s">
        <v>293</v>
      </c>
      <c r="D431" s="16">
        <v>0</v>
      </c>
      <c r="E431" s="13" t="s">
        <v>116</v>
      </c>
      <c r="F431" s="30" t="s">
        <v>292</v>
      </c>
      <c r="G431" s="15"/>
    </row>
    <row r="432" spans="1:9" ht="29">
      <c r="A432" s="127"/>
      <c r="B432" s="63"/>
      <c r="C432" s="55" t="s">
        <v>289</v>
      </c>
      <c r="D432" s="16">
        <v>0</v>
      </c>
      <c r="E432" s="13" t="s">
        <v>116</v>
      </c>
      <c r="F432" s="22"/>
      <c r="G432" s="15"/>
    </row>
    <row r="433" spans="1:9" ht="29">
      <c r="A433" s="127"/>
      <c r="B433" s="63"/>
      <c r="C433" s="45" t="s">
        <v>4987</v>
      </c>
      <c r="D433" s="16">
        <v>0</v>
      </c>
      <c r="E433" s="13" t="s">
        <v>116</v>
      </c>
      <c r="F433" s="404"/>
      <c r="G433" s="15"/>
    </row>
    <row r="434" spans="1:9" ht="58">
      <c r="A434" s="127" t="s">
        <v>288</v>
      </c>
      <c r="B434" s="63" t="s">
        <v>1549</v>
      </c>
      <c r="C434" s="45" t="s">
        <v>4986</v>
      </c>
      <c r="D434" s="16">
        <v>0</v>
      </c>
      <c r="E434" s="13" t="s">
        <v>116</v>
      </c>
      <c r="F434" s="404"/>
      <c r="G434" s="15"/>
    </row>
    <row r="435" spans="1:9" ht="18.5">
      <c r="A435" s="445" t="s">
        <v>281</v>
      </c>
      <c r="B435" s="1049" t="s">
        <v>280</v>
      </c>
      <c r="C435" s="1050"/>
      <c r="D435" s="1050"/>
      <c r="E435" s="1050"/>
      <c r="F435" s="1050"/>
      <c r="G435" s="1051"/>
      <c r="H435" s="371">
        <f>SUM(D436:D443)</f>
        <v>0</v>
      </c>
      <c r="I435" s="371">
        <f>COUNT(D436:D443)*2</f>
        <v>16</v>
      </c>
    </row>
    <row r="436" spans="1:9" ht="43.5">
      <c r="A436" s="127" t="s">
        <v>279</v>
      </c>
      <c r="B436" s="63" t="s">
        <v>278</v>
      </c>
      <c r="C436" s="45" t="s">
        <v>277</v>
      </c>
      <c r="D436" s="16">
        <v>0</v>
      </c>
      <c r="E436" s="13" t="s">
        <v>168</v>
      </c>
      <c r="F436" s="404"/>
      <c r="G436" s="15"/>
    </row>
    <row r="437" spans="1:9" ht="29">
      <c r="A437" s="127" t="s">
        <v>273</v>
      </c>
      <c r="B437" s="63" t="s">
        <v>1539</v>
      </c>
      <c r="C437" s="23" t="s">
        <v>271</v>
      </c>
      <c r="D437" s="16">
        <v>0</v>
      </c>
      <c r="E437" s="13" t="s">
        <v>235</v>
      </c>
      <c r="F437" s="30" t="s">
        <v>1538</v>
      </c>
      <c r="G437" s="15"/>
    </row>
    <row r="438" spans="1:9" ht="43.5">
      <c r="A438" s="127"/>
      <c r="B438" s="63"/>
      <c r="C438" s="23" t="s">
        <v>269</v>
      </c>
      <c r="D438" s="16">
        <v>0</v>
      </c>
      <c r="E438" s="13" t="s">
        <v>235</v>
      </c>
      <c r="F438" s="30" t="s">
        <v>268</v>
      </c>
      <c r="G438" s="15"/>
    </row>
    <row r="439" spans="1:9" ht="29">
      <c r="A439" s="127" t="s">
        <v>267</v>
      </c>
      <c r="B439" s="63" t="s">
        <v>1537</v>
      </c>
      <c r="C439" s="23" t="s">
        <v>265</v>
      </c>
      <c r="D439" s="16">
        <v>0</v>
      </c>
      <c r="E439" s="13" t="s">
        <v>110</v>
      </c>
      <c r="F439" s="13"/>
      <c r="G439" s="15"/>
    </row>
    <row r="440" spans="1:9" ht="43.5">
      <c r="A440" s="127"/>
      <c r="B440" s="63"/>
      <c r="C440" s="23" t="s">
        <v>264</v>
      </c>
      <c r="D440" s="16">
        <v>0</v>
      </c>
      <c r="E440" s="13" t="s">
        <v>110</v>
      </c>
      <c r="F440" s="13"/>
      <c r="G440" s="15"/>
    </row>
    <row r="441" spans="1:9" ht="58">
      <c r="A441" s="127"/>
      <c r="B441" s="63"/>
      <c r="C441" s="17" t="s">
        <v>263</v>
      </c>
      <c r="D441" s="16">
        <v>0</v>
      </c>
      <c r="E441" s="13" t="s">
        <v>110</v>
      </c>
      <c r="F441" s="13"/>
      <c r="G441" s="15"/>
    </row>
    <row r="442" spans="1:9" ht="43.5">
      <c r="A442" s="127"/>
      <c r="B442" s="63"/>
      <c r="C442" s="23" t="s">
        <v>262</v>
      </c>
      <c r="D442" s="16">
        <v>0</v>
      </c>
      <c r="E442" s="13" t="s">
        <v>235</v>
      </c>
      <c r="F442" s="30" t="s">
        <v>261</v>
      </c>
      <c r="G442" s="15"/>
    </row>
    <row r="443" spans="1:9" ht="58">
      <c r="A443" s="127"/>
      <c r="B443" s="63"/>
      <c r="C443" s="23" t="s">
        <v>260</v>
      </c>
      <c r="D443" s="16">
        <v>0</v>
      </c>
      <c r="E443" s="13" t="s">
        <v>235</v>
      </c>
      <c r="F443" s="30" t="s">
        <v>259</v>
      </c>
      <c r="G443" s="15"/>
    </row>
    <row r="444" spans="1:9" hidden="1">
      <c r="A444" s="346" t="s">
        <v>258</v>
      </c>
      <c r="B444" s="63" t="s">
        <v>1533</v>
      </c>
      <c r="C444" s="22"/>
      <c r="D444" s="404"/>
      <c r="E444" s="13"/>
      <c r="F444" s="404"/>
      <c r="G444" s="404"/>
      <c r="H444"/>
      <c r="I444"/>
    </row>
    <row r="445" spans="1:9" hidden="1">
      <c r="A445" s="346" t="s">
        <v>256</v>
      </c>
      <c r="B445" s="63" t="s">
        <v>1531</v>
      </c>
      <c r="C445" s="22"/>
      <c r="D445" s="404"/>
      <c r="E445" s="13"/>
      <c r="F445" s="404"/>
      <c r="G445" s="404"/>
      <c r="H445"/>
      <c r="I445"/>
    </row>
    <row r="446" spans="1:9" ht="18.5">
      <c r="A446" s="125" t="s">
        <v>254</v>
      </c>
      <c r="B446" s="1049" t="s">
        <v>1530</v>
      </c>
      <c r="C446" s="1050"/>
      <c r="D446" s="1050"/>
      <c r="E446" s="1050"/>
      <c r="F446" s="1050"/>
      <c r="G446" s="1051"/>
      <c r="H446" s="371">
        <f>SUM(D447:D460)</f>
        <v>0</v>
      </c>
      <c r="I446" s="371">
        <f>COUNT(D447:D460)*2</f>
        <v>28</v>
      </c>
    </row>
    <row r="447" spans="1:9" ht="62">
      <c r="A447" s="127" t="s">
        <v>252</v>
      </c>
      <c r="B447" s="42" t="s">
        <v>1529</v>
      </c>
      <c r="C447" s="45" t="s">
        <v>250</v>
      </c>
      <c r="D447" s="16">
        <v>0</v>
      </c>
      <c r="E447" s="13" t="s">
        <v>168</v>
      </c>
      <c r="F447" s="404"/>
      <c r="G447" s="15"/>
    </row>
    <row r="448" spans="1:9" ht="29">
      <c r="A448" s="127"/>
      <c r="B448" s="42"/>
      <c r="C448" s="45" t="s">
        <v>249</v>
      </c>
      <c r="D448" s="16">
        <v>0</v>
      </c>
      <c r="E448" s="13" t="s">
        <v>168</v>
      </c>
      <c r="F448" s="404"/>
      <c r="G448" s="15"/>
    </row>
    <row r="449" spans="1:9" ht="43.5">
      <c r="A449" s="127"/>
      <c r="B449" s="42"/>
      <c r="C449" s="45" t="s">
        <v>248</v>
      </c>
      <c r="D449" s="16">
        <v>0</v>
      </c>
      <c r="E449" s="13" t="s">
        <v>235</v>
      </c>
      <c r="F449" s="404"/>
      <c r="G449" s="15"/>
    </row>
    <row r="450" spans="1:9" ht="58">
      <c r="A450" s="127"/>
      <c r="B450" s="42"/>
      <c r="C450" s="45" t="s">
        <v>247</v>
      </c>
      <c r="D450" s="16">
        <v>0</v>
      </c>
      <c r="E450" s="13" t="s">
        <v>168</v>
      </c>
      <c r="F450" s="404"/>
      <c r="G450" s="15"/>
    </row>
    <row r="451" spans="1:9" ht="43.5">
      <c r="A451" s="127"/>
      <c r="B451" s="42"/>
      <c r="C451" s="23" t="s">
        <v>246</v>
      </c>
      <c r="D451" s="16">
        <v>0</v>
      </c>
      <c r="E451" s="13" t="s">
        <v>168</v>
      </c>
      <c r="F451" s="404"/>
      <c r="G451" s="15"/>
    </row>
    <row r="452" spans="1:9" ht="31">
      <c r="A452" s="127" t="s">
        <v>245</v>
      </c>
      <c r="B452" s="42" t="s">
        <v>1528</v>
      </c>
      <c r="C452" s="23" t="s">
        <v>243</v>
      </c>
      <c r="D452" s="16">
        <v>0</v>
      </c>
      <c r="E452" s="13" t="s">
        <v>168</v>
      </c>
      <c r="F452" s="22" t="s">
        <v>242</v>
      </c>
      <c r="G452" s="15"/>
    </row>
    <row r="453" spans="1:9" ht="58">
      <c r="A453" s="127"/>
      <c r="B453" s="42"/>
      <c r="C453" s="23" t="s">
        <v>241</v>
      </c>
      <c r="D453" s="16">
        <v>0</v>
      </c>
      <c r="E453" s="13" t="s">
        <v>168</v>
      </c>
      <c r="F453" s="22" t="s">
        <v>240</v>
      </c>
      <c r="G453" s="15"/>
    </row>
    <row r="454" spans="1:9" ht="29">
      <c r="A454" s="127"/>
      <c r="B454" s="42"/>
      <c r="C454" s="23" t="s">
        <v>239</v>
      </c>
      <c r="D454" s="16">
        <v>0</v>
      </c>
      <c r="E454" s="13" t="s">
        <v>235</v>
      </c>
      <c r="F454" s="23" t="s">
        <v>238</v>
      </c>
      <c r="G454" s="15"/>
    </row>
    <row r="455" spans="1:9" ht="43.5">
      <c r="A455" s="127"/>
      <c r="B455" s="42"/>
      <c r="C455" s="48" t="s">
        <v>237</v>
      </c>
      <c r="D455" s="16">
        <v>0</v>
      </c>
      <c r="E455" s="13" t="s">
        <v>126</v>
      </c>
      <c r="F455" s="23"/>
      <c r="G455" s="15"/>
    </row>
    <row r="456" spans="1:9" ht="43.5">
      <c r="A456" s="127"/>
      <c r="B456" s="42"/>
      <c r="C456" s="23" t="s">
        <v>236</v>
      </c>
      <c r="D456" s="16">
        <v>0</v>
      </c>
      <c r="E456" s="13" t="s">
        <v>235</v>
      </c>
      <c r="F456" s="22" t="s">
        <v>234</v>
      </c>
      <c r="G456" s="15"/>
    </row>
    <row r="457" spans="1:9" ht="58">
      <c r="A457" s="127"/>
      <c r="B457" s="42"/>
      <c r="C457" s="23" t="s">
        <v>233</v>
      </c>
      <c r="D457" s="16">
        <v>0</v>
      </c>
      <c r="E457" s="13" t="s">
        <v>126</v>
      </c>
      <c r="F457" s="22" t="s">
        <v>232</v>
      </c>
      <c r="G457" s="15"/>
    </row>
    <row r="458" spans="1:9" ht="31">
      <c r="A458" s="127" t="s">
        <v>231</v>
      </c>
      <c r="B458" s="42" t="s">
        <v>1527</v>
      </c>
      <c r="C458" s="32" t="s">
        <v>229</v>
      </c>
      <c r="D458" s="16">
        <v>0</v>
      </c>
      <c r="E458" s="46" t="s">
        <v>126</v>
      </c>
      <c r="F458" s="404"/>
      <c r="G458" s="15"/>
    </row>
    <row r="459" spans="1:9" ht="29">
      <c r="A459" s="127"/>
      <c r="B459" s="42"/>
      <c r="C459" s="17" t="s">
        <v>1526</v>
      </c>
      <c r="D459" s="16">
        <v>0</v>
      </c>
      <c r="E459" s="46" t="s">
        <v>116</v>
      </c>
      <c r="F459" s="404"/>
      <c r="G459" s="15"/>
    </row>
    <row r="460" spans="1:9" ht="43.5">
      <c r="A460" s="215"/>
      <c r="B460" s="22"/>
      <c r="C460" s="45" t="s">
        <v>228</v>
      </c>
      <c r="D460" s="16">
        <v>0</v>
      </c>
      <c r="E460" s="13" t="s">
        <v>116</v>
      </c>
      <c r="F460" s="404"/>
      <c r="G460" s="15"/>
    </row>
    <row r="461" spans="1:9" ht="21" customHeight="1">
      <c r="A461" s="291"/>
      <c r="B461" s="1084" t="s">
        <v>226</v>
      </c>
      <c r="C461" s="1085"/>
      <c r="D461" s="1085"/>
      <c r="E461" s="1085"/>
      <c r="F461" s="1085"/>
      <c r="G461" s="1086"/>
      <c r="H461" s="371">
        <f>H462+H469+H474+H491+H495+H501+H506</f>
        <v>0</v>
      </c>
      <c r="I461" s="371">
        <f>I462+I469+I474+I491+I495+I501+I506</f>
        <v>62</v>
      </c>
    </row>
    <row r="462" spans="1:9" ht="18.5">
      <c r="A462" s="28" t="s">
        <v>225</v>
      </c>
      <c r="B462" s="1003" t="s">
        <v>224</v>
      </c>
      <c r="C462" s="1004"/>
      <c r="D462" s="1004"/>
      <c r="E462" s="1004"/>
      <c r="F462" s="1004"/>
      <c r="G462" s="1005"/>
      <c r="H462" s="371">
        <f>SUM(D463)</f>
        <v>0</v>
      </c>
      <c r="I462" s="371">
        <f>COUNT(D463)*2</f>
        <v>2</v>
      </c>
    </row>
    <row r="463" spans="1:9" ht="77.5">
      <c r="A463" s="28" t="s">
        <v>223</v>
      </c>
      <c r="B463" s="42" t="s">
        <v>222</v>
      </c>
      <c r="C463" s="41" t="s">
        <v>221</v>
      </c>
      <c r="D463" s="16">
        <v>0</v>
      </c>
      <c r="E463" s="26" t="s">
        <v>110</v>
      </c>
      <c r="F463" s="404"/>
      <c r="G463" s="15"/>
    </row>
    <row r="464" spans="1:9" ht="29" hidden="1">
      <c r="A464" s="40" t="s">
        <v>220</v>
      </c>
      <c r="B464" s="63" t="s">
        <v>219</v>
      </c>
      <c r="C464" s="22"/>
      <c r="D464" s="404"/>
      <c r="E464" s="13"/>
      <c r="F464" s="404"/>
      <c r="G464" s="404"/>
      <c r="H464"/>
      <c r="I464"/>
    </row>
    <row r="465" spans="1:9" ht="31" hidden="1">
      <c r="A465" s="40" t="s">
        <v>218</v>
      </c>
      <c r="B465" s="438" t="s">
        <v>1525</v>
      </c>
      <c r="C465" s="439"/>
      <c r="D465" s="440"/>
      <c r="E465" s="441"/>
      <c r="F465" s="440"/>
      <c r="G465" s="440"/>
      <c r="H465"/>
      <c r="I465"/>
    </row>
    <row r="466" spans="1:9" ht="31.15" hidden="1" customHeight="1">
      <c r="A466" s="40" t="s">
        <v>216</v>
      </c>
      <c r="B466" s="42" t="s">
        <v>1524</v>
      </c>
      <c r="C466" s="22"/>
      <c r="D466" s="404"/>
      <c r="E466" s="13"/>
      <c r="F466" s="404"/>
      <c r="G466" s="404"/>
      <c r="H466"/>
      <c r="I466"/>
    </row>
    <row r="467" spans="1:9" ht="31.15" hidden="1" customHeight="1">
      <c r="A467" s="40" t="s">
        <v>213</v>
      </c>
      <c r="B467" s="42" t="s">
        <v>1523</v>
      </c>
      <c r="C467" s="22"/>
      <c r="D467" s="404"/>
      <c r="E467" s="13"/>
      <c r="F467" s="404"/>
      <c r="G467" s="404"/>
      <c r="H467"/>
      <c r="I467"/>
    </row>
    <row r="468" spans="1:9" ht="31.15" hidden="1" customHeight="1">
      <c r="A468" s="40" t="s">
        <v>211</v>
      </c>
      <c r="B468" s="42" t="s">
        <v>1522</v>
      </c>
      <c r="C468" s="22"/>
      <c r="D468" s="404"/>
      <c r="E468" s="13"/>
      <c r="F468" s="404"/>
      <c r="G468" s="404"/>
      <c r="H468"/>
      <c r="I468"/>
    </row>
    <row r="469" spans="1:9" ht="18.5">
      <c r="A469" s="28" t="s">
        <v>209</v>
      </c>
      <c r="B469" s="1003" t="s">
        <v>1521</v>
      </c>
      <c r="C469" s="1004"/>
      <c r="D469" s="1004"/>
      <c r="E469" s="1004"/>
      <c r="F469" s="1004"/>
      <c r="G469" s="1005"/>
      <c r="H469" s="371">
        <f>SUM(D470:D473)</f>
        <v>0</v>
      </c>
      <c r="I469" s="371">
        <f>COUNT(D470:D473)*2</f>
        <v>6</v>
      </c>
    </row>
    <row r="470" spans="1:9" ht="100.9" customHeight="1">
      <c r="A470" s="28" t="s">
        <v>207</v>
      </c>
      <c r="B470" s="42" t="s">
        <v>1520</v>
      </c>
      <c r="C470" s="39" t="s">
        <v>205</v>
      </c>
      <c r="D470" s="16">
        <v>0</v>
      </c>
      <c r="E470" s="26" t="s">
        <v>110</v>
      </c>
      <c r="F470" s="404"/>
      <c r="G470" s="15"/>
    </row>
    <row r="471" spans="1:9" ht="31.15" hidden="1" customHeight="1">
      <c r="A471" s="40" t="s">
        <v>203</v>
      </c>
      <c r="B471" s="42" t="s">
        <v>1519</v>
      </c>
      <c r="C471" s="22"/>
      <c r="D471" s="404"/>
      <c r="E471" s="26"/>
      <c r="F471" s="404"/>
      <c r="G471" s="404"/>
      <c r="H471"/>
      <c r="I471"/>
    </row>
    <row r="472" spans="1:9" ht="62.65" customHeight="1">
      <c r="A472" s="28" t="s">
        <v>200</v>
      </c>
      <c r="B472" s="69" t="s">
        <v>1518</v>
      </c>
      <c r="C472" s="27" t="s">
        <v>198</v>
      </c>
      <c r="D472" s="16">
        <v>0</v>
      </c>
      <c r="E472" s="26" t="s">
        <v>110</v>
      </c>
      <c r="F472" s="404"/>
      <c r="G472" s="15"/>
    </row>
    <row r="473" spans="1:9" ht="46.9" customHeight="1">
      <c r="A473" s="28"/>
      <c r="B473" s="69"/>
      <c r="C473" s="27" t="s">
        <v>197</v>
      </c>
      <c r="D473" s="16">
        <v>0</v>
      </c>
      <c r="E473" s="26" t="s">
        <v>126</v>
      </c>
      <c r="F473" s="404"/>
      <c r="G473" s="15"/>
    </row>
    <row r="474" spans="1:9" ht="18.5">
      <c r="A474" s="28" t="s">
        <v>196</v>
      </c>
      <c r="B474" s="1003" t="s">
        <v>1517</v>
      </c>
      <c r="C474" s="1004"/>
      <c r="D474" s="1004"/>
      <c r="E474" s="1004"/>
      <c r="F474" s="1004"/>
      <c r="G474" s="1005"/>
      <c r="H474" s="371">
        <f>SUM(D475:D490)</f>
        <v>0</v>
      </c>
      <c r="I474" s="371">
        <f>COUNT(D475:D490)*2</f>
        <v>32</v>
      </c>
    </row>
    <row r="475" spans="1:9" ht="57.4" customHeight="1">
      <c r="A475" s="28" t="s">
        <v>194</v>
      </c>
      <c r="B475" s="42" t="s">
        <v>193</v>
      </c>
      <c r="C475" s="32" t="s">
        <v>192</v>
      </c>
      <c r="D475" s="16">
        <v>0</v>
      </c>
      <c r="E475" s="26" t="s">
        <v>51</v>
      </c>
      <c r="F475" s="404"/>
      <c r="G475" s="15"/>
    </row>
    <row r="476" spans="1:9" ht="43.15" customHeight="1">
      <c r="A476" s="28"/>
      <c r="B476" s="42"/>
      <c r="C476" s="23" t="s">
        <v>191</v>
      </c>
      <c r="D476" s="16">
        <v>0</v>
      </c>
      <c r="E476" s="26" t="s">
        <v>190</v>
      </c>
      <c r="F476" s="404"/>
      <c r="G476" s="15"/>
    </row>
    <row r="477" spans="1:9" ht="57.4" customHeight="1">
      <c r="A477" s="28" t="s">
        <v>189</v>
      </c>
      <c r="B477" s="42" t="s">
        <v>188</v>
      </c>
      <c r="C477" s="36" t="s">
        <v>4985</v>
      </c>
      <c r="D477" s="16">
        <v>0</v>
      </c>
      <c r="E477" s="26" t="s">
        <v>51</v>
      </c>
      <c r="F477" s="404"/>
      <c r="G477" s="15"/>
    </row>
    <row r="478" spans="1:9" ht="57.4" customHeight="1">
      <c r="A478" s="28"/>
      <c r="B478" s="42"/>
      <c r="C478" s="36" t="s">
        <v>4984</v>
      </c>
      <c r="D478" s="16">
        <v>0</v>
      </c>
      <c r="E478" s="26" t="s">
        <v>51</v>
      </c>
      <c r="F478" s="404"/>
      <c r="G478" s="15"/>
    </row>
    <row r="479" spans="1:9" ht="57.4" customHeight="1">
      <c r="A479" s="28"/>
      <c r="B479" s="42"/>
      <c r="C479" s="36" t="s">
        <v>4983</v>
      </c>
      <c r="D479" s="16">
        <v>0</v>
      </c>
      <c r="E479" s="26" t="s">
        <v>51</v>
      </c>
      <c r="F479" s="404"/>
      <c r="G479" s="15"/>
    </row>
    <row r="480" spans="1:9" ht="57.4" customHeight="1">
      <c r="A480" s="28"/>
      <c r="B480" s="42"/>
      <c r="C480" s="36" t="s">
        <v>4982</v>
      </c>
      <c r="D480" s="16">
        <v>0</v>
      </c>
      <c r="E480" s="26" t="s">
        <v>51</v>
      </c>
      <c r="F480" s="404"/>
      <c r="G480" s="15"/>
    </row>
    <row r="481" spans="1:9" ht="72" customHeight="1">
      <c r="A481" s="28"/>
      <c r="B481" s="42"/>
      <c r="C481" s="36" t="s">
        <v>4981</v>
      </c>
      <c r="D481" s="16">
        <v>0</v>
      </c>
      <c r="E481" s="26" t="s">
        <v>51</v>
      </c>
      <c r="F481" s="404"/>
      <c r="G481" s="15"/>
    </row>
    <row r="482" spans="1:9" ht="57.4" customHeight="1">
      <c r="A482" s="28"/>
      <c r="B482" s="42"/>
      <c r="C482" s="36" t="s">
        <v>4980</v>
      </c>
      <c r="D482" s="16">
        <v>0</v>
      </c>
      <c r="E482" s="26" t="s">
        <v>51</v>
      </c>
      <c r="F482" s="404"/>
      <c r="G482" s="15"/>
    </row>
    <row r="483" spans="1:9" ht="57.4" customHeight="1">
      <c r="A483" s="28"/>
      <c r="B483" s="42"/>
      <c r="C483" s="36" t="s">
        <v>4979</v>
      </c>
      <c r="D483" s="16">
        <v>0</v>
      </c>
      <c r="E483" s="26" t="s">
        <v>51</v>
      </c>
      <c r="F483" s="404"/>
      <c r="G483" s="15"/>
    </row>
    <row r="484" spans="1:9" ht="57.4" customHeight="1">
      <c r="A484" s="28"/>
      <c r="B484" s="42"/>
      <c r="C484" s="36" t="s">
        <v>4978</v>
      </c>
      <c r="D484" s="16">
        <v>0</v>
      </c>
      <c r="E484" s="26" t="s">
        <v>51</v>
      </c>
      <c r="F484" s="404"/>
      <c r="G484" s="15"/>
    </row>
    <row r="485" spans="1:9" ht="57.4" customHeight="1">
      <c r="A485" s="28"/>
      <c r="B485" s="42"/>
      <c r="C485" s="36" t="s">
        <v>4977</v>
      </c>
      <c r="D485" s="16">
        <v>0</v>
      </c>
      <c r="E485" s="26" t="s">
        <v>51</v>
      </c>
      <c r="F485" s="404"/>
      <c r="G485" s="15"/>
    </row>
    <row r="486" spans="1:9" ht="72" customHeight="1">
      <c r="A486" s="28"/>
      <c r="B486" s="42"/>
      <c r="C486" s="36" t="s">
        <v>4976</v>
      </c>
      <c r="D486" s="16">
        <v>0</v>
      </c>
      <c r="E486" s="26" t="s">
        <v>51</v>
      </c>
      <c r="F486" s="404"/>
      <c r="G486" s="15"/>
    </row>
    <row r="487" spans="1:9" ht="72" customHeight="1">
      <c r="A487" s="28"/>
      <c r="B487" s="42"/>
      <c r="C487" s="36" t="s">
        <v>4975</v>
      </c>
      <c r="D487" s="16">
        <v>0</v>
      </c>
      <c r="E487" s="26" t="s">
        <v>51</v>
      </c>
      <c r="F487" s="404"/>
      <c r="G487" s="15"/>
    </row>
    <row r="488" spans="1:9" ht="72" customHeight="1">
      <c r="A488" s="28"/>
      <c r="B488" s="42"/>
      <c r="C488" s="36" t="s">
        <v>4974</v>
      </c>
      <c r="D488" s="16">
        <v>0</v>
      </c>
      <c r="E488" s="26" t="s">
        <v>51</v>
      </c>
      <c r="F488" s="404"/>
      <c r="G488" s="15"/>
    </row>
    <row r="489" spans="1:9" ht="31.15" customHeight="1">
      <c r="A489" s="28" t="s">
        <v>174</v>
      </c>
      <c r="B489" s="42" t="s">
        <v>1498</v>
      </c>
      <c r="C489" s="22" t="s">
        <v>1984</v>
      </c>
      <c r="D489" s="16">
        <v>0</v>
      </c>
      <c r="E489" s="26" t="s">
        <v>110</v>
      </c>
      <c r="F489" s="404"/>
      <c r="G489" s="15"/>
    </row>
    <row r="490" spans="1:9" ht="43.15" customHeight="1">
      <c r="A490" s="28" t="s">
        <v>171</v>
      </c>
      <c r="B490" s="42" t="s">
        <v>170</v>
      </c>
      <c r="C490" s="36" t="s">
        <v>4973</v>
      </c>
      <c r="D490" s="16">
        <v>0</v>
      </c>
      <c r="E490" s="26" t="s">
        <v>168</v>
      </c>
      <c r="F490" s="22" t="s">
        <v>4972</v>
      </c>
      <c r="G490" s="15"/>
    </row>
    <row r="491" spans="1:9" ht="18.5">
      <c r="A491" s="28" t="s">
        <v>166</v>
      </c>
      <c r="B491" s="1003" t="s">
        <v>1495</v>
      </c>
      <c r="C491" s="1004"/>
      <c r="D491" s="1004"/>
      <c r="E491" s="1004"/>
      <c r="F491" s="1004"/>
      <c r="G491" s="1005"/>
      <c r="H491" s="371">
        <f>SUM(D492:D494)</f>
        <v>0</v>
      </c>
      <c r="I491" s="371">
        <f>COUNT(D492:D494)*2</f>
        <v>6</v>
      </c>
    </row>
    <row r="492" spans="1:9" ht="28.9" customHeight="1">
      <c r="A492" s="28" t="s">
        <v>164</v>
      </c>
      <c r="B492" s="42" t="s">
        <v>1494</v>
      </c>
      <c r="C492" s="22" t="s">
        <v>162</v>
      </c>
      <c r="D492" s="16">
        <v>0</v>
      </c>
      <c r="E492" s="26" t="s">
        <v>110</v>
      </c>
      <c r="F492" s="404"/>
      <c r="G492" s="15"/>
    </row>
    <row r="493" spans="1:9" ht="31.15" customHeight="1">
      <c r="A493" s="28" t="s">
        <v>161</v>
      </c>
      <c r="B493" s="42" t="s">
        <v>1493</v>
      </c>
      <c r="C493" s="30" t="s">
        <v>159</v>
      </c>
      <c r="D493" s="16">
        <v>0</v>
      </c>
      <c r="E493" s="26" t="s">
        <v>110</v>
      </c>
      <c r="F493" s="404"/>
      <c r="G493" s="15"/>
    </row>
    <row r="494" spans="1:9" ht="31.15" customHeight="1">
      <c r="A494" s="28" t="s">
        <v>158</v>
      </c>
      <c r="B494" s="42" t="s">
        <v>1492</v>
      </c>
      <c r="C494" s="23" t="s">
        <v>156</v>
      </c>
      <c r="D494" s="16">
        <v>0</v>
      </c>
      <c r="E494" s="26" t="s">
        <v>110</v>
      </c>
      <c r="F494" s="404"/>
      <c r="G494" s="15"/>
    </row>
    <row r="495" spans="1:9" ht="18.5">
      <c r="A495" s="28" t="s">
        <v>155</v>
      </c>
      <c r="B495" s="1003" t="s">
        <v>154</v>
      </c>
      <c r="C495" s="1004"/>
      <c r="D495" s="1004"/>
      <c r="E495" s="1004"/>
      <c r="F495" s="1004"/>
      <c r="G495" s="1005"/>
      <c r="H495" s="371">
        <f>SUM(D496:D500)</f>
        <v>0</v>
      </c>
      <c r="I495" s="371">
        <f>COUNT(D496:D500)*2</f>
        <v>8</v>
      </c>
    </row>
    <row r="496" spans="1:9" ht="28.9" customHeight="1">
      <c r="A496" s="28" t="s">
        <v>153</v>
      </c>
      <c r="B496" s="42" t="s">
        <v>152</v>
      </c>
      <c r="C496" s="30" t="s">
        <v>151</v>
      </c>
      <c r="D496" s="16">
        <v>0</v>
      </c>
      <c r="E496" s="26" t="s">
        <v>130</v>
      </c>
      <c r="F496" s="404"/>
      <c r="G496" s="15"/>
    </row>
    <row r="497" spans="1:9" ht="31.15" hidden="1" customHeight="1">
      <c r="A497" s="40" t="s">
        <v>150</v>
      </c>
      <c r="B497" s="42" t="s">
        <v>149</v>
      </c>
      <c r="C497" s="22"/>
      <c r="D497" s="404"/>
      <c r="E497" s="13"/>
      <c r="F497" s="404"/>
      <c r="G497" s="404"/>
      <c r="H497"/>
      <c r="I497"/>
    </row>
    <row r="498" spans="1:9" ht="31.15" customHeight="1">
      <c r="A498" s="28" t="s">
        <v>146</v>
      </c>
      <c r="B498" s="69" t="s">
        <v>145</v>
      </c>
      <c r="C498" s="32" t="s">
        <v>144</v>
      </c>
      <c r="D498" s="16">
        <v>0</v>
      </c>
      <c r="E498" s="26" t="s">
        <v>130</v>
      </c>
      <c r="F498" s="404"/>
      <c r="G498" s="15"/>
    </row>
    <row r="499" spans="1:9" ht="31.15" customHeight="1">
      <c r="A499" s="28" t="s">
        <v>143</v>
      </c>
      <c r="B499" s="42" t="s">
        <v>142</v>
      </c>
      <c r="C499" s="22" t="s">
        <v>4971</v>
      </c>
      <c r="D499" s="16">
        <v>0</v>
      </c>
      <c r="E499" s="26" t="s">
        <v>130</v>
      </c>
      <c r="F499" s="404"/>
      <c r="G499" s="15"/>
    </row>
    <row r="500" spans="1:9" ht="46.9" customHeight="1">
      <c r="A500" s="28" t="s">
        <v>140</v>
      </c>
      <c r="B500" s="42" t="s">
        <v>139</v>
      </c>
      <c r="C500" s="30" t="s">
        <v>138</v>
      </c>
      <c r="D500" s="16">
        <v>0</v>
      </c>
      <c r="E500" s="26" t="s">
        <v>130</v>
      </c>
      <c r="F500" s="404"/>
      <c r="G500" s="15"/>
    </row>
    <row r="501" spans="1:9" ht="18.5">
      <c r="A501" s="28" t="s">
        <v>137</v>
      </c>
      <c r="B501" s="1003" t="s">
        <v>136</v>
      </c>
      <c r="C501" s="1004"/>
      <c r="D501" s="1004"/>
      <c r="E501" s="1004"/>
      <c r="F501" s="1004"/>
      <c r="G501" s="1005"/>
      <c r="H501" s="371">
        <f>SUM(D503:D505)</f>
        <v>0</v>
      </c>
      <c r="I501" s="371">
        <f>COUNT(D503:D505)*2</f>
        <v>6</v>
      </c>
    </row>
    <row r="502" spans="1:9" ht="15.4" hidden="1" customHeight="1">
      <c r="A502" s="40" t="s">
        <v>135</v>
      </c>
      <c r="B502" s="42" t="s">
        <v>134</v>
      </c>
      <c r="C502" s="22"/>
      <c r="D502" s="404"/>
      <c r="E502" s="13"/>
      <c r="F502" s="404"/>
      <c r="G502" s="404"/>
      <c r="H502"/>
      <c r="I502"/>
    </row>
    <row r="503" spans="1:9" ht="46.9" customHeight="1">
      <c r="A503" s="28" t="s">
        <v>133</v>
      </c>
      <c r="B503" s="42" t="s">
        <v>132</v>
      </c>
      <c r="C503" s="36" t="s">
        <v>4970</v>
      </c>
      <c r="D503" s="16">
        <v>0</v>
      </c>
      <c r="E503" s="26" t="s">
        <v>130</v>
      </c>
      <c r="F503" s="404"/>
      <c r="G503" s="15"/>
    </row>
    <row r="504" spans="1:9" ht="43.15" customHeight="1">
      <c r="A504" s="28" t="s">
        <v>129</v>
      </c>
      <c r="B504" s="38" t="s">
        <v>128</v>
      </c>
      <c r="C504" s="30" t="s">
        <v>127</v>
      </c>
      <c r="D504" s="16">
        <v>0</v>
      </c>
      <c r="E504" s="26" t="s">
        <v>126</v>
      </c>
      <c r="F504" s="404"/>
      <c r="G504" s="15"/>
    </row>
    <row r="505" spans="1:9" ht="43.15" customHeight="1">
      <c r="A505" s="28" t="s">
        <v>125</v>
      </c>
      <c r="B505" s="42" t="s">
        <v>124</v>
      </c>
      <c r="C505" s="23" t="s">
        <v>123</v>
      </c>
      <c r="D505" s="16">
        <v>0</v>
      </c>
      <c r="E505" s="26" t="s">
        <v>110</v>
      </c>
      <c r="F505" s="404"/>
      <c r="G505" s="15"/>
    </row>
    <row r="506" spans="1:9" ht="18.5">
      <c r="A506" s="28" t="s">
        <v>122</v>
      </c>
      <c r="B506" s="1003" t="s">
        <v>1490</v>
      </c>
      <c r="C506" s="1004"/>
      <c r="D506" s="1004"/>
      <c r="E506" s="1004"/>
      <c r="F506" s="1004"/>
      <c r="G506" s="1005"/>
      <c r="H506" s="371">
        <f>SUM(D507)</f>
        <v>0</v>
      </c>
      <c r="I506" s="371">
        <f>COUNT(D507)*2</f>
        <v>2</v>
      </c>
    </row>
    <row r="507" spans="1:9" ht="31.15" customHeight="1">
      <c r="A507" s="28" t="s">
        <v>120</v>
      </c>
      <c r="B507" s="38" t="s">
        <v>1489</v>
      </c>
      <c r="C507" s="22" t="s">
        <v>118</v>
      </c>
      <c r="D507" s="16">
        <v>0</v>
      </c>
      <c r="E507" s="26" t="s">
        <v>110</v>
      </c>
      <c r="F507" s="404"/>
      <c r="G507" s="15"/>
    </row>
    <row r="508" spans="1:9" ht="31.15" hidden="1" customHeight="1">
      <c r="A508" s="40" t="s">
        <v>114</v>
      </c>
      <c r="B508" s="38" t="s">
        <v>1487</v>
      </c>
      <c r="C508" s="22"/>
      <c r="D508" s="404"/>
      <c r="E508" s="13"/>
      <c r="F508" s="404"/>
      <c r="G508" s="404"/>
      <c r="H508"/>
      <c r="I508"/>
    </row>
    <row r="509" spans="1:9" ht="21" customHeight="1">
      <c r="A509" s="291"/>
      <c r="B509" s="1084" t="s">
        <v>4969</v>
      </c>
      <c r="C509" s="1085"/>
      <c r="D509" s="1085"/>
      <c r="E509" s="1085"/>
      <c r="F509" s="1085"/>
      <c r="G509" s="1086"/>
      <c r="H509" s="371">
        <f>H510+H515+H522</f>
        <v>0</v>
      </c>
      <c r="I509" s="371">
        <f>I510+I515+I522</f>
        <v>12</v>
      </c>
    </row>
    <row r="510" spans="1:9" ht="18.5">
      <c r="A510" s="28" t="s">
        <v>108</v>
      </c>
      <c r="B510" s="1003" t="s">
        <v>107</v>
      </c>
      <c r="C510" s="1004"/>
      <c r="D510" s="1004"/>
      <c r="E510" s="1004"/>
      <c r="F510" s="1004"/>
      <c r="G510" s="1005"/>
      <c r="H510" s="371">
        <f>SUM(D511:D512)</f>
        <v>0</v>
      </c>
      <c r="I510" s="371">
        <f>COUNT(D511:D514)*2</f>
        <v>4</v>
      </c>
    </row>
    <row r="511" spans="1:9" ht="28.9" customHeight="1">
      <c r="A511" s="28" t="s">
        <v>106</v>
      </c>
      <c r="B511" s="63" t="s">
        <v>105</v>
      </c>
      <c r="C511" s="36" t="s">
        <v>4968</v>
      </c>
      <c r="D511" s="16">
        <v>0</v>
      </c>
      <c r="E511" s="13" t="s">
        <v>51</v>
      </c>
      <c r="F511" s="404"/>
      <c r="G511" s="15"/>
    </row>
    <row r="512" spans="1:9" ht="28.9" customHeight="1">
      <c r="A512" s="28"/>
      <c r="B512" s="63"/>
      <c r="C512" s="36" t="s">
        <v>4967</v>
      </c>
      <c r="D512" s="16">
        <v>0</v>
      </c>
      <c r="E512" s="13" t="s">
        <v>51</v>
      </c>
      <c r="F512" s="404"/>
      <c r="G512" s="15"/>
    </row>
    <row r="513" spans="1:9" ht="14.65" hidden="1" customHeight="1">
      <c r="A513" s="40" t="s">
        <v>98</v>
      </c>
      <c r="B513" s="63" t="s">
        <v>97</v>
      </c>
      <c r="C513" s="22"/>
      <c r="D513" s="404"/>
      <c r="E513" s="13"/>
      <c r="F513" s="404"/>
      <c r="G513" s="404"/>
      <c r="H513"/>
      <c r="I513"/>
    </row>
    <row r="514" spans="1:9" ht="28.9" hidden="1" customHeight="1">
      <c r="A514" s="40" t="s">
        <v>95</v>
      </c>
      <c r="B514" s="63" t="s">
        <v>94</v>
      </c>
      <c r="C514" s="22"/>
      <c r="D514" s="404"/>
      <c r="E514" s="13"/>
      <c r="F514" s="404"/>
      <c r="G514" s="404"/>
      <c r="H514"/>
      <c r="I514"/>
    </row>
    <row r="515" spans="1:9" ht="18.5">
      <c r="A515" s="28" t="s">
        <v>93</v>
      </c>
      <c r="B515" s="1003" t="s">
        <v>92</v>
      </c>
      <c r="C515" s="1004"/>
      <c r="D515" s="1004"/>
      <c r="E515" s="1004"/>
      <c r="F515" s="1004"/>
      <c r="G515" s="1005"/>
      <c r="H515" s="371">
        <f>SUM(D516:D518)</f>
        <v>0</v>
      </c>
      <c r="I515" s="371">
        <f>COUNT(D516:D518)*2</f>
        <v>4</v>
      </c>
    </row>
    <row r="516" spans="1:9" ht="28.9" customHeight="1">
      <c r="A516" s="28" t="s">
        <v>91</v>
      </c>
      <c r="B516" s="63" t="s">
        <v>90</v>
      </c>
      <c r="C516" s="36" t="s">
        <v>4966</v>
      </c>
      <c r="D516" s="16">
        <v>0</v>
      </c>
      <c r="E516" s="13" t="s">
        <v>51</v>
      </c>
      <c r="F516" s="404"/>
      <c r="G516" s="15"/>
    </row>
    <row r="517" spans="1:9" ht="28.9" customHeight="1">
      <c r="A517" s="28"/>
      <c r="B517" s="17" t="s">
        <v>2149</v>
      </c>
      <c r="C517" s="36" t="s">
        <v>4965</v>
      </c>
      <c r="D517" s="16">
        <v>0</v>
      </c>
      <c r="E517" s="13" t="s">
        <v>51</v>
      </c>
      <c r="F517" s="404"/>
      <c r="G517" s="15"/>
    </row>
    <row r="518" spans="1:9" ht="28.9" hidden="1" customHeight="1">
      <c r="A518" s="40" t="s">
        <v>78</v>
      </c>
      <c r="B518" s="63" t="s">
        <v>77</v>
      </c>
      <c r="C518" s="22"/>
      <c r="D518" s="404"/>
      <c r="E518" s="13"/>
      <c r="F518" s="404"/>
      <c r="G518" s="404"/>
      <c r="H518"/>
      <c r="I518"/>
    </row>
    <row r="519" spans="1:9" ht="29" hidden="1">
      <c r="A519" s="40" t="s">
        <v>76</v>
      </c>
      <c r="B519" s="446" t="s">
        <v>75</v>
      </c>
      <c r="C519" s="439"/>
      <c r="D519" s="440"/>
      <c r="E519" s="441"/>
      <c r="F519" s="440"/>
      <c r="G519" s="440"/>
      <c r="H519"/>
      <c r="I519"/>
    </row>
    <row r="520" spans="1:9" ht="29" hidden="1">
      <c r="A520" s="40" t="s">
        <v>74</v>
      </c>
      <c r="B520" s="63" t="s">
        <v>73</v>
      </c>
      <c r="C520" s="45" t="s">
        <v>2149</v>
      </c>
      <c r="D520" s="404"/>
      <c r="E520" s="13"/>
      <c r="F520" s="404"/>
      <c r="G520" s="404"/>
      <c r="H520"/>
      <c r="I520"/>
    </row>
    <row r="521" spans="1:9" ht="29" hidden="1">
      <c r="A521" s="40" t="s">
        <v>64</v>
      </c>
      <c r="B521" s="63" t="s">
        <v>63</v>
      </c>
      <c r="C521" s="22"/>
      <c r="D521" s="404"/>
      <c r="E521" s="13"/>
      <c r="F521" s="404"/>
      <c r="G521" s="404"/>
      <c r="H521"/>
      <c r="I521"/>
    </row>
    <row r="522" spans="1:9" ht="18.5">
      <c r="A522" s="28" t="s">
        <v>62</v>
      </c>
      <c r="B522" s="1003" t="s">
        <v>61</v>
      </c>
      <c r="C522" s="1004"/>
      <c r="D522" s="1004"/>
      <c r="E522" s="1004"/>
      <c r="F522" s="1004"/>
      <c r="G522" s="1005"/>
      <c r="H522" s="371">
        <f>SUM(D523:D524)</f>
        <v>0</v>
      </c>
      <c r="I522" s="371">
        <f>COUNT(D523:D524)*2</f>
        <v>4</v>
      </c>
    </row>
    <row r="523" spans="1:9" ht="29">
      <c r="A523" s="28" t="s">
        <v>60</v>
      </c>
      <c r="B523" s="63" t="s">
        <v>59</v>
      </c>
      <c r="C523" s="36" t="s">
        <v>4964</v>
      </c>
      <c r="D523" s="16">
        <v>0</v>
      </c>
      <c r="E523" s="13" t="s">
        <v>51</v>
      </c>
      <c r="F523" s="404"/>
      <c r="G523" s="15"/>
    </row>
    <row r="524" spans="1:9" ht="43.5">
      <c r="A524" s="28"/>
      <c r="B524" s="63"/>
      <c r="C524" s="36" t="s">
        <v>4963</v>
      </c>
      <c r="D524" s="16">
        <v>0</v>
      </c>
      <c r="E524" s="13" t="s">
        <v>51</v>
      </c>
      <c r="F524" s="404"/>
      <c r="G524" s="15"/>
    </row>
    <row r="525" spans="1:9" ht="29" hidden="1">
      <c r="A525" s="40" t="s">
        <v>50</v>
      </c>
      <c r="B525" s="63" t="s">
        <v>49</v>
      </c>
      <c r="C525" s="36"/>
      <c r="D525" s="404"/>
      <c r="E525" s="13"/>
      <c r="F525" s="404"/>
      <c r="G525" s="404"/>
      <c r="H525"/>
      <c r="I525"/>
    </row>
    <row r="526" spans="1:9">
      <c r="A526" s="642"/>
      <c r="B526" s="643"/>
      <c r="C526" s="644"/>
      <c r="D526" s="642"/>
      <c r="E526" s="642"/>
      <c r="F526" s="642"/>
    </row>
    <row r="527" spans="1:9">
      <c r="A527" s="371"/>
      <c r="B527" s="454"/>
      <c r="C527" s="455"/>
      <c r="D527" s="371"/>
      <c r="E527" s="371"/>
      <c r="F527" s="371"/>
      <c r="G527" s="371"/>
    </row>
    <row r="528" spans="1:9">
      <c r="A528" s="371"/>
      <c r="B528" s="454" t="s">
        <v>48</v>
      </c>
      <c r="C528" s="455" t="s">
        <v>19</v>
      </c>
      <c r="D528" s="371" t="s">
        <v>2242</v>
      </c>
      <c r="E528" s="371"/>
      <c r="F528" s="371"/>
      <c r="G528" s="371"/>
    </row>
    <row r="529" spans="1:7">
      <c r="A529" s="371" t="s">
        <v>44</v>
      </c>
      <c r="B529" s="454">
        <f>H42</f>
        <v>0</v>
      </c>
      <c r="C529" s="455">
        <f>I42</f>
        <v>10</v>
      </c>
      <c r="D529" s="733">
        <f>IF(D537=0,0,B529/C529)</f>
        <v>0</v>
      </c>
      <c r="E529" s="371"/>
      <c r="F529" s="371"/>
      <c r="G529" s="371"/>
    </row>
    <row r="530" spans="1:7">
      <c r="A530" s="371" t="s">
        <v>42</v>
      </c>
      <c r="B530" s="454">
        <f>H99</f>
        <v>0</v>
      </c>
      <c r="C530" s="455">
        <f>I99</f>
        <v>22</v>
      </c>
      <c r="D530" s="733">
        <f>IF(D537=0,0,B530/C530)</f>
        <v>0</v>
      </c>
      <c r="E530" s="371"/>
      <c r="F530" s="371"/>
      <c r="G530" s="371"/>
    </row>
    <row r="531" spans="1:7">
      <c r="A531" s="371" t="s">
        <v>40</v>
      </c>
      <c r="B531" s="454">
        <f>H134</f>
        <v>0</v>
      </c>
      <c r="C531" s="455">
        <f>I134</f>
        <v>84</v>
      </c>
      <c r="D531" s="733">
        <f>IF(D537=0,0,B531/C531)</f>
        <v>0</v>
      </c>
      <c r="E531" s="371"/>
      <c r="F531" s="371"/>
      <c r="G531" s="371"/>
    </row>
    <row r="532" spans="1:7">
      <c r="A532" s="371" t="s">
        <v>38</v>
      </c>
      <c r="B532" s="454">
        <f>H191</f>
        <v>0</v>
      </c>
      <c r="C532" s="455">
        <f>I191</f>
        <v>60</v>
      </c>
      <c r="D532" s="733">
        <f>IF(D537=0,0,B532/C532)</f>
        <v>0</v>
      </c>
      <c r="E532" s="371"/>
      <c r="F532" s="371"/>
      <c r="G532" s="371"/>
    </row>
    <row r="533" spans="1:7">
      <c r="A533" s="371" t="s">
        <v>36</v>
      </c>
      <c r="B533" s="454">
        <f>H256</f>
        <v>0</v>
      </c>
      <c r="C533" s="455">
        <f>I256</f>
        <v>34</v>
      </c>
      <c r="D533" s="733">
        <f>IF(D537=0,0,B533/C533)</f>
        <v>0</v>
      </c>
      <c r="E533" s="371"/>
      <c r="F533" s="371"/>
      <c r="G533" s="371"/>
    </row>
    <row r="534" spans="1:7">
      <c r="A534" s="371" t="s">
        <v>33</v>
      </c>
      <c r="B534" s="454">
        <f>H404</f>
        <v>0</v>
      </c>
      <c r="C534" s="455">
        <f>I404</f>
        <v>86</v>
      </c>
      <c r="D534" s="733">
        <f>IF(D537=0,0,B534/C534)</f>
        <v>0</v>
      </c>
      <c r="E534" s="371"/>
      <c r="F534" s="371"/>
      <c r="G534" s="371"/>
    </row>
    <row r="535" spans="1:7">
      <c r="A535" s="371" t="s">
        <v>32</v>
      </c>
      <c r="B535" s="454">
        <f>H461</f>
        <v>0</v>
      </c>
      <c r="C535" s="455">
        <f>I461</f>
        <v>62</v>
      </c>
      <c r="D535" s="733">
        <f>IF(D537=0,0,B535/C535)</f>
        <v>0</v>
      </c>
      <c r="E535" s="371"/>
      <c r="F535" s="371"/>
      <c r="G535" s="371"/>
    </row>
    <row r="536" spans="1:7">
      <c r="A536" s="371" t="s">
        <v>30</v>
      </c>
      <c r="B536" s="454">
        <f>H509</f>
        <v>0</v>
      </c>
      <c r="C536" s="455">
        <f>I509</f>
        <v>12</v>
      </c>
      <c r="D536" s="733">
        <f>IF(D537=0,0,B536/C536)</f>
        <v>0</v>
      </c>
      <c r="E536" s="371"/>
      <c r="F536" s="371"/>
      <c r="G536" s="371"/>
    </row>
    <row r="537" spans="1:7">
      <c r="A537" s="371" t="s">
        <v>46</v>
      </c>
      <c r="B537" s="454">
        <f>IF(H2=0,0,SUM(B529:B536))</f>
        <v>0</v>
      </c>
      <c r="C537" s="455">
        <f>IF(H2=0,0,SUM(C529:C536))</f>
        <v>370</v>
      </c>
      <c r="D537" s="733">
        <f>IF(H2=0,0,B537/C537)</f>
        <v>0</v>
      </c>
      <c r="E537" s="371"/>
      <c r="F537" s="371"/>
      <c r="G537" s="371"/>
    </row>
    <row r="538" spans="1:7">
      <c r="A538" s="371"/>
      <c r="B538" s="454"/>
      <c r="C538" s="455"/>
      <c r="D538" s="371"/>
      <c r="E538" s="371"/>
      <c r="F538" s="371"/>
      <c r="G538" s="371"/>
    </row>
    <row r="539" spans="1:7">
      <c r="A539" s="371"/>
      <c r="B539" s="454"/>
      <c r="C539" s="455"/>
      <c r="D539" s="371"/>
      <c r="E539" s="371"/>
      <c r="F539" s="371"/>
      <c r="G539" s="371"/>
    </row>
    <row r="540" spans="1:7">
      <c r="A540" s="371">
        <v>0</v>
      </c>
      <c r="B540" s="454"/>
      <c r="C540" s="455"/>
      <c r="D540" s="371"/>
      <c r="E540" s="371"/>
      <c r="F540" s="371"/>
      <c r="G540" s="371"/>
    </row>
    <row r="541" spans="1:7">
      <c r="A541" s="371">
        <v>1</v>
      </c>
      <c r="B541" s="454"/>
      <c r="C541" s="455"/>
      <c r="D541" s="371"/>
      <c r="E541" s="371"/>
      <c r="F541" s="371"/>
      <c r="G541" s="371"/>
    </row>
    <row r="542" spans="1:7">
      <c r="A542" s="371">
        <v>2</v>
      </c>
      <c r="B542" s="454"/>
      <c r="C542" s="455"/>
      <c r="D542" s="371"/>
      <c r="E542" s="371"/>
      <c r="F542" s="371"/>
      <c r="G542" s="371"/>
    </row>
    <row r="543" spans="1:7">
      <c r="A543" s="371"/>
      <c r="B543" s="454"/>
      <c r="C543" s="455"/>
      <c r="D543" s="371"/>
      <c r="E543" s="371"/>
      <c r="F543" s="371"/>
      <c r="G543" s="371"/>
    </row>
    <row r="544" spans="1:7">
      <c r="A544" s="371"/>
      <c r="B544" s="454"/>
      <c r="C544" s="455"/>
      <c r="D544" s="371"/>
      <c r="E544" s="371"/>
      <c r="F544" s="371"/>
      <c r="G544" s="371"/>
    </row>
    <row r="545" spans="1:7">
      <c r="A545" s="371"/>
      <c r="B545" s="454"/>
      <c r="C545" s="455"/>
      <c r="D545" s="371"/>
      <c r="E545" s="371"/>
      <c r="F545" s="371"/>
      <c r="G545" s="371"/>
    </row>
    <row r="546" spans="1:7">
      <c r="B546" s="454"/>
      <c r="C546" s="455"/>
      <c r="D546" s="371"/>
      <c r="E546" s="371"/>
      <c r="F546" s="371"/>
      <c r="G546" s="371"/>
    </row>
    <row r="547" spans="1:7">
      <c r="B547" s="454"/>
      <c r="C547" s="455"/>
      <c r="D547" s="371"/>
      <c r="E547" s="371"/>
      <c r="F547" s="371"/>
      <c r="G547" s="371"/>
    </row>
    <row r="548" spans="1:7">
      <c r="B548" s="454"/>
      <c r="C548" s="455"/>
      <c r="D548" s="371"/>
      <c r="E548" s="371"/>
      <c r="F548" s="371"/>
      <c r="G548" s="371"/>
    </row>
    <row r="549" spans="1:7">
      <c r="B549" s="454"/>
      <c r="C549" s="455"/>
      <c r="D549" s="371"/>
      <c r="E549" s="371"/>
      <c r="F549" s="371"/>
      <c r="G549" s="371"/>
    </row>
    <row r="550" spans="1:7">
      <c r="B550" s="454"/>
      <c r="C550" s="455"/>
      <c r="D550" s="371"/>
      <c r="E550" s="371"/>
      <c r="F550" s="371"/>
      <c r="G550" s="371"/>
    </row>
    <row r="551" spans="1:7">
      <c r="B551" s="454"/>
      <c r="C551" s="455"/>
      <c r="D551" s="371"/>
      <c r="E551" s="371"/>
      <c r="F551" s="371"/>
      <c r="G551" s="371"/>
    </row>
    <row r="552" spans="1:7">
      <c r="B552" s="454"/>
      <c r="C552" s="455"/>
      <c r="D552" s="371"/>
      <c r="E552" s="371"/>
      <c r="F552" s="371"/>
      <c r="G552" s="371"/>
    </row>
    <row r="553" spans="1:7">
      <c r="B553" s="454"/>
      <c r="C553" s="455"/>
      <c r="D553" s="371"/>
      <c r="E553" s="371"/>
      <c r="F553" s="371"/>
      <c r="G553" s="371"/>
    </row>
    <row r="554" spans="1:7">
      <c r="B554" s="454"/>
      <c r="C554" s="455"/>
      <c r="D554" s="371"/>
      <c r="E554" s="371"/>
      <c r="F554" s="371"/>
      <c r="G554" s="371"/>
    </row>
    <row r="555" spans="1:7">
      <c r="B555" s="454"/>
      <c r="C555" s="455"/>
      <c r="D555" s="371"/>
      <c r="E555" s="371"/>
      <c r="F555" s="371"/>
      <c r="G555" s="371"/>
    </row>
    <row r="556" spans="1:7">
      <c r="B556" s="454"/>
      <c r="C556" s="455"/>
      <c r="D556" s="371"/>
      <c r="E556" s="371"/>
      <c r="F556" s="371"/>
      <c r="G556" s="371"/>
    </row>
    <row r="557" spans="1:7">
      <c r="B557" s="454"/>
      <c r="C557" s="455"/>
      <c r="D557" s="371"/>
      <c r="E557" s="371"/>
      <c r="F557" s="371"/>
      <c r="G557" s="371"/>
    </row>
    <row r="558" spans="1:7">
      <c r="B558" s="454"/>
      <c r="C558" s="455"/>
      <c r="D558" s="371"/>
      <c r="E558" s="371"/>
      <c r="F558" s="371"/>
      <c r="G558" s="371"/>
    </row>
    <row r="559" spans="1:7">
      <c r="A559" s="645"/>
      <c r="B559" s="643"/>
      <c r="C559" s="644"/>
      <c r="D559" s="642"/>
      <c r="E559" s="642"/>
      <c r="F559" s="642"/>
    </row>
    <row r="560" spans="1:7">
      <c r="A560" s="645"/>
      <c r="B560" s="643"/>
      <c r="C560" s="644"/>
      <c r="D560" s="642"/>
      <c r="E560" s="642"/>
      <c r="F560" s="642"/>
    </row>
    <row r="561" spans="1:6">
      <c r="B561" s="454"/>
      <c r="C561" s="455"/>
      <c r="D561" s="371"/>
      <c r="E561" s="371"/>
      <c r="F561" s="371"/>
    </row>
    <row r="562" spans="1:6">
      <c r="B562" s="454"/>
      <c r="C562" s="455"/>
      <c r="D562" s="371"/>
      <c r="E562" s="371"/>
      <c r="F562" s="371"/>
    </row>
    <row r="563" spans="1:6">
      <c r="B563" s="454"/>
      <c r="C563" s="455"/>
      <c r="D563" s="371"/>
      <c r="E563" s="371"/>
      <c r="F563" s="371"/>
    </row>
    <row r="564" spans="1:6">
      <c r="B564" s="454"/>
      <c r="C564" s="455"/>
      <c r="D564" s="371"/>
      <c r="E564" s="371"/>
      <c r="F564" s="371"/>
    </row>
    <row r="565" spans="1:6">
      <c r="A565" s="645"/>
      <c r="B565" s="643"/>
      <c r="C565" s="644"/>
      <c r="D565" s="642"/>
      <c r="E565" s="642"/>
      <c r="F565" s="642"/>
    </row>
    <row r="566" spans="1:6">
      <c r="A566" s="645"/>
      <c r="B566" s="643"/>
      <c r="C566" s="644"/>
      <c r="D566" s="642"/>
      <c r="E566" s="642"/>
      <c r="F566" s="642"/>
    </row>
    <row r="567" spans="1:6">
      <c r="A567" s="645"/>
      <c r="B567" s="643"/>
      <c r="C567" s="644"/>
      <c r="D567" s="642"/>
      <c r="E567" s="642"/>
      <c r="F567" s="642"/>
    </row>
    <row r="577" spans="2:2">
      <c r="B577" s="372"/>
    </row>
  </sheetData>
  <autoFilter ref="A41:G525">
    <filterColumn colId="0">
      <colorFilter dxfId="4"/>
    </filterColumn>
  </autoFilter>
  <customSheetViews>
    <customSheetView guid="{5A5334BF-4161-4474-AB11-E32AC1D8DA20}" scale="85" filter="1" showAutoFilter="1" topLeftCell="A9">
      <selection activeCell="G67" sqref="G67"/>
      <pageMargins left="0.7" right="0.7" top="0.75" bottom="0.75" header="0.3" footer="0.3"/>
      <pageSetup scale="59" orientation="portrait"/>
      <autoFilter ref="A14:G498">
        <filterColumn colId="0">
          <colorFilter dxfId="3"/>
        </filterColumn>
      </autoFilter>
    </customSheetView>
  </customSheetViews>
  <mergeCells count="87">
    <mergeCell ref="B522:G522"/>
    <mergeCell ref="B501:G501"/>
    <mergeCell ref="B253:G253"/>
    <mergeCell ref="B469:G469"/>
    <mergeCell ref="B474:G474"/>
    <mergeCell ref="B491:G491"/>
    <mergeCell ref="B495:G495"/>
    <mergeCell ref="B422:G422"/>
    <mergeCell ref="B427:G427"/>
    <mergeCell ref="B510:G510"/>
    <mergeCell ref="B392:G392"/>
    <mergeCell ref="B461:G461"/>
    <mergeCell ref="B353:G353"/>
    <mergeCell ref="B404:G404"/>
    <mergeCell ref="B515:G515"/>
    <mergeCell ref="B509:G509"/>
    <mergeCell ref="B248:G248"/>
    <mergeCell ref="B256:G256"/>
    <mergeCell ref="B180:G180"/>
    <mergeCell ref="B191:G191"/>
    <mergeCell ref="B336:G336"/>
    <mergeCell ref="B305:G305"/>
    <mergeCell ref="B214:G214"/>
    <mergeCell ref="B226:G226"/>
    <mergeCell ref="B506:G506"/>
    <mergeCell ref="B435:G435"/>
    <mergeCell ref="B446:G446"/>
    <mergeCell ref="B462:G462"/>
    <mergeCell ref="B288:G288"/>
    <mergeCell ref="B405:G405"/>
    <mergeCell ref="B413:G413"/>
    <mergeCell ref="B42:G42"/>
    <mergeCell ref="B43:G43"/>
    <mergeCell ref="B99:G99"/>
    <mergeCell ref="B84:G84"/>
    <mergeCell ref="B19:I19"/>
    <mergeCell ref="B20:I20"/>
    <mergeCell ref="B21:I21"/>
    <mergeCell ref="B22:I22"/>
    <mergeCell ref="B23:I23"/>
    <mergeCell ref="B24:I24"/>
    <mergeCell ref="B25:I25"/>
    <mergeCell ref="B26:I26"/>
    <mergeCell ref="B37:I37"/>
    <mergeCell ref="A38:I40"/>
    <mergeCell ref="B32:I32"/>
    <mergeCell ref="B33:I33"/>
    <mergeCell ref="B100:G100"/>
    <mergeCell ref="B110:G110"/>
    <mergeCell ref="B192:G192"/>
    <mergeCell ref="B197:G197"/>
    <mergeCell ref="B207:G207"/>
    <mergeCell ref="B116:G116"/>
    <mergeCell ref="B121:G121"/>
    <mergeCell ref="B135:G135"/>
    <mergeCell ref="B134:G134"/>
    <mergeCell ref="B152:G152"/>
    <mergeCell ref="B159:G159"/>
    <mergeCell ref="B164:G164"/>
    <mergeCell ref="B175:G175"/>
    <mergeCell ref="A1:I1"/>
    <mergeCell ref="A2:G2"/>
    <mergeCell ref="H2:I2"/>
    <mergeCell ref="A3:I3"/>
    <mergeCell ref="A4:B4"/>
    <mergeCell ref="C4:E4"/>
    <mergeCell ref="G4:I4"/>
    <mergeCell ref="A5:B5"/>
    <mergeCell ref="C5:E5"/>
    <mergeCell ref="G5:I5"/>
    <mergeCell ref="A6:B6"/>
    <mergeCell ref="C6:E6"/>
    <mergeCell ref="G6:I6"/>
    <mergeCell ref="A7:I7"/>
    <mergeCell ref="D8:I8"/>
    <mergeCell ref="D9:I16"/>
    <mergeCell ref="A8:C8"/>
    <mergeCell ref="B18:I18"/>
    <mergeCell ref="A17:I17"/>
    <mergeCell ref="B34:I34"/>
    <mergeCell ref="B35:I35"/>
    <mergeCell ref="B36:I36"/>
    <mergeCell ref="B27:I27"/>
    <mergeCell ref="B28:I28"/>
    <mergeCell ref="B29:I29"/>
    <mergeCell ref="B30:I30"/>
    <mergeCell ref="B31:I31"/>
  </mergeCells>
  <conditionalFormatting sqref="C210:C211">
    <cfRule type="duplicateValues" dxfId="2" priority="1"/>
  </conditionalFormatting>
  <dataValidations count="2">
    <dataValidation type="list" allowBlank="1" showInputMessage="1" showErrorMessage="1" sqref="D546:D1048576 D92:D95 D101:D102 D107 D109 D112:D113 D117:D120 D126 D136:D151 D155:D158 D153 D161:D163 D168:D174 D165 D177:D178 D185:D190 D181:D182 D193:D196 D204:D205 D202 D208:D213 D224:D225 D215:D222 D227:D228 D249:D252 D254 D295 D308:D309 D340:D352 D337 D409:D411 D414:D420 D423:D426 D428:D434 D436:D443 D447:D460 D463 D472:D473 D470 D475:D490 D492:D494 D498:D500 D496 D503:D505 D507 D511:D512 D516:D517 D523:D524 D57">
      <formula1>$A$540:$A$542</formula1>
    </dataValidation>
    <dataValidation type="list" allowBlank="1" showInputMessage="1" showErrorMessage="1" sqref="D538:D545 D58:D83 D41:D56 D85:D91 D103:D106 D111 D183:D184 D198:D201 D338:D339 D406:D408 D508:D509 D502 D497 D255:D287 D525:D528 D471 D464:D468 D461 D444:D445 D518:D521 D513:D514 D421 D412 D353:D404 D310:D335 D296:D304 D289:D294 D229:D247 D223 D306:D307 D206 D203 D191 D179 D166:D167 D160 D154 D176 D127:D134 D122:D125 D114:D115 D108 D96:D99">
      <formula1>$A$529:$A$531</formula1>
    </dataValidation>
  </dataValidations>
  <pageMargins left="0.7" right="0.7" top="0.75" bottom="0.75" header="0.3" footer="0.3"/>
  <pageSetup scale="55" orientation="portrait" r:id="rId1"/>
  <headerFooter>
    <oddHeader>&amp;LChecklist - 17&amp;CMortuary&amp;RVersion-NHSRC/3.0</oddHeader>
  </headerFooter>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sheetPr codeName="Sheet19" filterMode="1"/>
  <dimension ref="A1:I857"/>
  <sheetViews>
    <sheetView view="pageBreakPreview" zoomScale="60" zoomScaleNormal="70" zoomScalePageLayoutView="70" workbookViewId="0">
      <selection activeCell="B815" sqref="B815:G815"/>
    </sheetView>
  </sheetViews>
  <sheetFormatPr defaultColWidth="9.1796875" defaultRowHeight="14.5"/>
  <cols>
    <col min="1" max="1" width="15.7265625" style="417" customWidth="1"/>
    <col min="2" max="2" width="36.7265625" style="8" customWidth="1"/>
    <col min="3" max="3" width="27.453125" style="8" customWidth="1"/>
    <col min="4" max="4" width="13.1796875" style="8" customWidth="1"/>
    <col min="5" max="5" width="13.7265625" style="9" customWidth="1"/>
    <col min="6" max="6" width="22.26953125" style="8" customWidth="1"/>
    <col min="7" max="7" width="20.26953125" style="8" customWidth="1"/>
    <col min="8" max="8" width="6.7265625" style="11" customWidth="1"/>
    <col min="9" max="9" width="6.54296875" style="11" customWidth="1"/>
    <col min="10" max="16384" width="9.1796875" style="8"/>
  </cols>
  <sheetData>
    <row r="1" spans="1:9" ht="33.5">
      <c r="A1" s="829" t="s">
        <v>6115</v>
      </c>
      <c r="B1" s="830"/>
      <c r="C1" s="830"/>
      <c r="D1" s="830"/>
      <c r="E1" s="830"/>
      <c r="F1" s="830"/>
      <c r="G1" s="830"/>
      <c r="H1" s="830"/>
      <c r="I1" s="971"/>
    </row>
    <row r="2" spans="1:9" ht="33.5">
      <c r="A2" s="829" t="s">
        <v>6152</v>
      </c>
      <c r="B2" s="830"/>
      <c r="C2" s="830"/>
      <c r="D2" s="830"/>
      <c r="E2" s="830"/>
      <c r="F2" s="830"/>
      <c r="G2" s="830"/>
      <c r="H2" s="888">
        <v>18</v>
      </c>
      <c r="I2" s="889"/>
    </row>
    <row r="3" spans="1:9" ht="28.5">
      <c r="A3" s="835" t="s">
        <v>6117</v>
      </c>
      <c r="B3" s="835"/>
      <c r="C3" s="835"/>
      <c r="D3" s="835"/>
      <c r="E3" s="835"/>
      <c r="F3" s="835"/>
      <c r="G3" s="835"/>
      <c r="H3" s="835"/>
      <c r="I3" s="835"/>
    </row>
    <row r="4" spans="1:9" ht="42">
      <c r="A4" s="806" t="s">
        <v>6112</v>
      </c>
      <c r="B4" s="806"/>
      <c r="C4" s="807"/>
      <c r="D4" s="807"/>
      <c r="E4" s="807"/>
      <c r="F4" s="655" t="s">
        <v>6121</v>
      </c>
      <c r="G4" s="807"/>
      <c r="H4" s="807"/>
      <c r="I4" s="807"/>
    </row>
    <row r="5" spans="1:9" ht="42">
      <c r="A5" s="809" t="s">
        <v>6113</v>
      </c>
      <c r="B5" s="810"/>
      <c r="C5" s="811"/>
      <c r="D5" s="811"/>
      <c r="E5" s="811"/>
      <c r="F5" s="656" t="s">
        <v>6126</v>
      </c>
      <c r="G5" s="807"/>
      <c r="H5" s="807"/>
      <c r="I5" s="807"/>
    </row>
    <row r="6" spans="1:9" ht="42">
      <c r="A6" s="840" t="s">
        <v>6123</v>
      </c>
      <c r="B6" s="840"/>
      <c r="C6" s="841"/>
      <c r="D6" s="841"/>
      <c r="E6" s="841"/>
      <c r="F6" s="656" t="s">
        <v>6122</v>
      </c>
      <c r="G6" s="807"/>
      <c r="H6" s="807"/>
      <c r="I6" s="807"/>
    </row>
    <row r="7" spans="1:9" ht="33.5">
      <c r="A7" s="940" t="s">
        <v>5099</v>
      </c>
      <c r="B7" s="941"/>
      <c r="C7" s="941"/>
      <c r="D7" s="941"/>
      <c r="E7" s="941"/>
      <c r="F7" s="941"/>
      <c r="G7" s="941"/>
      <c r="H7" s="941"/>
      <c r="I7" s="941"/>
    </row>
    <row r="8" spans="1:9" ht="33.5">
      <c r="A8" s="693"/>
      <c r="B8" s="1080" t="s">
        <v>45</v>
      </c>
      <c r="C8" s="1081"/>
      <c r="D8" s="989" t="s">
        <v>5098</v>
      </c>
      <c r="E8" s="989"/>
      <c r="F8" s="989"/>
      <c r="G8" s="989"/>
      <c r="H8" s="989"/>
      <c r="I8" s="989"/>
    </row>
    <row r="9" spans="1:9" ht="33.65" customHeight="1">
      <c r="A9" s="661" t="s">
        <v>44</v>
      </c>
      <c r="B9" s="696" t="s">
        <v>43</v>
      </c>
      <c r="C9" s="640">
        <f>Admin!D831</f>
        <v>0</v>
      </c>
      <c r="D9" s="928">
        <f>D839</f>
        <v>0</v>
      </c>
      <c r="E9" s="991"/>
      <c r="F9" s="991"/>
      <c r="G9" s="991"/>
      <c r="H9" s="991"/>
      <c r="I9" s="1014"/>
    </row>
    <row r="10" spans="1:9" ht="33.65" customHeight="1">
      <c r="A10" s="661" t="s">
        <v>42</v>
      </c>
      <c r="B10" s="696" t="s">
        <v>41</v>
      </c>
      <c r="C10" s="640">
        <f>Admin!D832</f>
        <v>0</v>
      </c>
      <c r="D10" s="994"/>
      <c r="E10" s="995"/>
      <c r="F10" s="995"/>
      <c r="G10" s="995"/>
      <c r="H10" s="995"/>
      <c r="I10" s="1015"/>
    </row>
    <row r="11" spans="1:9" ht="33.65" customHeight="1">
      <c r="A11" s="661" t="s">
        <v>40</v>
      </c>
      <c r="B11" s="696" t="s">
        <v>39</v>
      </c>
      <c r="C11" s="640">
        <f>Admin!D833</f>
        <v>0</v>
      </c>
      <c r="D11" s="994"/>
      <c r="E11" s="995"/>
      <c r="F11" s="995"/>
      <c r="G11" s="995"/>
      <c r="H11" s="995"/>
      <c r="I11" s="1015"/>
    </row>
    <row r="12" spans="1:9" ht="33.65" customHeight="1">
      <c r="A12" s="661" t="s">
        <v>38</v>
      </c>
      <c r="B12" s="696" t="s">
        <v>37</v>
      </c>
      <c r="C12" s="640">
        <f>Admin!D834</f>
        <v>0</v>
      </c>
      <c r="D12" s="994"/>
      <c r="E12" s="995"/>
      <c r="F12" s="995"/>
      <c r="G12" s="995"/>
      <c r="H12" s="995"/>
      <c r="I12" s="1015"/>
    </row>
    <row r="13" spans="1:9" ht="33.65" customHeight="1">
      <c r="A13" s="661" t="s">
        <v>36</v>
      </c>
      <c r="B13" s="696" t="s">
        <v>35</v>
      </c>
      <c r="C13" s="640">
        <f>Admin!D835</f>
        <v>0</v>
      </c>
      <c r="D13" s="994"/>
      <c r="E13" s="995"/>
      <c r="F13" s="995"/>
      <c r="G13" s="995"/>
      <c r="H13" s="995"/>
      <c r="I13" s="1015"/>
    </row>
    <row r="14" spans="1:9" ht="33.65" customHeight="1">
      <c r="A14" s="661" t="s">
        <v>33</v>
      </c>
      <c r="B14" s="696" t="s">
        <v>26</v>
      </c>
      <c r="C14" s="640">
        <f>Admin!D836</f>
        <v>0</v>
      </c>
      <c r="D14" s="994"/>
      <c r="E14" s="995"/>
      <c r="F14" s="995"/>
      <c r="G14" s="995"/>
      <c r="H14" s="995"/>
      <c r="I14" s="1015"/>
    </row>
    <row r="15" spans="1:9" ht="33.65" customHeight="1">
      <c r="A15" s="661" t="s">
        <v>32</v>
      </c>
      <c r="B15" s="696" t="s">
        <v>31</v>
      </c>
      <c r="C15" s="640">
        <f>Admin!D837</f>
        <v>0</v>
      </c>
      <c r="D15" s="994"/>
      <c r="E15" s="995"/>
      <c r="F15" s="995"/>
      <c r="G15" s="995"/>
      <c r="H15" s="995"/>
      <c r="I15" s="1015"/>
    </row>
    <row r="16" spans="1:9" ht="33.65" customHeight="1">
      <c r="A16" s="661" t="s">
        <v>30</v>
      </c>
      <c r="B16" s="696" t="s">
        <v>29</v>
      </c>
      <c r="C16" s="640">
        <f>Admin!D838</f>
        <v>0</v>
      </c>
      <c r="D16" s="998"/>
      <c r="E16" s="999"/>
      <c r="F16" s="999"/>
      <c r="G16" s="999"/>
      <c r="H16" s="999"/>
      <c r="I16" s="1016"/>
    </row>
    <row r="17" spans="1:9" customFormat="1" ht="33.65" customHeight="1">
      <c r="A17" s="873"/>
      <c r="B17" s="874"/>
      <c r="C17" s="874"/>
      <c r="D17" s="874"/>
      <c r="E17" s="874"/>
      <c r="F17" s="874"/>
      <c r="G17" s="874"/>
      <c r="H17" s="874"/>
      <c r="I17" s="968"/>
    </row>
    <row r="18" spans="1:9" customFormat="1" ht="33.65" customHeight="1">
      <c r="A18" s="661"/>
      <c r="B18" s="812" t="s">
        <v>6118</v>
      </c>
      <c r="C18" s="812"/>
      <c r="D18" s="812"/>
      <c r="E18" s="812"/>
      <c r="F18" s="812"/>
      <c r="G18" s="812"/>
      <c r="H18" s="812"/>
      <c r="I18" s="812"/>
    </row>
    <row r="19" spans="1:9" customFormat="1" ht="33.65" customHeight="1">
      <c r="A19" s="662">
        <v>1</v>
      </c>
      <c r="B19" s="814"/>
      <c r="C19" s="814"/>
      <c r="D19" s="814"/>
      <c r="E19" s="814"/>
      <c r="F19" s="814"/>
      <c r="G19" s="814"/>
      <c r="H19" s="814"/>
      <c r="I19" s="814"/>
    </row>
    <row r="20" spans="1:9" customFormat="1" ht="33.65" customHeight="1">
      <c r="A20" s="662">
        <v>2</v>
      </c>
      <c r="B20" s="814"/>
      <c r="C20" s="814"/>
      <c r="D20" s="814"/>
      <c r="E20" s="814"/>
      <c r="F20" s="814"/>
      <c r="G20" s="814"/>
      <c r="H20" s="814"/>
      <c r="I20" s="814"/>
    </row>
    <row r="21" spans="1:9" customFormat="1" ht="33.65" customHeight="1">
      <c r="A21" s="662">
        <v>3</v>
      </c>
      <c r="B21" s="814"/>
      <c r="C21" s="814"/>
      <c r="D21" s="814"/>
      <c r="E21" s="814"/>
      <c r="F21" s="814"/>
      <c r="G21" s="814"/>
      <c r="H21" s="814"/>
      <c r="I21" s="814"/>
    </row>
    <row r="22" spans="1:9" customFormat="1" ht="33.65" customHeight="1">
      <c r="A22" s="662">
        <v>4</v>
      </c>
      <c r="B22" s="814"/>
      <c r="C22" s="814"/>
      <c r="D22" s="814"/>
      <c r="E22" s="814"/>
      <c r="F22" s="814"/>
      <c r="G22" s="814"/>
      <c r="H22" s="814"/>
      <c r="I22" s="814"/>
    </row>
    <row r="23" spans="1:9" customFormat="1" ht="33.65" customHeight="1">
      <c r="A23" s="662">
        <v>5</v>
      </c>
      <c r="B23" s="814"/>
      <c r="C23" s="814"/>
      <c r="D23" s="814"/>
      <c r="E23" s="814"/>
      <c r="F23" s="814"/>
      <c r="G23" s="814"/>
      <c r="H23" s="814"/>
      <c r="I23" s="814"/>
    </row>
    <row r="24" spans="1:9" customFormat="1" ht="33.65" customHeight="1">
      <c r="A24" s="661"/>
      <c r="B24" s="816" t="s">
        <v>6120</v>
      </c>
      <c r="C24" s="817"/>
      <c r="D24" s="817"/>
      <c r="E24" s="817"/>
      <c r="F24" s="817"/>
      <c r="G24" s="817"/>
      <c r="H24" s="817"/>
      <c r="I24" s="967"/>
    </row>
    <row r="25" spans="1:9" customFormat="1" ht="33.65" customHeight="1">
      <c r="A25" s="662">
        <v>1</v>
      </c>
      <c r="B25" s="814"/>
      <c r="C25" s="814"/>
      <c r="D25" s="814"/>
      <c r="E25" s="814"/>
      <c r="F25" s="814"/>
      <c r="G25" s="814"/>
      <c r="H25" s="814"/>
      <c r="I25" s="814"/>
    </row>
    <row r="26" spans="1:9" customFormat="1" ht="33.65" customHeight="1">
      <c r="A26" s="662">
        <v>2</v>
      </c>
      <c r="B26" s="814"/>
      <c r="C26" s="814"/>
      <c r="D26" s="814"/>
      <c r="E26" s="814"/>
      <c r="F26" s="814"/>
      <c r="G26" s="814"/>
      <c r="H26" s="814"/>
      <c r="I26" s="814"/>
    </row>
    <row r="27" spans="1:9" customFormat="1" ht="33.65" customHeight="1">
      <c r="A27" s="662">
        <v>3</v>
      </c>
      <c r="B27" s="814"/>
      <c r="C27" s="814"/>
      <c r="D27" s="814"/>
      <c r="E27" s="814"/>
      <c r="F27" s="814"/>
      <c r="G27" s="814"/>
      <c r="H27" s="814"/>
      <c r="I27" s="814"/>
    </row>
    <row r="28" spans="1:9" customFormat="1" ht="33.65" customHeight="1">
      <c r="A28" s="662">
        <v>4</v>
      </c>
      <c r="B28" s="789"/>
      <c r="C28" s="790"/>
      <c r="D28" s="790"/>
      <c r="E28" s="790"/>
      <c r="F28" s="790"/>
      <c r="G28" s="790"/>
      <c r="H28" s="790"/>
      <c r="I28" s="947"/>
    </row>
    <row r="29" spans="1:9" customFormat="1" ht="33.65" customHeight="1">
      <c r="A29" s="662">
        <v>5</v>
      </c>
      <c r="B29" s="789"/>
      <c r="C29" s="790"/>
      <c r="D29" s="790"/>
      <c r="E29" s="790"/>
      <c r="F29" s="790"/>
      <c r="G29" s="790"/>
      <c r="H29" s="790"/>
      <c r="I29" s="947"/>
    </row>
    <row r="30" spans="1:9" customFormat="1" ht="33.65" customHeight="1">
      <c r="A30" s="661"/>
      <c r="B30" s="812" t="s">
        <v>6119</v>
      </c>
      <c r="C30" s="812"/>
      <c r="D30" s="812"/>
      <c r="E30" s="812"/>
      <c r="F30" s="812"/>
      <c r="G30" s="812"/>
      <c r="H30" s="812"/>
      <c r="I30" s="812"/>
    </row>
    <row r="31" spans="1:9" customFormat="1" ht="33.65" customHeight="1">
      <c r="A31" s="662">
        <v>1</v>
      </c>
      <c r="B31" s="814"/>
      <c r="C31" s="814"/>
      <c r="D31" s="814"/>
      <c r="E31" s="814"/>
      <c r="F31" s="814"/>
      <c r="G31" s="814"/>
      <c r="H31" s="814"/>
      <c r="I31" s="814"/>
    </row>
    <row r="32" spans="1:9" customFormat="1" ht="33.65" customHeight="1">
      <c r="A32" s="662">
        <v>2</v>
      </c>
      <c r="B32" s="814"/>
      <c r="C32" s="814"/>
      <c r="D32" s="814"/>
      <c r="E32" s="814"/>
      <c r="F32" s="814"/>
      <c r="G32" s="814"/>
      <c r="H32" s="814"/>
      <c r="I32" s="814"/>
    </row>
    <row r="33" spans="1:9" customFormat="1" ht="33.65" customHeight="1">
      <c r="A33" s="662">
        <v>3</v>
      </c>
      <c r="B33" s="814"/>
      <c r="C33" s="814"/>
      <c r="D33" s="814"/>
      <c r="E33" s="814"/>
      <c r="F33" s="814"/>
      <c r="G33" s="814"/>
      <c r="H33" s="814"/>
      <c r="I33" s="814"/>
    </row>
    <row r="34" spans="1:9" customFormat="1" ht="33.65" customHeight="1">
      <c r="A34" s="662">
        <v>4</v>
      </c>
      <c r="B34" s="814"/>
      <c r="C34" s="814"/>
      <c r="D34" s="814"/>
      <c r="E34" s="814"/>
      <c r="F34" s="814"/>
      <c r="G34" s="814"/>
      <c r="H34" s="814"/>
      <c r="I34" s="814"/>
    </row>
    <row r="35" spans="1:9" customFormat="1" ht="33.65" customHeight="1">
      <c r="A35" s="662">
        <v>5</v>
      </c>
      <c r="B35" s="789"/>
      <c r="C35" s="790"/>
      <c r="D35" s="790"/>
      <c r="E35" s="790"/>
      <c r="F35" s="790"/>
      <c r="G35" s="790"/>
      <c r="H35" s="790"/>
      <c r="I35" s="947"/>
    </row>
    <row r="36" spans="1:9" customFormat="1" ht="33.65" customHeight="1">
      <c r="A36" s="661"/>
      <c r="B36" s="863" t="s">
        <v>6124</v>
      </c>
      <c r="C36" s="864"/>
      <c r="D36" s="864"/>
      <c r="E36" s="864"/>
      <c r="F36" s="864"/>
      <c r="G36" s="864"/>
      <c r="H36" s="864"/>
      <c r="I36" s="948"/>
    </row>
    <row r="37" spans="1:9" customFormat="1" ht="33.65" customHeight="1">
      <c r="A37" s="661"/>
      <c r="B37" s="842" t="s">
        <v>6125</v>
      </c>
      <c r="C37" s="842"/>
      <c r="D37" s="842"/>
      <c r="E37" s="842"/>
      <c r="F37" s="842"/>
      <c r="G37" s="842"/>
      <c r="H37" s="842"/>
      <c r="I37" s="842"/>
    </row>
    <row r="38" spans="1:9" ht="33.65" customHeight="1">
      <c r="A38" s="767"/>
      <c r="B38" s="767"/>
      <c r="C38" s="767"/>
      <c r="D38" s="767"/>
      <c r="E38" s="767"/>
      <c r="F38" s="767"/>
      <c r="G38" s="767"/>
      <c r="H38" s="767"/>
      <c r="I38" s="767"/>
    </row>
    <row r="39" spans="1:9" ht="33.65" customHeight="1">
      <c r="A39" s="767"/>
      <c r="B39" s="767"/>
      <c r="C39" s="767"/>
      <c r="D39" s="767"/>
      <c r="E39" s="767"/>
      <c r="F39" s="767"/>
      <c r="G39" s="767"/>
      <c r="H39" s="767"/>
      <c r="I39" s="767"/>
    </row>
    <row r="40" spans="1:9" ht="26">
      <c r="A40" s="909" t="s">
        <v>5756</v>
      </c>
      <c r="B40" s="1039"/>
      <c r="C40" s="1039"/>
      <c r="D40" s="1039"/>
      <c r="E40" s="1039"/>
      <c r="F40" s="1039"/>
      <c r="G40" s="1040"/>
    </row>
    <row r="41" spans="1:9" ht="29">
      <c r="A41" s="469" t="s">
        <v>5755</v>
      </c>
      <c r="B41" s="461" t="s">
        <v>2692</v>
      </c>
      <c r="C41" s="461" t="s">
        <v>3395</v>
      </c>
      <c r="D41" s="457" t="s">
        <v>1460</v>
      </c>
      <c r="E41" s="458" t="s">
        <v>2690</v>
      </c>
      <c r="F41" s="457" t="s">
        <v>1458</v>
      </c>
      <c r="G41" s="462" t="s">
        <v>1457</v>
      </c>
    </row>
    <row r="42" spans="1:9" ht="18.5">
      <c r="A42" s="387"/>
      <c r="B42" s="1017" t="s">
        <v>1455</v>
      </c>
      <c r="C42" s="988"/>
      <c r="D42" s="988"/>
      <c r="E42" s="988"/>
      <c r="F42" s="988"/>
      <c r="G42" s="988"/>
      <c r="H42" s="11">
        <f>H43+H63+H71+H77+H92+H101</f>
        <v>0</v>
      </c>
      <c r="I42" s="11">
        <f>I43+I63+I71+I77+I92+I101</f>
        <v>66</v>
      </c>
    </row>
    <row r="43" spans="1:9" ht="40.15" customHeight="1">
      <c r="A43" s="183" t="s">
        <v>1454</v>
      </c>
      <c r="B43" s="918" t="s">
        <v>1453</v>
      </c>
      <c r="C43" s="919"/>
      <c r="D43" s="919"/>
      <c r="E43" s="919"/>
      <c r="F43" s="919"/>
      <c r="G43" s="920"/>
      <c r="H43" s="11">
        <f>SUM(D59:D62)</f>
        <v>0</v>
      </c>
      <c r="I43" s="11">
        <f>COUNT(D59:D62)*2</f>
        <v>8</v>
      </c>
    </row>
    <row r="44" spans="1:9" ht="31" hidden="1">
      <c r="A44" s="328" t="s">
        <v>5754</v>
      </c>
      <c r="B44" s="29" t="s">
        <v>1451</v>
      </c>
      <c r="C44" s="45"/>
      <c r="D44" s="25"/>
      <c r="E44" s="26"/>
      <c r="F44" s="25"/>
      <c r="G44" s="25"/>
    </row>
    <row r="45" spans="1:9" ht="31" hidden="1">
      <c r="A45" s="328" t="s">
        <v>5753</v>
      </c>
      <c r="B45" s="29" t="s">
        <v>1447</v>
      </c>
      <c r="C45" s="45"/>
      <c r="D45" s="25"/>
      <c r="E45" s="26"/>
      <c r="F45" s="25"/>
      <c r="G45" s="25"/>
    </row>
    <row r="46" spans="1:9" ht="31" hidden="1">
      <c r="A46" s="328" t="s">
        <v>5752</v>
      </c>
      <c r="B46" s="29" t="s">
        <v>1443</v>
      </c>
      <c r="C46" s="45"/>
      <c r="D46" s="25"/>
      <c r="E46" s="26"/>
      <c r="F46" s="25"/>
      <c r="G46" s="25"/>
    </row>
    <row r="47" spans="1:9" ht="15.5" hidden="1">
      <c r="A47" s="328" t="s">
        <v>5751</v>
      </c>
      <c r="B47" s="29" t="s">
        <v>1439</v>
      </c>
      <c r="C47" s="45"/>
      <c r="D47" s="25"/>
      <c r="E47" s="26"/>
      <c r="F47" s="25"/>
      <c r="G47" s="25"/>
    </row>
    <row r="48" spans="1:9" ht="31" hidden="1">
      <c r="A48" s="328" t="s">
        <v>5750</v>
      </c>
      <c r="B48" s="29" t="s">
        <v>1435</v>
      </c>
      <c r="C48" s="45"/>
      <c r="D48" s="25"/>
      <c r="E48" s="26"/>
      <c r="F48" s="25"/>
      <c r="G48" s="25"/>
    </row>
    <row r="49" spans="1:9" ht="15.5" hidden="1">
      <c r="A49" s="328" t="s">
        <v>1432</v>
      </c>
      <c r="B49" s="29" t="s">
        <v>1431</v>
      </c>
      <c r="C49" s="25"/>
      <c r="D49" s="25"/>
      <c r="E49" s="26"/>
      <c r="F49" s="25"/>
      <c r="G49" s="25"/>
    </row>
    <row r="50" spans="1:9" ht="31" hidden="1">
      <c r="A50" s="328" t="s">
        <v>5749</v>
      </c>
      <c r="B50" s="29" t="s">
        <v>1425</v>
      </c>
      <c r="C50" s="45"/>
      <c r="D50" s="25"/>
      <c r="E50" s="26"/>
      <c r="F50" s="25"/>
      <c r="G50" s="25"/>
    </row>
    <row r="51" spans="1:9" ht="15.5" hidden="1">
      <c r="A51" s="328" t="s">
        <v>1420</v>
      </c>
      <c r="B51" s="29" t="s">
        <v>1419</v>
      </c>
      <c r="C51" s="25"/>
      <c r="D51" s="25"/>
      <c r="E51" s="26"/>
      <c r="F51" s="25"/>
      <c r="G51" s="25"/>
    </row>
    <row r="52" spans="1:9" ht="15.5" hidden="1">
      <c r="A52" s="328" t="s">
        <v>1417</v>
      </c>
      <c r="B52" s="29" t="s">
        <v>1416</v>
      </c>
      <c r="C52" s="25"/>
      <c r="D52" s="25"/>
      <c r="E52" s="26"/>
      <c r="F52" s="25"/>
      <c r="G52" s="25"/>
    </row>
    <row r="53" spans="1:9" ht="31" hidden="1">
      <c r="A53" s="328" t="s">
        <v>1414</v>
      </c>
      <c r="B53" s="29" t="s">
        <v>1413</v>
      </c>
      <c r="C53" s="25"/>
      <c r="D53" s="25"/>
      <c r="E53" s="26"/>
      <c r="F53" s="25"/>
      <c r="G53" s="25"/>
    </row>
    <row r="54" spans="1:9" ht="15.5" hidden="1">
      <c r="A54" s="328" t="s">
        <v>1408</v>
      </c>
      <c r="B54" s="29" t="s">
        <v>1407</v>
      </c>
      <c r="C54" s="25"/>
      <c r="D54" s="25"/>
      <c r="E54" s="26"/>
      <c r="F54" s="25"/>
      <c r="G54" s="25"/>
    </row>
    <row r="55" spans="1:9" ht="31" hidden="1">
      <c r="A55" s="328" t="s">
        <v>1404</v>
      </c>
      <c r="B55" s="29" t="s">
        <v>1403</v>
      </c>
      <c r="C55" s="25"/>
      <c r="D55" s="25"/>
      <c r="E55" s="26"/>
      <c r="F55" s="25"/>
      <c r="G55" s="25"/>
    </row>
    <row r="56" spans="1:9" ht="31" hidden="1">
      <c r="A56" s="328" t="s">
        <v>1400</v>
      </c>
      <c r="B56" s="29" t="s">
        <v>1399</v>
      </c>
      <c r="C56" s="25"/>
      <c r="D56" s="25"/>
      <c r="E56" s="26"/>
      <c r="F56" s="25"/>
      <c r="G56" s="25"/>
    </row>
    <row r="57" spans="1:9" ht="31" hidden="1">
      <c r="A57" s="328" t="s">
        <v>4095</v>
      </c>
      <c r="B57" s="29" t="s">
        <v>1394</v>
      </c>
      <c r="C57" s="45"/>
      <c r="D57" s="25"/>
      <c r="E57" s="26"/>
      <c r="F57" s="25"/>
      <c r="G57" s="25"/>
    </row>
    <row r="58" spans="1:9" ht="30" hidden="1" customHeight="1">
      <c r="A58" s="328" t="s">
        <v>5748</v>
      </c>
      <c r="B58" s="29" t="s">
        <v>1391</v>
      </c>
      <c r="C58" s="45"/>
      <c r="D58" s="25"/>
      <c r="E58" s="26"/>
      <c r="F58" s="25"/>
      <c r="G58" s="25"/>
    </row>
    <row r="59" spans="1:9" ht="31">
      <c r="A59" s="329" t="s">
        <v>5747</v>
      </c>
      <c r="B59" s="29" t="s">
        <v>1382</v>
      </c>
      <c r="C59" s="17" t="s">
        <v>5746</v>
      </c>
      <c r="D59" s="24">
        <v>0</v>
      </c>
      <c r="E59" s="26" t="s">
        <v>116</v>
      </c>
      <c r="F59" s="25"/>
      <c r="G59" s="24"/>
    </row>
    <row r="60" spans="1:9" ht="29">
      <c r="A60" s="329"/>
      <c r="B60" s="29"/>
      <c r="C60" s="32" t="s">
        <v>5745</v>
      </c>
      <c r="D60" s="24">
        <v>0</v>
      </c>
      <c r="E60" s="26" t="s">
        <v>116</v>
      </c>
      <c r="F60" s="25"/>
      <c r="G60" s="24"/>
    </row>
    <row r="61" spans="1:9" ht="31">
      <c r="A61" s="329" t="s">
        <v>5744</v>
      </c>
      <c r="B61" s="29" t="s">
        <v>1380</v>
      </c>
      <c r="C61" s="17" t="s">
        <v>5743</v>
      </c>
      <c r="D61" s="24">
        <v>0</v>
      </c>
      <c r="E61" s="26" t="s">
        <v>116</v>
      </c>
      <c r="F61" s="25"/>
      <c r="G61" s="24"/>
    </row>
    <row r="62" spans="1:9" ht="31">
      <c r="A62" s="329" t="s">
        <v>4093</v>
      </c>
      <c r="B62" s="29" t="s">
        <v>1378</v>
      </c>
      <c r="C62" s="17" t="s">
        <v>5742</v>
      </c>
      <c r="D62" s="24">
        <v>0</v>
      </c>
      <c r="E62" s="26" t="s">
        <v>116</v>
      </c>
      <c r="F62" s="25"/>
      <c r="G62" s="24">
        <v>4343242</v>
      </c>
    </row>
    <row r="63" spans="1:9" ht="40.15" customHeight="1">
      <c r="A63" s="183" t="s">
        <v>1377</v>
      </c>
      <c r="B63" s="918" t="s">
        <v>1376</v>
      </c>
      <c r="C63" s="919"/>
      <c r="D63" s="919"/>
      <c r="E63" s="919"/>
      <c r="F63" s="919"/>
      <c r="G63" s="920"/>
      <c r="H63" s="11">
        <f>SUM(D64:D69)</f>
        <v>0</v>
      </c>
      <c r="I63" s="11">
        <f>COUNT(D64:D69)*2</f>
        <v>10</v>
      </c>
    </row>
    <row r="64" spans="1:9" ht="31">
      <c r="A64" s="182" t="s">
        <v>5741</v>
      </c>
      <c r="B64" s="38" t="s">
        <v>1374</v>
      </c>
      <c r="C64" s="17" t="s">
        <v>5740</v>
      </c>
      <c r="D64" s="24">
        <v>0</v>
      </c>
      <c r="E64" s="26" t="s">
        <v>116</v>
      </c>
      <c r="F64" s="25"/>
      <c r="G64" s="24"/>
    </row>
    <row r="65" spans="1:9" ht="31" hidden="1">
      <c r="A65" s="337" t="s">
        <v>5739</v>
      </c>
      <c r="B65" s="38" t="s">
        <v>1372</v>
      </c>
      <c r="C65" s="45"/>
      <c r="D65" s="25"/>
      <c r="E65" s="26"/>
      <c r="F65" s="25"/>
      <c r="G65" s="25"/>
    </row>
    <row r="66" spans="1:9" ht="31">
      <c r="A66" s="182" t="s">
        <v>5738</v>
      </c>
      <c r="B66" s="38" t="s">
        <v>1369</v>
      </c>
      <c r="C66" s="45" t="s">
        <v>5737</v>
      </c>
      <c r="D66" s="24">
        <v>0</v>
      </c>
      <c r="E66" s="26" t="s">
        <v>116</v>
      </c>
      <c r="F66" s="25"/>
      <c r="G66" s="24"/>
    </row>
    <row r="67" spans="1:9" ht="52.5" customHeight="1">
      <c r="A67" s="182" t="s">
        <v>5736</v>
      </c>
      <c r="B67" s="38" t="s">
        <v>1366</v>
      </c>
      <c r="C67" s="17" t="s">
        <v>5735</v>
      </c>
      <c r="D67" s="24">
        <v>0</v>
      </c>
      <c r="E67" s="26" t="s">
        <v>116</v>
      </c>
      <c r="F67" s="25"/>
      <c r="G67" s="24"/>
    </row>
    <row r="68" spans="1:9" ht="29">
      <c r="A68" s="182"/>
      <c r="B68" s="38"/>
      <c r="C68" s="17" t="s">
        <v>5734</v>
      </c>
      <c r="D68" s="24">
        <v>0</v>
      </c>
      <c r="E68" s="26" t="s">
        <v>116</v>
      </c>
      <c r="G68" s="24"/>
    </row>
    <row r="69" spans="1:9" ht="29">
      <c r="A69" s="182"/>
      <c r="B69" s="38"/>
      <c r="C69" s="36" t="s">
        <v>5733</v>
      </c>
      <c r="D69" s="24">
        <v>0</v>
      </c>
      <c r="E69" s="26" t="s">
        <v>116</v>
      </c>
      <c r="F69" s="36"/>
      <c r="G69" s="24"/>
    </row>
    <row r="70" spans="1:9" ht="31" hidden="1">
      <c r="A70" s="337" t="s">
        <v>5732</v>
      </c>
      <c r="B70" s="38" t="s">
        <v>1362</v>
      </c>
      <c r="C70" s="17"/>
      <c r="D70" s="25"/>
      <c r="E70" s="26"/>
      <c r="F70" s="25"/>
      <c r="G70" s="25"/>
    </row>
    <row r="71" spans="1:9" ht="40.15" customHeight="1">
      <c r="A71" s="183" t="s">
        <v>1360</v>
      </c>
      <c r="B71" s="918" t="s">
        <v>1359</v>
      </c>
      <c r="C71" s="919"/>
      <c r="D71" s="919"/>
      <c r="E71" s="919"/>
      <c r="F71" s="919"/>
      <c r="G71" s="920"/>
      <c r="H71" s="11">
        <f>SUM(D72:D76)</f>
        <v>0</v>
      </c>
      <c r="I71" s="11">
        <f>COUNT(D72:D76)*2</f>
        <v>10</v>
      </c>
    </row>
    <row r="72" spans="1:9" ht="58">
      <c r="A72" s="182" t="s">
        <v>5731</v>
      </c>
      <c r="B72" s="38" t="s">
        <v>1357</v>
      </c>
      <c r="C72" s="17" t="s">
        <v>5730</v>
      </c>
      <c r="D72" s="24">
        <v>0</v>
      </c>
      <c r="E72" s="26" t="s">
        <v>116</v>
      </c>
      <c r="F72" s="17" t="s">
        <v>5728</v>
      </c>
      <c r="G72" s="24"/>
    </row>
    <row r="73" spans="1:9" ht="58">
      <c r="A73" s="182" t="s">
        <v>3680</v>
      </c>
      <c r="B73" s="38"/>
      <c r="C73" s="17" t="s">
        <v>5729</v>
      </c>
      <c r="D73" s="24">
        <v>0</v>
      </c>
      <c r="E73" s="26" t="s">
        <v>116</v>
      </c>
      <c r="F73" s="17" t="s">
        <v>5728</v>
      </c>
      <c r="G73" s="24"/>
    </row>
    <row r="74" spans="1:9" ht="15.5">
      <c r="A74" s="182" t="s">
        <v>3680</v>
      </c>
      <c r="B74" s="38"/>
      <c r="C74" s="17" t="s">
        <v>5727</v>
      </c>
      <c r="D74" s="24">
        <v>0</v>
      </c>
      <c r="E74" s="26" t="s">
        <v>116</v>
      </c>
      <c r="F74" s="25"/>
      <c r="G74" s="24"/>
    </row>
    <row r="75" spans="1:9" ht="31">
      <c r="A75" s="182" t="s">
        <v>1356</v>
      </c>
      <c r="B75" s="38" t="s">
        <v>1355</v>
      </c>
      <c r="C75" s="17" t="s">
        <v>5726</v>
      </c>
      <c r="D75" s="24">
        <v>0</v>
      </c>
      <c r="E75" s="26" t="s">
        <v>116</v>
      </c>
      <c r="F75" s="17" t="s">
        <v>5725</v>
      </c>
      <c r="G75" s="24"/>
    </row>
    <row r="76" spans="1:9" ht="31">
      <c r="A76" s="182" t="s">
        <v>4322</v>
      </c>
      <c r="B76" s="38" t="s">
        <v>1352</v>
      </c>
      <c r="C76" s="17" t="s">
        <v>5724</v>
      </c>
      <c r="D76" s="24">
        <v>0</v>
      </c>
      <c r="E76" s="26" t="s">
        <v>116</v>
      </c>
      <c r="F76" s="25"/>
      <c r="G76" s="24"/>
    </row>
    <row r="77" spans="1:9" ht="40.15" customHeight="1">
      <c r="A77" s="183" t="s">
        <v>1349</v>
      </c>
      <c r="B77" s="918" t="s">
        <v>1348</v>
      </c>
      <c r="C77" s="919"/>
      <c r="D77" s="919"/>
      <c r="E77" s="919"/>
      <c r="F77" s="919"/>
      <c r="G77" s="920"/>
      <c r="H77" s="11">
        <f>SUM(D80:D91)</f>
        <v>0</v>
      </c>
      <c r="I77" s="11">
        <f>COUNT(D80:D89)*2</f>
        <v>16</v>
      </c>
    </row>
    <row r="78" spans="1:9" ht="46.5" hidden="1">
      <c r="A78" s="337" t="s">
        <v>1347</v>
      </c>
      <c r="B78" s="29" t="s">
        <v>1346</v>
      </c>
      <c r="C78" s="25"/>
      <c r="D78" s="25"/>
      <c r="E78" s="26"/>
      <c r="F78" s="25"/>
      <c r="G78" s="25"/>
    </row>
    <row r="79" spans="1:9" ht="46.5" hidden="1">
      <c r="A79" s="337" t="s">
        <v>1343</v>
      </c>
      <c r="B79" s="29" t="s">
        <v>1342</v>
      </c>
      <c r="C79" s="25"/>
      <c r="D79" s="25"/>
      <c r="E79" s="26"/>
      <c r="F79" s="25"/>
      <c r="G79" s="25"/>
    </row>
    <row r="80" spans="1:9" ht="116">
      <c r="A80" s="182" t="s">
        <v>4317</v>
      </c>
      <c r="B80" s="29" t="s">
        <v>1339</v>
      </c>
      <c r="C80" s="17" t="s">
        <v>5723</v>
      </c>
      <c r="D80" s="62">
        <v>0</v>
      </c>
      <c r="E80" s="23" t="s">
        <v>110</v>
      </c>
      <c r="F80" s="17" t="s">
        <v>5722</v>
      </c>
      <c r="G80" s="24"/>
    </row>
    <row r="81" spans="1:9" ht="46.5">
      <c r="A81" s="182" t="s">
        <v>1337</v>
      </c>
      <c r="B81" s="29" t="s">
        <v>1336</v>
      </c>
      <c r="C81" s="17" t="s">
        <v>5721</v>
      </c>
      <c r="D81" s="24">
        <v>0</v>
      </c>
      <c r="E81" s="26" t="s">
        <v>116</v>
      </c>
      <c r="F81" s="25"/>
      <c r="G81" s="24"/>
    </row>
    <row r="82" spans="1:9" ht="29">
      <c r="A82" s="182"/>
      <c r="B82" s="29"/>
      <c r="C82" s="17" t="s">
        <v>5720</v>
      </c>
      <c r="D82" s="24">
        <v>0</v>
      </c>
      <c r="E82" s="26" t="s">
        <v>116</v>
      </c>
      <c r="F82" s="25"/>
      <c r="G82" s="24"/>
    </row>
    <row r="83" spans="1:9" ht="62" hidden="1">
      <c r="A83" s="337" t="s">
        <v>1330</v>
      </c>
      <c r="B83" s="29" t="s">
        <v>1329</v>
      </c>
      <c r="C83" s="25"/>
      <c r="D83" s="25"/>
      <c r="E83" s="26" t="s">
        <v>116</v>
      </c>
      <c r="F83" s="25"/>
      <c r="G83" s="25"/>
    </row>
    <row r="84" spans="1:9" ht="46.5" hidden="1">
      <c r="A84" s="337" t="s">
        <v>4315</v>
      </c>
      <c r="B84" s="29" t="s">
        <v>1323</v>
      </c>
      <c r="C84" s="25"/>
      <c r="D84" s="25"/>
      <c r="E84" s="26" t="s">
        <v>116</v>
      </c>
      <c r="F84" s="25"/>
      <c r="G84" s="25"/>
    </row>
    <row r="85" spans="1:9" ht="46.5">
      <c r="A85" s="182" t="s">
        <v>5719</v>
      </c>
      <c r="B85" s="29" t="s">
        <v>1320</v>
      </c>
      <c r="C85" s="45" t="s">
        <v>5718</v>
      </c>
      <c r="D85" s="24">
        <v>0</v>
      </c>
      <c r="E85" s="26" t="s">
        <v>116</v>
      </c>
      <c r="F85" s="25"/>
      <c r="G85" s="24"/>
    </row>
    <row r="86" spans="1:9" ht="77.5">
      <c r="A86" s="182" t="s">
        <v>5717</v>
      </c>
      <c r="B86" s="29" t="s">
        <v>1317</v>
      </c>
      <c r="C86" s="25" t="s">
        <v>5716</v>
      </c>
      <c r="D86" s="24">
        <v>0</v>
      </c>
      <c r="E86" s="26" t="s">
        <v>116</v>
      </c>
      <c r="F86" s="25"/>
      <c r="G86" s="24"/>
    </row>
    <row r="87" spans="1:9" ht="46.5">
      <c r="A87" s="182" t="s">
        <v>4313</v>
      </c>
      <c r="B87" s="29" t="s">
        <v>1314</v>
      </c>
      <c r="C87" s="36" t="s">
        <v>5715</v>
      </c>
      <c r="D87" s="24">
        <v>0</v>
      </c>
      <c r="E87" s="26" t="s">
        <v>110</v>
      </c>
      <c r="F87" s="25"/>
      <c r="G87" s="24"/>
    </row>
    <row r="88" spans="1:9" ht="43.5">
      <c r="A88" s="182"/>
      <c r="B88" s="29"/>
      <c r="C88" s="36" t="s">
        <v>5714</v>
      </c>
      <c r="D88" s="24">
        <v>0</v>
      </c>
      <c r="E88" s="26" t="s">
        <v>110</v>
      </c>
      <c r="F88" s="25"/>
      <c r="G88" s="24"/>
    </row>
    <row r="89" spans="1:9" ht="43.5">
      <c r="A89" s="182"/>
      <c r="B89" s="29"/>
      <c r="C89" s="36" t="s">
        <v>5713</v>
      </c>
      <c r="D89" s="24">
        <v>0</v>
      </c>
      <c r="E89" s="26" t="s">
        <v>110</v>
      </c>
      <c r="F89" s="25"/>
      <c r="G89" s="24"/>
    </row>
    <row r="90" spans="1:9" ht="46.5" hidden="1">
      <c r="A90" s="337"/>
      <c r="B90" s="29" t="s">
        <v>1312</v>
      </c>
      <c r="C90" s="25"/>
      <c r="D90" s="25"/>
      <c r="E90" s="26"/>
      <c r="F90" s="25"/>
      <c r="G90" s="25"/>
    </row>
    <row r="91" spans="1:9" ht="29" hidden="1">
      <c r="A91" s="339"/>
      <c r="B91" s="23" t="s">
        <v>1309</v>
      </c>
      <c r="C91" s="25"/>
      <c r="D91" s="25"/>
      <c r="E91" s="26"/>
      <c r="F91" s="25"/>
      <c r="G91" s="25"/>
    </row>
    <row r="92" spans="1:9" ht="40.15" customHeight="1">
      <c r="A92" s="183" t="s">
        <v>1307</v>
      </c>
      <c r="B92" s="918" t="s">
        <v>1306</v>
      </c>
      <c r="C92" s="919"/>
      <c r="D92" s="919"/>
      <c r="E92" s="919"/>
      <c r="F92" s="919"/>
      <c r="G92" s="920"/>
      <c r="H92" s="11">
        <f>SUM(D93:D100)</f>
        <v>0</v>
      </c>
      <c r="I92" s="11">
        <f>COUNT(D93:D100)*2</f>
        <v>16</v>
      </c>
    </row>
    <row r="93" spans="1:9" ht="30" customHeight="1">
      <c r="A93" s="182" t="s">
        <v>5712</v>
      </c>
      <c r="B93" s="31" t="s">
        <v>1304</v>
      </c>
      <c r="C93" s="36" t="s">
        <v>5711</v>
      </c>
      <c r="D93" s="24">
        <v>0</v>
      </c>
      <c r="E93" s="26" t="s">
        <v>116</v>
      </c>
      <c r="F93" s="25"/>
      <c r="G93" s="24"/>
    </row>
    <row r="94" spans="1:9" ht="15.5">
      <c r="A94" s="182" t="s">
        <v>5710</v>
      </c>
      <c r="B94" s="31" t="s">
        <v>1302</v>
      </c>
      <c r="C94" s="36" t="s">
        <v>5709</v>
      </c>
      <c r="D94" s="24">
        <v>0</v>
      </c>
      <c r="E94" s="26" t="s">
        <v>116</v>
      </c>
      <c r="F94" s="25"/>
      <c r="G94" s="24"/>
    </row>
    <row r="95" spans="1:9" ht="15.5">
      <c r="A95" s="182" t="s">
        <v>5708</v>
      </c>
      <c r="B95" s="31" t="s">
        <v>1300</v>
      </c>
      <c r="C95" s="36" t="s">
        <v>5283</v>
      </c>
      <c r="D95" s="24">
        <v>0</v>
      </c>
      <c r="E95" s="26" t="s">
        <v>116</v>
      </c>
      <c r="F95" s="25"/>
      <c r="G95" s="24"/>
    </row>
    <row r="96" spans="1:9" ht="31">
      <c r="A96" s="182" t="s">
        <v>5707</v>
      </c>
      <c r="B96" s="31" t="s">
        <v>1298</v>
      </c>
      <c r="C96" s="36" t="s">
        <v>5281</v>
      </c>
      <c r="D96" s="24">
        <v>0</v>
      </c>
      <c r="E96" s="26" t="s">
        <v>116</v>
      </c>
      <c r="F96" s="25"/>
      <c r="G96" s="24"/>
    </row>
    <row r="97" spans="1:9" ht="31">
      <c r="A97" s="182" t="s">
        <v>5706</v>
      </c>
      <c r="B97" s="31" t="s">
        <v>1296</v>
      </c>
      <c r="C97" s="36" t="s">
        <v>5705</v>
      </c>
      <c r="D97" s="24">
        <v>0</v>
      </c>
      <c r="E97" s="26" t="s">
        <v>116</v>
      </c>
      <c r="F97" s="25"/>
      <c r="G97" s="24"/>
    </row>
    <row r="98" spans="1:9" ht="29">
      <c r="A98" s="182" t="s">
        <v>5704</v>
      </c>
      <c r="B98" s="31" t="s">
        <v>1294</v>
      </c>
      <c r="C98" s="17" t="s">
        <v>5703</v>
      </c>
      <c r="D98" s="24">
        <v>0</v>
      </c>
      <c r="E98" s="26" t="s">
        <v>116</v>
      </c>
      <c r="F98" s="25"/>
      <c r="G98" s="24"/>
    </row>
    <row r="99" spans="1:9" ht="31">
      <c r="A99" s="182" t="s">
        <v>5702</v>
      </c>
      <c r="B99" s="31" t="s">
        <v>1292</v>
      </c>
      <c r="C99" s="36" t="s">
        <v>5701</v>
      </c>
      <c r="D99" s="24">
        <v>0</v>
      </c>
      <c r="E99" s="26" t="s">
        <v>116</v>
      </c>
      <c r="F99" s="25"/>
      <c r="G99" s="24"/>
    </row>
    <row r="100" spans="1:9" ht="34.5" customHeight="1">
      <c r="A100" s="28" t="s">
        <v>5092</v>
      </c>
      <c r="B100" s="38" t="s">
        <v>5091</v>
      </c>
      <c r="C100" s="36" t="s">
        <v>5700</v>
      </c>
      <c r="D100" s="24">
        <v>0</v>
      </c>
      <c r="E100" s="26" t="s">
        <v>116</v>
      </c>
      <c r="F100" s="25"/>
      <c r="G100" s="24"/>
    </row>
    <row r="101" spans="1:9" ht="40.15" customHeight="1">
      <c r="A101" s="183" t="s">
        <v>1291</v>
      </c>
      <c r="B101" s="825" t="s">
        <v>1290</v>
      </c>
      <c r="C101" s="826"/>
      <c r="D101" s="826"/>
      <c r="E101" s="826"/>
      <c r="F101" s="826"/>
      <c r="G101" s="827"/>
      <c r="H101" s="11">
        <f>SUM(D102:D104)</f>
        <v>0</v>
      </c>
      <c r="I101" s="11">
        <f>COUNT(D102:D104)*2</f>
        <v>6</v>
      </c>
    </row>
    <row r="102" spans="1:9" ht="62">
      <c r="A102" s="329" t="s">
        <v>5699</v>
      </c>
      <c r="B102" s="31" t="s">
        <v>1288</v>
      </c>
      <c r="C102" s="45" t="s">
        <v>5698</v>
      </c>
      <c r="D102" s="24">
        <v>0</v>
      </c>
      <c r="E102" s="26" t="s">
        <v>110</v>
      </c>
      <c r="F102" s="25"/>
      <c r="G102" s="24"/>
    </row>
    <row r="103" spans="1:9" ht="62">
      <c r="A103" s="329" t="s">
        <v>5697</v>
      </c>
      <c r="B103" s="31" t="s">
        <v>1284</v>
      </c>
      <c r="C103" s="45" t="s">
        <v>5696</v>
      </c>
      <c r="D103" s="24">
        <v>0</v>
      </c>
      <c r="E103" s="26" t="s">
        <v>110</v>
      </c>
      <c r="F103" s="25"/>
      <c r="G103" s="24"/>
    </row>
    <row r="104" spans="1:9" ht="43.5">
      <c r="A104" s="329"/>
      <c r="B104" s="31"/>
      <c r="C104" s="45" t="s">
        <v>5695</v>
      </c>
      <c r="D104" s="24">
        <v>0</v>
      </c>
      <c r="E104" s="26" t="s">
        <v>110</v>
      </c>
      <c r="F104" s="25"/>
      <c r="G104" s="24"/>
    </row>
    <row r="105" spans="1:9" ht="18.5">
      <c r="A105" s="116"/>
      <c r="B105" s="1017" t="s">
        <v>1283</v>
      </c>
      <c r="C105" s="988"/>
      <c r="D105" s="988"/>
      <c r="E105" s="988"/>
      <c r="F105" s="988"/>
      <c r="G105" s="988"/>
      <c r="H105" s="11">
        <f>H106+H136+H160+H165+H179</f>
        <v>0</v>
      </c>
      <c r="I105" s="11">
        <f>I106+I136+I160+I165+I179</f>
        <v>152</v>
      </c>
    </row>
    <row r="106" spans="1:9" ht="40.15" customHeight="1">
      <c r="A106" s="408" t="s">
        <v>1282</v>
      </c>
      <c r="B106" s="918" t="s">
        <v>1281</v>
      </c>
      <c r="C106" s="919"/>
      <c r="D106" s="919"/>
      <c r="E106" s="919"/>
      <c r="F106" s="919"/>
      <c r="G106" s="920"/>
      <c r="H106" s="11">
        <f>SUM(D107:D134)</f>
        <v>0</v>
      </c>
      <c r="I106" s="11">
        <f>COUNT(D107:D134)*2</f>
        <v>54</v>
      </c>
    </row>
    <row r="107" spans="1:9" ht="43.5">
      <c r="A107" s="19" t="s">
        <v>4078</v>
      </c>
      <c r="B107" s="101" t="s">
        <v>1279</v>
      </c>
      <c r="C107" s="48" t="s">
        <v>5694</v>
      </c>
      <c r="D107" s="24">
        <v>0</v>
      </c>
      <c r="E107" s="26" t="s">
        <v>168</v>
      </c>
      <c r="F107" s="25"/>
      <c r="G107" s="24"/>
    </row>
    <row r="108" spans="1:9" ht="72.5">
      <c r="A108" s="19" t="s">
        <v>3680</v>
      </c>
      <c r="B108" s="101"/>
      <c r="C108" s="75" t="s">
        <v>5693</v>
      </c>
      <c r="D108" s="24">
        <v>0</v>
      </c>
      <c r="E108" s="26" t="s">
        <v>168</v>
      </c>
      <c r="F108" s="25"/>
      <c r="G108" s="24"/>
    </row>
    <row r="109" spans="1:9" ht="29">
      <c r="A109" s="19" t="s">
        <v>3680</v>
      </c>
      <c r="B109" s="101"/>
      <c r="C109" s="17" t="s">
        <v>5692</v>
      </c>
      <c r="D109" s="24">
        <v>0</v>
      </c>
      <c r="E109" s="26" t="s">
        <v>168</v>
      </c>
      <c r="F109" s="25"/>
      <c r="G109" s="24"/>
    </row>
    <row r="110" spans="1:9" ht="29">
      <c r="A110" s="19" t="s">
        <v>3680</v>
      </c>
      <c r="B110" s="101"/>
      <c r="C110" s="17" t="s">
        <v>5691</v>
      </c>
      <c r="D110" s="24">
        <v>0</v>
      </c>
      <c r="E110" s="26" t="s">
        <v>168</v>
      </c>
      <c r="F110" s="25"/>
      <c r="G110" s="24"/>
    </row>
    <row r="111" spans="1:9" ht="29">
      <c r="A111" s="19"/>
      <c r="B111" s="101"/>
      <c r="C111" s="17" t="s">
        <v>5690</v>
      </c>
      <c r="D111" s="24">
        <v>0</v>
      </c>
      <c r="E111" s="26" t="s">
        <v>168</v>
      </c>
      <c r="F111" s="25"/>
      <c r="G111" s="24"/>
    </row>
    <row r="112" spans="1:9" ht="36.75" customHeight="1">
      <c r="A112" s="19"/>
      <c r="B112" s="101"/>
      <c r="C112" s="17" t="s">
        <v>5689</v>
      </c>
      <c r="D112" s="24">
        <v>0</v>
      </c>
      <c r="E112" s="26" t="s">
        <v>168</v>
      </c>
      <c r="F112" s="25"/>
      <c r="G112" s="24"/>
    </row>
    <row r="113" spans="1:7" ht="46.5">
      <c r="A113" s="19" t="s">
        <v>1275</v>
      </c>
      <c r="B113" s="101" t="s">
        <v>1274</v>
      </c>
      <c r="C113" s="102" t="s">
        <v>5688</v>
      </c>
      <c r="D113" s="24">
        <v>0</v>
      </c>
      <c r="E113" s="26" t="s">
        <v>168</v>
      </c>
      <c r="F113" s="25"/>
      <c r="G113" s="24"/>
    </row>
    <row r="114" spans="1:7" ht="58">
      <c r="A114" s="19"/>
      <c r="B114" s="101"/>
      <c r="C114" s="102" t="s">
        <v>5687</v>
      </c>
      <c r="D114" s="24">
        <v>0</v>
      </c>
      <c r="E114" s="26" t="s">
        <v>168</v>
      </c>
      <c r="F114" s="25"/>
      <c r="G114" s="24"/>
    </row>
    <row r="115" spans="1:7" ht="43.5">
      <c r="A115" s="19"/>
      <c r="B115" s="101"/>
      <c r="C115" s="102" t="s">
        <v>5686</v>
      </c>
      <c r="D115" s="24">
        <v>0</v>
      </c>
      <c r="E115" s="26" t="s">
        <v>168</v>
      </c>
      <c r="F115" s="25"/>
      <c r="G115" s="24"/>
    </row>
    <row r="116" spans="1:7" ht="29">
      <c r="A116" s="19"/>
      <c r="B116" s="101"/>
      <c r="C116" s="102" t="s">
        <v>5685</v>
      </c>
      <c r="D116" s="24">
        <v>0</v>
      </c>
      <c r="E116" s="26" t="s">
        <v>168</v>
      </c>
      <c r="F116" s="25"/>
      <c r="G116" s="24"/>
    </row>
    <row r="117" spans="1:7" ht="31">
      <c r="A117" s="19" t="s">
        <v>5684</v>
      </c>
      <c r="B117" s="101" t="s">
        <v>1267</v>
      </c>
      <c r="C117" s="17" t="s">
        <v>5683</v>
      </c>
      <c r="D117" s="24">
        <v>0</v>
      </c>
      <c r="E117" s="26" t="s">
        <v>168</v>
      </c>
      <c r="F117" s="25"/>
      <c r="G117" s="24"/>
    </row>
    <row r="118" spans="1:7" ht="29">
      <c r="A118" s="19" t="s">
        <v>3680</v>
      </c>
      <c r="B118" s="101"/>
      <c r="C118" s="17" t="s">
        <v>5682</v>
      </c>
      <c r="D118" s="24">
        <v>0</v>
      </c>
      <c r="E118" s="26" t="s">
        <v>168</v>
      </c>
      <c r="F118" s="25"/>
      <c r="G118" s="24"/>
    </row>
    <row r="119" spans="1:7" ht="43.5">
      <c r="A119" s="19"/>
      <c r="B119" s="101"/>
      <c r="C119" s="17" t="s">
        <v>5681</v>
      </c>
      <c r="D119" s="24">
        <v>0</v>
      </c>
      <c r="E119" s="26" t="s">
        <v>168</v>
      </c>
      <c r="F119" s="25"/>
      <c r="G119" s="24"/>
    </row>
    <row r="120" spans="1:7" ht="29">
      <c r="A120" s="19"/>
      <c r="B120" s="101"/>
      <c r="C120" s="17" t="s">
        <v>5680</v>
      </c>
      <c r="D120" s="24">
        <v>0</v>
      </c>
      <c r="E120" s="26" t="s">
        <v>168</v>
      </c>
      <c r="F120" s="25"/>
      <c r="G120" s="24"/>
    </row>
    <row r="121" spans="1:7" ht="43.5">
      <c r="A121" s="19"/>
      <c r="B121" s="101"/>
      <c r="C121" s="17" t="s">
        <v>5679</v>
      </c>
      <c r="D121" s="24">
        <v>0</v>
      </c>
      <c r="E121" s="26" t="s">
        <v>168</v>
      </c>
      <c r="F121" s="25"/>
      <c r="G121" s="24"/>
    </row>
    <row r="122" spans="1:7" ht="29">
      <c r="A122" s="19"/>
      <c r="B122" s="101"/>
      <c r="C122" s="17" t="s">
        <v>5678</v>
      </c>
      <c r="D122" s="24">
        <v>0</v>
      </c>
      <c r="E122" s="26" t="s">
        <v>168</v>
      </c>
      <c r="F122" s="25"/>
      <c r="G122" s="24"/>
    </row>
    <row r="123" spans="1:7" ht="43.5">
      <c r="A123" s="19"/>
      <c r="B123" s="101"/>
      <c r="C123" s="17" t="s">
        <v>5677</v>
      </c>
      <c r="D123" s="24">
        <v>0</v>
      </c>
      <c r="E123" s="26" t="s">
        <v>168</v>
      </c>
      <c r="F123" s="25"/>
      <c r="G123" s="24"/>
    </row>
    <row r="124" spans="1:7" ht="43.5">
      <c r="A124" s="19"/>
      <c r="B124" s="101"/>
      <c r="C124" s="17" t="s">
        <v>5676</v>
      </c>
      <c r="D124" s="24">
        <v>0</v>
      </c>
      <c r="E124" s="26" t="s">
        <v>168</v>
      </c>
      <c r="F124" s="25"/>
      <c r="G124" s="24"/>
    </row>
    <row r="125" spans="1:7" ht="43.5">
      <c r="A125" s="19"/>
      <c r="B125" s="101"/>
      <c r="C125" s="17" t="s">
        <v>5675</v>
      </c>
      <c r="D125" s="24">
        <v>0</v>
      </c>
      <c r="E125" s="26" t="s">
        <v>168</v>
      </c>
      <c r="F125" s="25"/>
      <c r="G125" s="24"/>
    </row>
    <row r="126" spans="1:7" ht="43.5">
      <c r="A126" s="19"/>
      <c r="B126" s="101"/>
      <c r="C126" s="17" t="s">
        <v>5674</v>
      </c>
      <c r="D126" s="24">
        <v>0</v>
      </c>
      <c r="E126" s="26" t="s">
        <v>168</v>
      </c>
      <c r="F126" s="25"/>
      <c r="G126" s="24"/>
    </row>
    <row r="127" spans="1:7" ht="29">
      <c r="A127" s="19"/>
      <c r="B127" s="101"/>
      <c r="C127" s="17" t="s">
        <v>5673</v>
      </c>
      <c r="D127" s="24">
        <v>0</v>
      </c>
      <c r="E127" s="26" t="s">
        <v>168</v>
      </c>
      <c r="F127" s="25"/>
      <c r="G127" s="24"/>
    </row>
    <row r="128" spans="1:7" ht="58">
      <c r="A128" s="19" t="s">
        <v>1265</v>
      </c>
      <c r="B128" s="101" t="s">
        <v>1264</v>
      </c>
      <c r="C128" s="17" t="s">
        <v>5672</v>
      </c>
      <c r="D128" s="24">
        <v>0</v>
      </c>
      <c r="E128" s="26" t="s">
        <v>168</v>
      </c>
      <c r="F128" s="25"/>
      <c r="G128" s="24"/>
    </row>
    <row r="129" spans="1:9" ht="46.5" hidden="1">
      <c r="A129" s="21" t="s">
        <v>1262</v>
      </c>
      <c r="B129" s="101" t="s">
        <v>1261</v>
      </c>
      <c r="C129" s="25"/>
      <c r="D129" s="25"/>
      <c r="E129" s="26"/>
      <c r="F129" s="25"/>
      <c r="G129" s="25"/>
    </row>
    <row r="130" spans="1:9" ht="31">
      <c r="A130" s="19" t="s">
        <v>4069</v>
      </c>
      <c r="B130" s="101" t="s">
        <v>1257</v>
      </c>
      <c r="C130" s="102" t="s">
        <v>1256</v>
      </c>
      <c r="D130" s="24">
        <v>0</v>
      </c>
      <c r="E130" s="26" t="s">
        <v>168</v>
      </c>
      <c r="F130" s="25"/>
      <c r="G130" s="24"/>
    </row>
    <row r="131" spans="1:9" ht="46.5">
      <c r="A131" s="19" t="s">
        <v>5671</v>
      </c>
      <c r="B131" s="101" t="s">
        <v>1254</v>
      </c>
      <c r="C131" s="17" t="s">
        <v>5670</v>
      </c>
      <c r="D131" s="24">
        <v>0</v>
      </c>
      <c r="E131" s="26" t="s">
        <v>168</v>
      </c>
      <c r="F131" s="25"/>
      <c r="G131" s="24"/>
    </row>
    <row r="132" spans="1:9" ht="29">
      <c r="A132" s="19" t="s">
        <v>3680</v>
      </c>
      <c r="B132" s="101"/>
      <c r="C132" s="17" t="s">
        <v>5669</v>
      </c>
      <c r="D132" s="24">
        <v>0</v>
      </c>
      <c r="E132" s="26" t="s">
        <v>168</v>
      </c>
      <c r="F132" s="25"/>
      <c r="G132" s="24"/>
    </row>
    <row r="133" spans="1:9" ht="29">
      <c r="A133" s="19" t="s">
        <v>3680</v>
      </c>
      <c r="B133" s="101"/>
      <c r="C133" s="17" t="s">
        <v>5668</v>
      </c>
      <c r="D133" s="24">
        <v>0</v>
      </c>
      <c r="E133" s="26" t="s">
        <v>168</v>
      </c>
      <c r="F133" s="25"/>
      <c r="G133" s="24"/>
    </row>
    <row r="134" spans="1:9" ht="15.5">
      <c r="A134" s="19" t="s">
        <v>3680</v>
      </c>
      <c r="B134" s="101"/>
      <c r="C134" s="17" t="s">
        <v>5667</v>
      </c>
      <c r="D134" s="24">
        <v>0</v>
      </c>
      <c r="E134" s="26" t="s">
        <v>168</v>
      </c>
      <c r="F134" s="25"/>
      <c r="G134" s="24"/>
    </row>
    <row r="135" spans="1:9" ht="46.5" hidden="1">
      <c r="A135" s="21" t="s">
        <v>1252</v>
      </c>
      <c r="B135" s="101" t="s">
        <v>1251</v>
      </c>
      <c r="C135" s="25"/>
      <c r="D135" s="25"/>
      <c r="E135" s="26"/>
      <c r="F135" s="25"/>
      <c r="G135" s="25"/>
    </row>
    <row r="136" spans="1:9" ht="40.15" customHeight="1">
      <c r="A136" s="408" t="s">
        <v>1248</v>
      </c>
      <c r="B136" s="825" t="s">
        <v>5083</v>
      </c>
      <c r="C136" s="826"/>
      <c r="D136" s="826"/>
      <c r="E136" s="826"/>
      <c r="F136" s="826"/>
      <c r="G136" s="827"/>
      <c r="H136" s="11">
        <f>SUM(D137:D159)</f>
        <v>0</v>
      </c>
      <c r="I136" s="11">
        <f>COUNT(D137:D159)*2</f>
        <v>46</v>
      </c>
    </row>
    <row r="137" spans="1:9" ht="43.5">
      <c r="A137" s="19" t="s">
        <v>1246</v>
      </c>
      <c r="B137" s="97" t="s">
        <v>1245</v>
      </c>
      <c r="C137" s="17" t="s">
        <v>5666</v>
      </c>
      <c r="D137" s="24">
        <v>0</v>
      </c>
      <c r="E137" s="26" t="s">
        <v>709</v>
      </c>
      <c r="F137" s="25"/>
      <c r="G137" s="24"/>
    </row>
    <row r="138" spans="1:9" ht="58">
      <c r="A138" s="19" t="s">
        <v>1239</v>
      </c>
      <c r="B138" s="97" t="s">
        <v>1238</v>
      </c>
      <c r="C138" s="39" t="s">
        <v>2193</v>
      </c>
      <c r="D138" s="24">
        <v>0</v>
      </c>
      <c r="E138" s="26" t="s">
        <v>2365</v>
      </c>
      <c r="F138" s="25"/>
      <c r="G138" s="24"/>
    </row>
    <row r="139" spans="1:9" ht="43.5">
      <c r="A139" s="19"/>
      <c r="B139" s="97"/>
      <c r="C139" s="36" t="s">
        <v>5665</v>
      </c>
      <c r="D139" s="24">
        <v>0</v>
      </c>
      <c r="E139" s="26" t="s">
        <v>168</v>
      </c>
      <c r="F139" s="25"/>
      <c r="G139" s="24"/>
    </row>
    <row r="140" spans="1:9" ht="29">
      <c r="A140" s="19"/>
      <c r="B140" s="97"/>
      <c r="C140" s="36" t="s">
        <v>5664</v>
      </c>
      <c r="D140" s="24">
        <v>0</v>
      </c>
      <c r="E140" s="26" t="s">
        <v>808</v>
      </c>
      <c r="F140" s="25"/>
      <c r="G140" s="24"/>
    </row>
    <row r="141" spans="1:9" ht="58">
      <c r="A141" s="19"/>
      <c r="B141" s="97"/>
      <c r="C141" s="36" t="s">
        <v>5663</v>
      </c>
      <c r="D141" s="24">
        <v>0</v>
      </c>
      <c r="E141" s="26" t="s">
        <v>130</v>
      </c>
      <c r="F141" s="25"/>
      <c r="G141" s="24"/>
    </row>
    <row r="142" spans="1:9" ht="67.5" customHeight="1">
      <c r="A142" s="19" t="s">
        <v>4066</v>
      </c>
      <c r="B142" s="100" t="s">
        <v>1236</v>
      </c>
      <c r="C142" s="17" t="s">
        <v>5662</v>
      </c>
      <c r="D142" s="24">
        <v>0</v>
      </c>
      <c r="E142" s="26" t="s">
        <v>168</v>
      </c>
      <c r="F142" s="25"/>
      <c r="G142" s="24"/>
    </row>
    <row r="143" spans="1:9" ht="67.5" customHeight="1">
      <c r="A143" s="19"/>
      <c r="B143" s="97"/>
      <c r="C143" s="17" t="s">
        <v>5661</v>
      </c>
      <c r="D143" s="24">
        <v>0</v>
      </c>
      <c r="E143" s="26" t="s">
        <v>168</v>
      </c>
      <c r="F143" s="25"/>
      <c r="G143" s="24"/>
    </row>
    <row r="144" spans="1:9" ht="67.5" customHeight="1">
      <c r="A144" s="19"/>
      <c r="B144" s="97"/>
      <c r="C144" s="17" t="s">
        <v>5660</v>
      </c>
      <c r="D144" s="24">
        <v>0</v>
      </c>
      <c r="E144" s="26" t="s">
        <v>168</v>
      </c>
      <c r="F144" s="25"/>
      <c r="G144" s="24"/>
    </row>
    <row r="145" spans="1:9" ht="67.5" customHeight="1">
      <c r="A145" s="19"/>
      <c r="B145" s="97"/>
      <c r="C145" s="17" t="s">
        <v>5659</v>
      </c>
      <c r="D145" s="24">
        <v>0</v>
      </c>
      <c r="E145" s="26" t="s">
        <v>168</v>
      </c>
      <c r="F145" s="25"/>
      <c r="G145" s="24"/>
    </row>
    <row r="146" spans="1:9" ht="41.25" customHeight="1">
      <c r="A146" s="19"/>
      <c r="B146" s="97"/>
      <c r="C146" s="45" t="s">
        <v>5658</v>
      </c>
      <c r="D146" s="24">
        <v>0</v>
      </c>
      <c r="E146" s="26" t="s">
        <v>168</v>
      </c>
      <c r="F146" s="386" t="s">
        <v>5657</v>
      </c>
      <c r="G146" s="24"/>
    </row>
    <row r="147" spans="1:9" ht="41.25" customHeight="1">
      <c r="A147" s="19"/>
      <c r="B147" s="97"/>
      <c r="C147" s="45" t="s">
        <v>5656</v>
      </c>
      <c r="D147" s="24">
        <v>0</v>
      </c>
      <c r="E147" s="26" t="s">
        <v>168</v>
      </c>
      <c r="F147" s="25"/>
      <c r="G147" s="24"/>
    </row>
    <row r="148" spans="1:9" ht="41.25" customHeight="1">
      <c r="A148" s="19"/>
      <c r="B148" s="97"/>
      <c r="C148" s="45" t="s">
        <v>5655</v>
      </c>
      <c r="D148" s="24">
        <v>0</v>
      </c>
      <c r="E148" s="26" t="s">
        <v>168</v>
      </c>
      <c r="F148" s="25" t="s">
        <v>5654</v>
      </c>
      <c r="G148" s="24"/>
    </row>
    <row r="149" spans="1:9" ht="41.25" customHeight="1">
      <c r="A149" s="19"/>
      <c r="B149" s="97"/>
      <c r="C149" s="45" t="s">
        <v>5653</v>
      </c>
      <c r="D149" s="24">
        <v>0</v>
      </c>
      <c r="E149" s="26" t="s">
        <v>168</v>
      </c>
      <c r="F149" s="17" t="s">
        <v>5652</v>
      </c>
      <c r="G149" s="24"/>
    </row>
    <row r="150" spans="1:9" ht="41.25" customHeight="1">
      <c r="A150" s="19"/>
      <c r="B150" s="97"/>
      <c r="C150" s="45" t="s">
        <v>5651</v>
      </c>
      <c r="D150" s="24">
        <v>0</v>
      </c>
      <c r="E150" s="26" t="s">
        <v>168</v>
      </c>
      <c r="F150" s="17"/>
      <c r="G150" s="24"/>
    </row>
    <row r="151" spans="1:9" ht="41.25" customHeight="1">
      <c r="A151" s="19"/>
      <c r="B151" s="97"/>
      <c r="C151" s="45" t="s">
        <v>5650</v>
      </c>
      <c r="D151" s="24">
        <v>0</v>
      </c>
      <c r="E151" s="26" t="s">
        <v>168</v>
      </c>
      <c r="F151" s="17"/>
      <c r="G151" s="24"/>
    </row>
    <row r="152" spans="1:9" ht="41.25" customHeight="1">
      <c r="A152" s="19"/>
      <c r="B152" s="97"/>
      <c r="C152" s="17" t="s">
        <v>5649</v>
      </c>
      <c r="D152" s="24">
        <v>0</v>
      </c>
      <c r="E152" s="26" t="s">
        <v>168</v>
      </c>
      <c r="F152" s="25"/>
      <c r="G152" s="24"/>
    </row>
    <row r="153" spans="1:9" ht="41.25" customHeight="1">
      <c r="A153" s="19"/>
      <c r="B153" s="97"/>
      <c r="C153" s="17" t="s">
        <v>5648</v>
      </c>
      <c r="D153" s="24">
        <v>0</v>
      </c>
      <c r="E153" s="26" t="s">
        <v>168</v>
      </c>
      <c r="F153" s="25"/>
      <c r="G153" s="24"/>
    </row>
    <row r="154" spans="1:9" ht="41.25" customHeight="1">
      <c r="A154" s="19"/>
      <c r="B154" s="97"/>
      <c r="C154" s="17" t="s">
        <v>5647</v>
      </c>
      <c r="D154" s="24">
        <v>0</v>
      </c>
      <c r="E154" s="26" t="s">
        <v>168</v>
      </c>
      <c r="F154" s="17" t="s">
        <v>5646</v>
      </c>
      <c r="G154" s="24"/>
    </row>
    <row r="155" spans="1:9" ht="46.5">
      <c r="A155" s="19" t="s">
        <v>1231</v>
      </c>
      <c r="B155" s="97" t="s">
        <v>1230</v>
      </c>
      <c r="C155" s="17" t="s">
        <v>1230</v>
      </c>
      <c r="D155" s="24">
        <v>0</v>
      </c>
      <c r="E155" s="26" t="s">
        <v>808</v>
      </c>
      <c r="F155" s="25"/>
      <c r="G155" s="24"/>
    </row>
    <row r="156" spans="1:9" ht="58">
      <c r="A156" s="19"/>
      <c r="B156" s="97"/>
      <c r="C156" s="17" t="s">
        <v>5645</v>
      </c>
      <c r="D156" s="24">
        <v>0</v>
      </c>
      <c r="E156" s="26" t="s">
        <v>130</v>
      </c>
      <c r="F156" s="25"/>
      <c r="G156" s="24"/>
    </row>
    <row r="157" spans="1:9" ht="46.5">
      <c r="A157" s="19" t="s">
        <v>1229</v>
      </c>
      <c r="B157" s="98" t="s">
        <v>1228</v>
      </c>
      <c r="C157" s="211" t="s">
        <v>5644</v>
      </c>
      <c r="D157" s="24">
        <v>0</v>
      </c>
      <c r="E157" s="26" t="s">
        <v>130</v>
      </c>
      <c r="F157" s="17" t="s">
        <v>5643</v>
      </c>
      <c r="G157" s="24"/>
    </row>
    <row r="158" spans="1:9" ht="58">
      <c r="A158" s="19"/>
      <c r="B158" s="97"/>
      <c r="C158" s="211" t="s">
        <v>5642</v>
      </c>
      <c r="D158" s="24">
        <v>0</v>
      </c>
      <c r="E158" s="26" t="s">
        <v>130</v>
      </c>
      <c r="F158" s="17" t="s">
        <v>5641</v>
      </c>
      <c r="G158" s="24"/>
    </row>
    <row r="159" spans="1:9" ht="72.5">
      <c r="A159" s="19"/>
      <c r="B159" s="97"/>
      <c r="C159" s="17" t="s">
        <v>5640</v>
      </c>
      <c r="D159" s="24">
        <v>0</v>
      </c>
      <c r="E159" s="26" t="s">
        <v>130</v>
      </c>
      <c r="F159" s="17" t="s">
        <v>5639</v>
      </c>
      <c r="G159" s="24"/>
    </row>
    <row r="160" spans="1:9" ht="40.15" customHeight="1">
      <c r="A160" s="406" t="s">
        <v>1227</v>
      </c>
      <c r="B160" s="918" t="s">
        <v>1226</v>
      </c>
      <c r="C160" s="919"/>
      <c r="D160" s="919"/>
      <c r="E160" s="919"/>
      <c r="F160" s="919"/>
      <c r="G160" s="920"/>
      <c r="H160" s="11">
        <f>SUM(D161:D164)</f>
        <v>0</v>
      </c>
      <c r="I160" s="11">
        <f>COUNT(D161:D164)*2</f>
        <v>8</v>
      </c>
    </row>
    <row r="161" spans="1:9" ht="43.5">
      <c r="A161" s="19" t="s">
        <v>1225</v>
      </c>
      <c r="B161" s="97" t="s">
        <v>1224</v>
      </c>
      <c r="C161" s="17" t="s">
        <v>5638</v>
      </c>
      <c r="D161" s="24">
        <v>0</v>
      </c>
      <c r="E161" s="26" t="s">
        <v>130</v>
      </c>
      <c r="F161" s="25"/>
      <c r="G161" s="24"/>
    </row>
    <row r="162" spans="1:9" ht="43.5">
      <c r="A162" s="19" t="s">
        <v>1220</v>
      </c>
      <c r="B162" s="97" t="s">
        <v>1219</v>
      </c>
      <c r="C162" s="17" t="s">
        <v>5637</v>
      </c>
      <c r="D162" s="24">
        <v>0</v>
      </c>
      <c r="E162" s="26" t="s">
        <v>130</v>
      </c>
      <c r="F162" s="25"/>
      <c r="G162" s="24"/>
    </row>
    <row r="163" spans="1:9" ht="72.5">
      <c r="A163" s="19" t="s">
        <v>1217</v>
      </c>
      <c r="B163" s="97" t="s">
        <v>1216</v>
      </c>
      <c r="C163" s="17" t="s">
        <v>5636</v>
      </c>
      <c r="D163" s="24">
        <v>0</v>
      </c>
      <c r="E163" s="26" t="s">
        <v>130</v>
      </c>
      <c r="F163" s="25"/>
      <c r="G163" s="24"/>
    </row>
    <row r="164" spans="1:9" ht="77.5">
      <c r="A164" s="19" t="s">
        <v>1213</v>
      </c>
      <c r="B164" s="97" t="s">
        <v>1212</v>
      </c>
      <c r="C164" s="17" t="s">
        <v>5635</v>
      </c>
      <c r="D164" s="24">
        <v>0</v>
      </c>
      <c r="E164" s="26" t="s">
        <v>130</v>
      </c>
      <c r="F164" s="25"/>
      <c r="G164" s="24"/>
    </row>
    <row r="165" spans="1:9" ht="40.15" customHeight="1">
      <c r="A165" s="408" t="s">
        <v>1208</v>
      </c>
      <c r="B165" s="918" t="s">
        <v>1207</v>
      </c>
      <c r="C165" s="919"/>
      <c r="D165" s="919"/>
      <c r="E165" s="919"/>
      <c r="F165" s="919"/>
      <c r="G165" s="920"/>
      <c r="H165" s="11">
        <f>SUM(D166:D177)</f>
        <v>0</v>
      </c>
      <c r="I165" s="11">
        <f>COUNT(D166:D177)*2</f>
        <v>22</v>
      </c>
    </row>
    <row r="166" spans="1:9" ht="46.5">
      <c r="A166" s="19" t="s">
        <v>1206</v>
      </c>
      <c r="B166" s="66" t="s">
        <v>1205</v>
      </c>
      <c r="C166" s="17" t="s">
        <v>5634</v>
      </c>
      <c r="D166" s="24">
        <v>0</v>
      </c>
      <c r="E166" s="26" t="s">
        <v>130</v>
      </c>
      <c r="F166" s="25"/>
      <c r="G166" s="24"/>
    </row>
    <row r="167" spans="1:9" ht="31">
      <c r="A167" s="19" t="s">
        <v>1203</v>
      </c>
      <c r="B167" s="66" t="s">
        <v>1202</v>
      </c>
      <c r="C167" s="88" t="s">
        <v>1201</v>
      </c>
      <c r="D167" s="24">
        <v>0</v>
      </c>
      <c r="E167" s="26" t="s">
        <v>168</v>
      </c>
      <c r="F167" s="25"/>
      <c r="G167" s="24"/>
    </row>
    <row r="168" spans="1:9" ht="31">
      <c r="A168" s="19" t="s">
        <v>1200</v>
      </c>
      <c r="B168" s="66" t="s">
        <v>1199</v>
      </c>
      <c r="C168" s="17" t="s">
        <v>5633</v>
      </c>
      <c r="D168" s="24">
        <v>0</v>
      </c>
      <c r="E168" s="26" t="s">
        <v>126</v>
      </c>
      <c r="F168" s="25"/>
      <c r="G168" s="24"/>
    </row>
    <row r="169" spans="1:9" ht="43.5">
      <c r="A169" s="19"/>
      <c r="B169" s="66"/>
      <c r="C169" s="17" t="s">
        <v>5632</v>
      </c>
      <c r="D169" s="24">
        <v>0</v>
      </c>
      <c r="E169" s="26" t="s">
        <v>110</v>
      </c>
      <c r="F169" s="25"/>
      <c r="G169" s="24"/>
    </row>
    <row r="170" spans="1:9" ht="46.5" hidden="1">
      <c r="A170" s="21" t="s">
        <v>1198</v>
      </c>
      <c r="B170" s="66" t="s">
        <v>1197</v>
      </c>
      <c r="C170" s="25"/>
      <c r="D170" s="25"/>
      <c r="E170" s="26"/>
      <c r="F170" s="25"/>
      <c r="G170" s="25"/>
    </row>
    <row r="171" spans="1:9" ht="93" customHeight="1">
      <c r="A171" s="19" t="s">
        <v>4046</v>
      </c>
      <c r="B171" s="42" t="s">
        <v>1190</v>
      </c>
      <c r="C171" s="32" t="s">
        <v>5631</v>
      </c>
      <c r="D171" s="24">
        <v>0</v>
      </c>
      <c r="E171" s="26" t="s">
        <v>168</v>
      </c>
      <c r="F171" s="25"/>
      <c r="G171" s="24"/>
    </row>
    <row r="172" spans="1:9" ht="66" customHeight="1">
      <c r="A172" s="19"/>
      <c r="B172" s="42"/>
      <c r="C172" s="17" t="s">
        <v>5630</v>
      </c>
      <c r="D172" s="24">
        <v>0</v>
      </c>
      <c r="E172" s="26" t="s">
        <v>130</v>
      </c>
      <c r="F172" s="25"/>
      <c r="G172" s="24"/>
    </row>
    <row r="173" spans="1:9" ht="93" customHeight="1">
      <c r="A173" s="19"/>
      <c r="B173" s="42"/>
      <c r="C173" s="17" t="s">
        <v>5629</v>
      </c>
      <c r="D173" s="24">
        <v>0</v>
      </c>
      <c r="E173" s="26" t="s">
        <v>130</v>
      </c>
      <c r="F173" s="25"/>
      <c r="G173" s="24"/>
    </row>
    <row r="174" spans="1:9" ht="29">
      <c r="A174" s="19"/>
      <c r="B174" s="42"/>
      <c r="C174" s="17" t="s">
        <v>5628</v>
      </c>
      <c r="D174" s="24">
        <v>0</v>
      </c>
      <c r="E174" s="26" t="s">
        <v>51</v>
      </c>
      <c r="F174" s="25"/>
      <c r="G174" s="24"/>
    </row>
    <row r="175" spans="1:9" ht="44.25" customHeight="1">
      <c r="A175" s="19" t="s">
        <v>3680</v>
      </c>
      <c r="B175" s="42"/>
      <c r="C175" s="17" t="s">
        <v>5627</v>
      </c>
      <c r="D175" s="24">
        <v>0</v>
      </c>
      <c r="E175" s="26" t="s">
        <v>130</v>
      </c>
      <c r="F175" s="25"/>
      <c r="G175" s="24"/>
    </row>
    <row r="176" spans="1:9" ht="40.5" customHeight="1">
      <c r="A176" s="19" t="s">
        <v>3680</v>
      </c>
      <c r="B176" s="42"/>
      <c r="C176" s="17" t="s">
        <v>5626</v>
      </c>
      <c r="D176" s="24">
        <v>0</v>
      </c>
      <c r="E176" s="26" t="s">
        <v>51</v>
      </c>
      <c r="F176" s="25"/>
      <c r="G176" s="24"/>
    </row>
    <row r="177" spans="1:9" ht="29">
      <c r="A177" s="19" t="s">
        <v>3680</v>
      </c>
      <c r="B177" s="42"/>
      <c r="C177" s="17" t="s">
        <v>5625</v>
      </c>
      <c r="D177" s="24">
        <v>0</v>
      </c>
      <c r="E177" s="26" t="s">
        <v>51</v>
      </c>
      <c r="F177" s="25"/>
      <c r="G177" s="24"/>
    </row>
    <row r="178" spans="1:9" ht="15.5" hidden="1">
      <c r="A178" s="21" t="s">
        <v>3680</v>
      </c>
      <c r="B178" s="42"/>
      <c r="D178" s="25"/>
      <c r="E178" s="26"/>
      <c r="F178" s="25"/>
      <c r="G178" s="25"/>
    </row>
    <row r="179" spans="1:9" ht="40.15" customHeight="1">
      <c r="A179" s="406" t="s">
        <v>1188</v>
      </c>
      <c r="B179" s="918" t="s">
        <v>1187</v>
      </c>
      <c r="C179" s="919"/>
      <c r="D179" s="919"/>
      <c r="E179" s="919"/>
      <c r="F179" s="919"/>
      <c r="G179" s="920"/>
      <c r="H179" s="11">
        <f>SUM(D180:D190)</f>
        <v>0</v>
      </c>
      <c r="I179" s="11">
        <f>COUNT(D180:D190)*2</f>
        <v>22</v>
      </c>
    </row>
    <row r="180" spans="1:9" ht="62">
      <c r="A180" s="19" t="s">
        <v>1186</v>
      </c>
      <c r="B180" s="97" t="s">
        <v>1185</v>
      </c>
      <c r="C180" s="17" t="s">
        <v>5624</v>
      </c>
      <c r="D180" s="24">
        <v>0</v>
      </c>
      <c r="E180" s="26" t="s">
        <v>130</v>
      </c>
      <c r="F180" s="25"/>
      <c r="G180" s="24"/>
    </row>
    <row r="181" spans="1:9" ht="46.5">
      <c r="A181" s="19" t="s">
        <v>1182</v>
      </c>
      <c r="B181" s="97" t="s">
        <v>1181</v>
      </c>
      <c r="C181" s="17" t="s">
        <v>5623</v>
      </c>
      <c r="D181" s="24">
        <v>0</v>
      </c>
      <c r="E181" s="26" t="s">
        <v>130</v>
      </c>
      <c r="F181" s="25"/>
      <c r="G181" s="24"/>
    </row>
    <row r="182" spans="1:9" ht="46.5">
      <c r="A182" s="19" t="s">
        <v>1179</v>
      </c>
      <c r="B182" s="97" t="s">
        <v>1178</v>
      </c>
      <c r="C182" s="17" t="s">
        <v>5622</v>
      </c>
      <c r="D182" s="24">
        <v>0</v>
      </c>
      <c r="E182" s="26" t="s">
        <v>130</v>
      </c>
      <c r="F182" s="25"/>
      <c r="G182" s="24"/>
    </row>
    <row r="183" spans="1:9" ht="46.5">
      <c r="A183" s="19" t="s">
        <v>1176</v>
      </c>
      <c r="B183" s="97" t="s">
        <v>1175</v>
      </c>
      <c r="C183" s="45" t="s">
        <v>5621</v>
      </c>
      <c r="D183" s="24">
        <v>0</v>
      </c>
      <c r="E183" s="26" t="s">
        <v>808</v>
      </c>
      <c r="F183" s="25"/>
      <c r="G183" s="24"/>
    </row>
    <row r="184" spans="1:9" ht="43.5">
      <c r="A184" s="19"/>
      <c r="B184" s="97"/>
      <c r="C184" s="45" t="s">
        <v>5620</v>
      </c>
      <c r="D184" s="24">
        <v>0</v>
      </c>
      <c r="E184" s="26" t="s">
        <v>130</v>
      </c>
      <c r="F184" s="25"/>
      <c r="G184" s="24"/>
    </row>
    <row r="185" spans="1:9" ht="62">
      <c r="A185" s="19" t="s">
        <v>1173</v>
      </c>
      <c r="B185" s="97" t="s">
        <v>1172</v>
      </c>
      <c r="C185" s="17" t="s">
        <v>5619</v>
      </c>
      <c r="D185" s="24">
        <v>0</v>
      </c>
      <c r="E185" s="26" t="s">
        <v>130</v>
      </c>
      <c r="F185" s="25"/>
      <c r="G185" s="24"/>
    </row>
    <row r="186" spans="1:9" ht="46.5">
      <c r="A186" s="19" t="s">
        <v>1169</v>
      </c>
      <c r="B186" s="69" t="s">
        <v>1168</v>
      </c>
      <c r="C186" s="48" t="s">
        <v>5618</v>
      </c>
      <c r="D186" s="24">
        <v>0</v>
      </c>
      <c r="E186" s="26" t="s">
        <v>168</v>
      </c>
      <c r="F186" s="25"/>
      <c r="G186" s="24"/>
    </row>
    <row r="187" spans="1:9" ht="29">
      <c r="A187" s="19"/>
      <c r="B187" s="69"/>
      <c r="C187" s="48" t="s">
        <v>5617</v>
      </c>
      <c r="D187" s="24">
        <v>0</v>
      </c>
      <c r="E187" s="26" t="s">
        <v>1756</v>
      </c>
      <c r="F187" s="25"/>
      <c r="G187" s="24"/>
    </row>
    <row r="188" spans="1:9" ht="33.75" customHeight="1">
      <c r="A188" s="19"/>
      <c r="B188" s="69"/>
      <c r="C188" s="48" t="s">
        <v>5616</v>
      </c>
      <c r="D188" s="24">
        <v>0</v>
      </c>
      <c r="E188" s="26" t="s">
        <v>2786</v>
      </c>
      <c r="F188" s="25"/>
      <c r="G188" s="24"/>
    </row>
    <row r="189" spans="1:9" ht="43.5">
      <c r="A189" s="19"/>
      <c r="B189" s="69"/>
      <c r="C189" s="48" t="s">
        <v>5615</v>
      </c>
      <c r="D189" s="24">
        <v>0</v>
      </c>
      <c r="E189" s="26" t="s">
        <v>168</v>
      </c>
      <c r="F189" s="25"/>
      <c r="G189" s="24"/>
    </row>
    <row r="190" spans="1:9" ht="29">
      <c r="A190" s="19"/>
      <c r="B190" s="69"/>
      <c r="C190" s="48" t="s">
        <v>5614</v>
      </c>
      <c r="D190" s="24">
        <v>0</v>
      </c>
      <c r="E190" s="26" t="s">
        <v>130</v>
      </c>
      <c r="F190" s="25"/>
      <c r="G190" s="24"/>
    </row>
    <row r="191" spans="1:9" ht="18.5">
      <c r="A191" s="116"/>
      <c r="B191" s="1017" t="s">
        <v>1167</v>
      </c>
      <c r="C191" s="988"/>
      <c r="D191" s="988"/>
      <c r="E191" s="988"/>
      <c r="F191" s="988"/>
      <c r="G191" s="988"/>
      <c r="H191" s="11">
        <f>H192+H221+H244+H255+H301+H305</f>
        <v>0</v>
      </c>
      <c r="I191" s="11">
        <f>I192+I221+I244+I255+I301+I305</f>
        <v>218</v>
      </c>
    </row>
    <row r="192" spans="1:9" ht="40.15" customHeight="1">
      <c r="A192" s="406" t="s">
        <v>1166</v>
      </c>
      <c r="B192" s="825" t="s">
        <v>1165</v>
      </c>
      <c r="C192" s="826"/>
      <c r="D192" s="826"/>
      <c r="E192" s="826"/>
      <c r="F192" s="826"/>
      <c r="G192" s="827"/>
      <c r="H192" s="11">
        <f>SUM(D193:D220)</f>
        <v>0</v>
      </c>
      <c r="I192" s="11">
        <f>COUNT(D193:D220)*2</f>
        <v>56</v>
      </c>
    </row>
    <row r="193" spans="1:7" ht="47.25" customHeight="1">
      <c r="A193" s="19" t="s">
        <v>4037</v>
      </c>
      <c r="B193" s="94" t="s">
        <v>1163</v>
      </c>
      <c r="C193" s="64" t="s">
        <v>5613</v>
      </c>
      <c r="D193" s="24">
        <v>0</v>
      </c>
      <c r="E193" s="26" t="s">
        <v>190</v>
      </c>
      <c r="F193" s="25"/>
      <c r="G193" s="24"/>
    </row>
    <row r="194" spans="1:7" ht="127.5" customHeight="1">
      <c r="A194" s="19"/>
      <c r="B194" s="94"/>
      <c r="C194" s="64" t="s">
        <v>5612</v>
      </c>
      <c r="D194" s="24">
        <v>0</v>
      </c>
      <c r="E194" s="26" t="s">
        <v>190</v>
      </c>
      <c r="F194" s="17" t="s">
        <v>5611</v>
      </c>
      <c r="G194" s="24"/>
    </row>
    <row r="195" spans="1:7" ht="31">
      <c r="A195" s="19" t="s">
        <v>4033</v>
      </c>
      <c r="B195" s="81" t="s">
        <v>1157</v>
      </c>
      <c r="C195" s="17" t="s">
        <v>5610</v>
      </c>
      <c r="D195" s="24">
        <v>0</v>
      </c>
      <c r="E195" s="26" t="s">
        <v>168</v>
      </c>
      <c r="F195" s="25"/>
      <c r="G195" s="24"/>
    </row>
    <row r="196" spans="1:7" ht="29">
      <c r="A196" s="19" t="s">
        <v>3680</v>
      </c>
      <c r="B196" s="81"/>
      <c r="C196" s="17" t="s">
        <v>5609</v>
      </c>
      <c r="D196" s="24">
        <v>0</v>
      </c>
      <c r="E196" s="26" t="s">
        <v>168</v>
      </c>
      <c r="F196" s="25"/>
      <c r="G196" s="24"/>
    </row>
    <row r="197" spans="1:7" ht="43.5">
      <c r="A197" s="19"/>
      <c r="B197" s="81"/>
      <c r="C197" s="17" t="s">
        <v>5608</v>
      </c>
      <c r="D197" s="24">
        <v>0</v>
      </c>
      <c r="E197" s="26" t="s">
        <v>797</v>
      </c>
      <c r="F197" s="25"/>
      <c r="G197" s="24"/>
    </row>
    <row r="198" spans="1:7" ht="43.5">
      <c r="A198" s="19"/>
      <c r="B198" s="81"/>
      <c r="C198" s="17" t="s">
        <v>5607</v>
      </c>
      <c r="D198" s="24">
        <v>0</v>
      </c>
      <c r="E198" s="26" t="s">
        <v>797</v>
      </c>
      <c r="F198" s="25"/>
      <c r="G198" s="24"/>
    </row>
    <row r="199" spans="1:7" ht="40.5" customHeight="1">
      <c r="A199" s="19"/>
      <c r="B199" s="81"/>
      <c r="C199" s="48" t="s">
        <v>5606</v>
      </c>
      <c r="D199" s="24">
        <v>0</v>
      </c>
      <c r="E199" s="26" t="s">
        <v>168</v>
      </c>
      <c r="F199" s="25"/>
      <c r="G199" s="24"/>
    </row>
    <row r="200" spans="1:7" ht="33.75" customHeight="1">
      <c r="A200" s="19"/>
      <c r="B200" s="81"/>
      <c r="C200" s="48" t="s">
        <v>5605</v>
      </c>
      <c r="D200" s="24">
        <v>0</v>
      </c>
      <c r="E200" s="26" t="s">
        <v>797</v>
      </c>
      <c r="G200" s="24"/>
    </row>
    <row r="201" spans="1:7" ht="33.75" customHeight="1">
      <c r="A201" s="19"/>
      <c r="B201" s="81"/>
      <c r="C201" s="23" t="s">
        <v>5604</v>
      </c>
      <c r="D201" s="24">
        <v>0</v>
      </c>
      <c r="E201" s="26" t="s">
        <v>797</v>
      </c>
      <c r="F201" s="23"/>
      <c r="G201" s="24"/>
    </row>
    <row r="202" spans="1:7" ht="43.5">
      <c r="A202" s="19" t="s">
        <v>4030</v>
      </c>
      <c r="B202" s="94" t="s">
        <v>1145</v>
      </c>
      <c r="C202" s="45" t="s">
        <v>5603</v>
      </c>
      <c r="D202" s="24">
        <v>0</v>
      </c>
      <c r="E202" s="26" t="s">
        <v>168</v>
      </c>
      <c r="F202" s="25"/>
      <c r="G202" s="24"/>
    </row>
    <row r="203" spans="1:7" ht="43.5">
      <c r="A203" s="19" t="s">
        <v>3680</v>
      </c>
      <c r="B203" s="94"/>
      <c r="C203" s="45" t="s">
        <v>5602</v>
      </c>
      <c r="D203" s="24">
        <v>0</v>
      </c>
      <c r="E203" s="26" t="s">
        <v>168</v>
      </c>
      <c r="F203" s="25"/>
      <c r="G203" s="24"/>
    </row>
    <row r="204" spans="1:7" ht="43.5">
      <c r="A204" s="19" t="s">
        <v>3680</v>
      </c>
      <c r="B204" s="94"/>
      <c r="C204" s="45" t="s">
        <v>5601</v>
      </c>
      <c r="D204" s="24">
        <v>0</v>
      </c>
      <c r="E204" s="26" t="s">
        <v>168</v>
      </c>
      <c r="F204" s="25"/>
      <c r="G204" s="24"/>
    </row>
    <row r="205" spans="1:7" ht="87">
      <c r="A205" s="19" t="s">
        <v>3680</v>
      </c>
      <c r="B205" s="94"/>
      <c r="C205" s="45" t="s">
        <v>5600</v>
      </c>
      <c r="D205" s="24">
        <v>0</v>
      </c>
      <c r="E205" s="26" t="s">
        <v>168</v>
      </c>
      <c r="F205" s="17" t="s">
        <v>5599</v>
      </c>
      <c r="G205" s="24"/>
    </row>
    <row r="206" spans="1:7" ht="43.5">
      <c r="A206" s="19" t="s">
        <v>3680</v>
      </c>
      <c r="B206" s="94"/>
      <c r="C206" s="17" t="s">
        <v>5598</v>
      </c>
      <c r="D206" s="24">
        <v>0</v>
      </c>
      <c r="E206" s="26" t="s">
        <v>168</v>
      </c>
      <c r="F206" s="17" t="s">
        <v>5597</v>
      </c>
      <c r="G206" s="24"/>
    </row>
    <row r="207" spans="1:7" ht="43.5">
      <c r="A207" s="19"/>
      <c r="B207" s="94"/>
      <c r="C207" s="17" t="s">
        <v>5596</v>
      </c>
      <c r="D207" s="24">
        <v>0</v>
      </c>
      <c r="E207" s="26" t="s">
        <v>168</v>
      </c>
      <c r="F207" s="17" t="s">
        <v>5595</v>
      </c>
      <c r="G207" s="24"/>
    </row>
    <row r="208" spans="1:7" ht="43.5">
      <c r="A208" s="19"/>
      <c r="B208" s="94"/>
      <c r="C208" s="45" t="s">
        <v>5594</v>
      </c>
      <c r="D208" s="316">
        <v>0</v>
      </c>
      <c r="E208" s="315" t="s">
        <v>168</v>
      </c>
      <c r="F208" s="45" t="s">
        <v>5593</v>
      </c>
      <c r="G208" s="24"/>
    </row>
    <row r="209" spans="1:9" ht="46.5">
      <c r="A209" s="19" t="s">
        <v>5592</v>
      </c>
      <c r="B209" s="94" t="s">
        <v>1133</v>
      </c>
      <c r="C209" s="17" t="s">
        <v>5591</v>
      </c>
      <c r="D209" s="24">
        <v>0</v>
      </c>
      <c r="E209" s="26" t="s">
        <v>168</v>
      </c>
      <c r="F209" s="25"/>
      <c r="G209" s="24"/>
    </row>
    <row r="210" spans="1:9" ht="43.5">
      <c r="A210" s="19"/>
      <c r="B210" s="94"/>
      <c r="C210" s="17" t="s">
        <v>5590</v>
      </c>
      <c r="D210" s="24">
        <v>0</v>
      </c>
      <c r="E210" s="26" t="s">
        <v>168</v>
      </c>
      <c r="F210" s="25"/>
      <c r="G210" s="24"/>
    </row>
    <row r="211" spans="1:9" ht="46.5">
      <c r="A211" s="19" t="s">
        <v>4022</v>
      </c>
      <c r="B211" s="94" t="s">
        <v>1130</v>
      </c>
      <c r="C211" s="17" t="s">
        <v>5589</v>
      </c>
      <c r="D211" s="24">
        <v>0</v>
      </c>
      <c r="E211" s="26" t="s">
        <v>168</v>
      </c>
      <c r="F211" s="25"/>
      <c r="G211" s="24"/>
    </row>
    <row r="212" spans="1:9" ht="43.5">
      <c r="A212" s="19" t="s">
        <v>3680</v>
      </c>
      <c r="B212" s="94"/>
      <c r="C212" s="17" t="s">
        <v>5588</v>
      </c>
      <c r="D212" s="24">
        <v>0</v>
      </c>
      <c r="E212" s="26" t="s">
        <v>1756</v>
      </c>
      <c r="F212" s="25"/>
      <c r="G212" s="24"/>
    </row>
    <row r="213" spans="1:9" ht="29">
      <c r="A213" s="19" t="s">
        <v>3680</v>
      </c>
      <c r="B213" s="94"/>
      <c r="C213" s="17" t="s">
        <v>5587</v>
      </c>
      <c r="D213" s="24">
        <v>0</v>
      </c>
      <c r="E213" s="26" t="s">
        <v>168</v>
      </c>
      <c r="F213" s="25"/>
      <c r="G213" s="24"/>
    </row>
    <row r="214" spans="1:9" ht="58">
      <c r="A214" s="19"/>
      <c r="B214" s="94"/>
      <c r="C214" s="17" t="s">
        <v>5586</v>
      </c>
      <c r="D214" s="24">
        <v>0</v>
      </c>
      <c r="E214" s="26" t="s">
        <v>190</v>
      </c>
      <c r="F214" s="17" t="s">
        <v>5585</v>
      </c>
      <c r="G214" s="24"/>
    </row>
    <row r="215" spans="1:9" ht="63" customHeight="1">
      <c r="A215" s="19"/>
      <c r="B215" s="94"/>
      <c r="C215" s="17" t="s">
        <v>5584</v>
      </c>
      <c r="D215" s="24">
        <v>0</v>
      </c>
      <c r="E215" s="26" t="s">
        <v>190</v>
      </c>
      <c r="F215" s="17" t="s">
        <v>5583</v>
      </c>
      <c r="G215" s="24"/>
    </row>
    <row r="216" spans="1:9" ht="63" customHeight="1">
      <c r="A216" s="19"/>
      <c r="B216" s="94"/>
      <c r="C216" s="17" t="s">
        <v>5582</v>
      </c>
      <c r="D216" s="24">
        <v>0</v>
      </c>
      <c r="E216" s="26" t="s">
        <v>190</v>
      </c>
      <c r="F216" s="25"/>
      <c r="G216" s="24"/>
    </row>
    <row r="217" spans="1:9" ht="63" customHeight="1">
      <c r="A217" s="19"/>
      <c r="B217" s="94"/>
      <c r="C217" s="17" t="s">
        <v>5581</v>
      </c>
      <c r="D217" s="24">
        <v>0</v>
      </c>
      <c r="E217" s="26" t="s">
        <v>190</v>
      </c>
      <c r="F217" s="25"/>
      <c r="G217" s="24"/>
    </row>
    <row r="218" spans="1:9" ht="47.25" customHeight="1">
      <c r="A218" s="19"/>
      <c r="B218" s="94"/>
      <c r="C218" s="17" t="s">
        <v>5580</v>
      </c>
      <c r="D218" s="24">
        <v>0</v>
      </c>
      <c r="E218" s="26" t="s">
        <v>190</v>
      </c>
      <c r="F218" s="25"/>
      <c r="G218" s="24"/>
    </row>
    <row r="219" spans="1:9" ht="31">
      <c r="A219" s="19" t="s">
        <v>1128</v>
      </c>
      <c r="B219" s="94" t="s">
        <v>1127</v>
      </c>
      <c r="C219" s="17" t="s">
        <v>5579</v>
      </c>
      <c r="D219" s="24">
        <v>0</v>
      </c>
      <c r="E219" s="26" t="s">
        <v>190</v>
      </c>
      <c r="F219" s="25"/>
      <c r="G219" s="24"/>
    </row>
    <row r="220" spans="1:9" ht="77.5">
      <c r="A220" s="19" t="s">
        <v>4019</v>
      </c>
      <c r="B220" s="90" t="s">
        <v>1123</v>
      </c>
      <c r="C220" s="17" t="s">
        <v>5578</v>
      </c>
      <c r="D220" s="24">
        <v>0</v>
      </c>
      <c r="E220" s="26" t="s">
        <v>168</v>
      </c>
      <c r="F220" s="25"/>
      <c r="G220" s="24"/>
    </row>
    <row r="221" spans="1:9" ht="40.15" customHeight="1">
      <c r="A221" s="406" t="s">
        <v>1118</v>
      </c>
      <c r="B221" s="918" t="s">
        <v>1117</v>
      </c>
      <c r="C221" s="919"/>
      <c r="D221" s="919"/>
      <c r="E221" s="919"/>
      <c r="F221" s="919"/>
      <c r="G221" s="920"/>
      <c r="H221" s="11">
        <f>SUM(D222:D243)</f>
        <v>0</v>
      </c>
      <c r="I221" s="11">
        <f>COUNT(D222:D243)*2</f>
        <v>44</v>
      </c>
    </row>
    <row r="222" spans="1:9" ht="47.25" customHeight="1">
      <c r="A222" s="19" t="s">
        <v>5577</v>
      </c>
      <c r="B222" s="83" t="s">
        <v>1115</v>
      </c>
      <c r="C222" s="69" t="s">
        <v>5576</v>
      </c>
      <c r="D222" s="24">
        <v>0</v>
      </c>
      <c r="E222" s="26" t="s">
        <v>190</v>
      </c>
      <c r="F222" s="25" t="s">
        <v>5575</v>
      </c>
      <c r="G222" s="24"/>
    </row>
    <row r="223" spans="1:9" ht="47.25" customHeight="1">
      <c r="A223" s="19"/>
      <c r="B223" s="83"/>
      <c r="C223" s="69" t="s">
        <v>5574</v>
      </c>
      <c r="D223" s="24">
        <v>0</v>
      </c>
      <c r="E223" s="26" t="s">
        <v>190</v>
      </c>
      <c r="F223" s="17" t="s">
        <v>5573</v>
      </c>
      <c r="G223" s="24"/>
    </row>
    <row r="224" spans="1:9" ht="47.25" customHeight="1">
      <c r="A224" s="19"/>
      <c r="B224" s="83"/>
      <c r="C224" s="69" t="s">
        <v>5572</v>
      </c>
      <c r="D224" s="24">
        <v>0</v>
      </c>
      <c r="E224" s="26" t="s">
        <v>190</v>
      </c>
      <c r="F224" s="17" t="s">
        <v>5571</v>
      </c>
      <c r="G224" s="24"/>
    </row>
    <row r="225" spans="1:7" ht="47.25" customHeight="1">
      <c r="A225" s="19"/>
      <c r="B225" s="83"/>
      <c r="C225" s="69" t="s">
        <v>5570</v>
      </c>
      <c r="D225" s="24">
        <v>0</v>
      </c>
      <c r="E225" s="26" t="s">
        <v>190</v>
      </c>
      <c r="F225" s="17" t="s">
        <v>5569</v>
      </c>
      <c r="G225" s="24"/>
    </row>
    <row r="226" spans="1:7" ht="46.5">
      <c r="A226" s="19" t="s">
        <v>5568</v>
      </c>
      <c r="B226" s="81" t="s">
        <v>1111</v>
      </c>
      <c r="C226" s="30" t="s">
        <v>5567</v>
      </c>
      <c r="D226" s="24">
        <v>0</v>
      </c>
      <c r="E226" s="26" t="s">
        <v>190</v>
      </c>
      <c r="F226" s="25"/>
      <c r="G226" s="24"/>
    </row>
    <row r="227" spans="1:7" ht="29">
      <c r="A227" s="19" t="s">
        <v>3680</v>
      </c>
      <c r="B227" s="81"/>
      <c r="C227" s="30" t="s">
        <v>5566</v>
      </c>
      <c r="D227" s="24">
        <v>0</v>
      </c>
      <c r="E227" s="26" t="s">
        <v>190</v>
      </c>
      <c r="G227" s="24"/>
    </row>
    <row r="228" spans="1:7" ht="27.75" customHeight="1">
      <c r="A228" s="19" t="s">
        <v>3680</v>
      </c>
      <c r="B228" s="81"/>
      <c r="C228" s="106" t="s">
        <v>5565</v>
      </c>
      <c r="D228" s="24">
        <v>0</v>
      </c>
      <c r="E228" s="26" t="s">
        <v>190</v>
      </c>
      <c r="F228" s="25"/>
      <c r="G228" s="24"/>
    </row>
    <row r="229" spans="1:7" ht="27.75" customHeight="1">
      <c r="A229" s="19" t="s">
        <v>3680</v>
      </c>
      <c r="B229" s="81"/>
      <c r="C229" s="17" t="s">
        <v>5564</v>
      </c>
      <c r="D229" s="24">
        <v>0</v>
      </c>
      <c r="E229" s="26" t="s">
        <v>190</v>
      </c>
      <c r="F229" s="25"/>
      <c r="G229" s="24"/>
    </row>
    <row r="230" spans="1:7" ht="58">
      <c r="A230" s="19" t="s">
        <v>5563</v>
      </c>
      <c r="B230" s="81" t="s">
        <v>1109</v>
      </c>
      <c r="C230" s="86" t="s">
        <v>5562</v>
      </c>
      <c r="D230" s="24">
        <v>0</v>
      </c>
      <c r="E230" s="26" t="s">
        <v>190</v>
      </c>
      <c r="F230" s="25"/>
      <c r="G230" s="24"/>
    </row>
    <row r="231" spans="1:7" ht="43.5">
      <c r="A231" s="19" t="s">
        <v>3680</v>
      </c>
      <c r="B231" s="169"/>
      <c r="C231" s="36" t="s">
        <v>5561</v>
      </c>
      <c r="D231" s="24">
        <v>0</v>
      </c>
      <c r="E231" s="26" t="s">
        <v>190</v>
      </c>
      <c r="F231" s="25"/>
      <c r="G231" s="24"/>
    </row>
    <row r="232" spans="1:7" ht="29">
      <c r="A232" s="19"/>
      <c r="B232" s="169"/>
      <c r="C232" s="36" t="s">
        <v>5560</v>
      </c>
      <c r="D232" s="24">
        <v>0</v>
      </c>
      <c r="E232" s="26" t="s">
        <v>168</v>
      </c>
      <c r="F232" s="25"/>
      <c r="G232" s="24"/>
    </row>
    <row r="233" spans="1:7" ht="29">
      <c r="A233" s="19"/>
      <c r="B233" s="169"/>
      <c r="C233" s="36" t="s">
        <v>5559</v>
      </c>
      <c r="D233" s="24">
        <v>0</v>
      </c>
      <c r="E233" s="26" t="s">
        <v>168</v>
      </c>
      <c r="F233" s="25"/>
      <c r="G233" s="24"/>
    </row>
    <row r="234" spans="1:7" ht="43.5">
      <c r="A234" s="19"/>
      <c r="B234" s="169"/>
      <c r="C234" s="36" t="s">
        <v>5558</v>
      </c>
      <c r="D234" s="24">
        <v>0</v>
      </c>
      <c r="E234" s="26" t="s">
        <v>797</v>
      </c>
      <c r="F234" s="25"/>
      <c r="G234" s="24"/>
    </row>
    <row r="235" spans="1:7" ht="31">
      <c r="A235" s="19" t="s">
        <v>5557</v>
      </c>
      <c r="B235" s="87" t="s">
        <v>1106</v>
      </c>
      <c r="C235" s="48" t="s">
        <v>5556</v>
      </c>
      <c r="D235" s="24">
        <v>0</v>
      </c>
      <c r="E235" s="26" t="s">
        <v>168</v>
      </c>
      <c r="F235" s="25"/>
      <c r="G235" s="24"/>
    </row>
    <row r="236" spans="1:7" ht="43.5">
      <c r="A236" s="19" t="s">
        <v>3680</v>
      </c>
      <c r="B236" s="87"/>
      <c r="C236" s="88" t="s">
        <v>5555</v>
      </c>
      <c r="D236" s="24">
        <v>0</v>
      </c>
      <c r="E236" s="26" t="s">
        <v>168</v>
      </c>
      <c r="F236" s="25"/>
      <c r="G236" s="24"/>
    </row>
    <row r="237" spans="1:7" ht="43.5">
      <c r="A237" s="19" t="s">
        <v>3680</v>
      </c>
      <c r="B237" s="87"/>
      <c r="C237" s="88" t="s">
        <v>5549</v>
      </c>
      <c r="D237" s="24">
        <v>0</v>
      </c>
      <c r="E237" s="26" t="s">
        <v>168</v>
      </c>
      <c r="G237" s="24"/>
    </row>
    <row r="238" spans="1:7" ht="29">
      <c r="A238" s="19" t="s">
        <v>3680</v>
      </c>
      <c r="B238" s="87"/>
      <c r="C238" s="45" t="s">
        <v>5554</v>
      </c>
      <c r="D238" s="24">
        <v>0</v>
      </c>
      <c r="E238" s="26" t="s">
        <v>168</v>
      </c>
      <c r="G238" s="24"/>
    </row>
    <row r="239" spans="1:7" ht="29">
      <c r="A239" s="19" t="s">
        <v>3680</v>
      </c>
      <c r="B239" s="87"/>
      <c r="C239" s="88" t="s">
        <v>5553</v>
      </c>
      <c r="D239" s="24">
        <v>0</v>
      </c>
      <c r="E239" s="26" t="s">
        <v>168</v>
      </c>
      <c r="F239" s="25"/>
      <c r="G239" s="24"/>
    </row>
    <row r="240" spans="1:7" ht="43.5">
      <c r="A240" s="19" t="s">
        <v>3680</v>
      </c>
      <c r="B240" s="87"/>
      <c r="C240" s="88" t="s">
        <v>5552</v>
      </c>
      <c r="D240" s="24">
        <v>0</v>
      </c>
      <c r="E240" s="26" t="s">
        <v>168</v>
      </c>
      <c r="F240" s="25"/>
      <c r="G240" s="24"/>
    </row>
    <row r="241" spans="1:9" ht="58">
      <c r="A241" s="19"/>
      <c r="B241" s="69"/>
      <c r="C241" s="88" t="s">
        <v>5551</v>
      </c>
      <c r="D241" s="24">
        <v>0</v>
      </c>
      <c r="E241" s="26" t="s">
        <v>168</v>
      </c>
      <c r="F241" s="25"/>
      <c r="G241" s="24"/>
    </row>
    <row r="242" spans="1:9" ht="29">
      <c r="A242" s="108"/>
      <c r="B242" s="203"/>
      <c r="C242" s="32" t="s">
        <v>5550</v>
      </c>
      <c r="D242" s="105">
        <v>0</v>
      </c>
      <c r="E242" s="117" t="s">
        <v>168</v>
      </c>
      <c r="F242" s="130"/>
      <c r="G242" s="105"/>
    </row>
    <row r="243" spans="1:9" s="82" customFormat="1" ht="43.5">
      <c r="A243" s="19"/>
      <c r="B243" s="69"/>
      <c r="C243" s="22" t="s">
        <v>5549</v>
      </c>
      <c r="D243" s="24">
        <v>0</v>
      </c>
      <c r="E243" s="26" t="s">
        <v>168</v>
      </c>
      <c r="F243" s="25"/>
      <c r="G243" s="24"/>
      <c r="H243" s="452"/>
      <c r="I243" s="452"/>
    </row>
    <row r="244" spans="1:9" ht="40.15" customHeight="1">
      <c r="A244" s="411" t="s">
        <v>1103</v>
      </c>
      <c r="B244" s="1046" t="s">
        <v>1102</v>
      </c>
      <c r="C244" s="1038"/>
      <c r="D244" s="1038"/>
      <c r="E244" s="1038"/>
      <c r="F244" s="1038"/>
      <c r="G244" s="1047"/>
      <c r="H244" s="11">
        <f>SUM(D245:D254)</f>
        <v>0</v>
      </c>
      <c r="I244" s="11">
        <f>COUNT(D245:D254)*2</f>
        <v>20</v>
      </c>
    </row>
    <row r="245" spans="1:9" ht="58">
      <c r="A245" s="19" t="s">
        <v>4011</v>
      </c>
      <c r="B245" s="83" t="s">
        <v>1100</v>
      </c>
      <c r="C245" s="279" t="s">
        <v>5548</v>
      </c>
      <c r="D245" s="24">
        <v>0</v>
      </c>
      <c r="E245" s="26" t="s">
        <v>168</v>
      </c>
      <c r="F245" s="25"/>
      <c r="G245" s="24"/>
    </row>
    <row r="246" spans="1:9" ht="29">
      <c r="A246" s="19" t="s">
        <v>3680</v>
      </c>
      <c r="B246" s="85"/>
      <c r="C246" s="279" t="s">
        <v>5547</v>
      </c>
      <c r="D246" s="24">
        <v>0</v>
      </c>
      <c r="E246" s="26" t="s">
        <v>168</v>
      </c>
      <c r="F246" s="25"/>
      <c r="G246" s="24"/>
    </row>
    <row r="247" spans="1:9" ht="43.5">
      <c r="A247" s="19" t="s">
        <v>3680</v>
      </c>
      <c r="B247" s="85"/>
      <c r="C247" s="17" t="s">
        <v>5546</v>
      </c>
      <c r="D247" s="24">
        <v>0</v>
      </c>
      <c r="E247" s="26" t="s">
        <v>190</v>
      </c>
      <c r="F247" s="25"/>
      <c r="G247" s="24"/>
    </row>
    <row r="248" spans="1:9" ht="29">
      <c r="A248" s="19" t="s">
        <v>3680</v>
      </c>
      <c r="B248" s="85"/>
      <c r="C248" s="17" t="s">
        <v>5545</v>
      </c>
      <c r="D248" s="24">
        <v>0</v>
      </c>
      <c r="E248" s="26" t="s">
        <v>168</v>
      </c>
      <c r="F248" s="25"/>
      <c r="G248" s="24"/>
    </row>
    <row r="249" spans="1:9" ht="43.5">
      <c r="A249" s="19"/>
      <c r="B249" s="85"/>
      <c r="C249" s="17" t="s">
        <v>5544</v>
      </c>
      <c r="D249" s="24">
        <v>0</v>
      </c>
      <c r="E249" s="26" t="s">
        <v>190</v>
      </c>
      <c r="F249" s="25"/>
      <c r="G249" s="24"/>
    </row>
    <row r="250" spans="1:9" ht="43.5">
      <c r="A250" s="19"/>
      <c r="B250" s="85"/>
      <c r="C250" s="17" t="s">
        <v>5543</v>
      </c>
      <c r="D250" s="24">
        <v>0</v>
      </c>
      <c r="E250" s="26" t="s">
        <v>190</v>
      </c>
      <c r="F250" s="25"/>
      <c r="G250" s="24"/>
    </row>
    <row r="251" spans="1:9" ht="31">
      <c r="A251" s="19" t="s">
        <v>4008</v>
      </c>
      <c r="B251" s="85" t="s">
        <v>1096</v>
      </c>
      <c r="C251" s="17" t="s">
        <v>5542</v>
      </c>
      <c r="D251" s="24">
        <v>0</v>
      </c>
      <c r="E251" s="26" t="s">
        <v>168</v>
      </c>
      <c r="F251" s="25"/>
      <c r="G251" s="24"/>
    </row>
    <row r="252" spans="1:9" ht="65.25" customHeight="1">
      <c r="A252" s="19"/>
      <c r="B252" s="85"/>
      <c r="C252" s="17" t="s">
        <v>5541</v>
      </c>
      <c r="D252" s="24">
        <v>0</v>
      </c>
      <c r="E252" s="26" t="s">
        <v>190</v>
      </c>
      <c r="F252" s="25"/>
      <c r="G252" s="24"/>
    </row>
    <row r="253" spans="1:9" ht="62">
      <c r="A253" s="19" t="s">
        <v>4006</v>
      </c>
      <c r="B253" s="83" t="s">
        <v>1092</v>
      </c>
      <c r="C253" s="17" t="s">
        <v>5540</v>
      </c>
      <c r="D253" s="24">
        <v>0</v>
      </c>
      <c r="E253" s="26" t="s">
        <v>190</v>
      </c>
      <c r="F253" s="25"/>
      <c r="G253" s="24"/>
    </row>
    <row r="254" spans="1:9" ht="29">
      <c r="A254" s="19"/>
      <c r="B254" s="69"/>
      <c r="C254" s="17" t="s">
        <v>5539</v>
      </c>
      <c r="D254" s="24">
        <v>0</v>
      </c>
      <c r="E254" s="26" t="s">
        <v>190</v>
      </c>
      <c r="F254" s="25"/>
      <c r="G254" s="24"/>
    </row>
    <row r="255" spans="1:9" ht="40.15" customHeight="1">
      <c r="A255" s="406" t="s">
        <v>1090</v>
      </c>
      <c r="B255" s="825" t="s">
        <v>1089</v>
      </c>
      <c r="C255" s="826"/>
      <c r="D255" s="826"/>
      <c r="E255" s="826"/>
      <c r="F255" s="826"/>
      <c r="G255" s="827"/>
      <c r="H255" s="11">
        <f>SUM(D256:D299)</f>
        <v>0</v>
      </c>
      <c r="I255" s="11">
        <f>COUNT(D256:D299)*2</f>
        <v>88</v>
      </c>
    </row>
    <row r="256" spans="1:9" ht="31">
      <c r="A256" s="19" t="s">
        <v>4004</v>
      </c>
      <c r="B256" s="79" t="s">
        <v>1087</v>
      </c>
      <c r="C256" s="68" t="s">
        <v>5538</v>
      </c>
      <c r="D256" s="24">
        <v>0</v>
      </c>
      <c r="E256" s="26" t="s">
        <v>1078</v>
      </c>
      <c r="F256" s="25" t="s">
        <v>2355</v>
      </c>
      <c r="G256" s="24"/>
    </row>
    <row r="257" spans="1:7" ht="29">
      <c r="A257" s="19" t="s">
        <v>3680</v>
      </c>
      <c r="B257" s="79"/>
      <c r="C257" s="68" t="s">
        <v>5537</v>
      </c>
      <c r="D257" s="24">
        <v>0</v>
      </c>
      <c r="E257" s="26" t="s">
        <v>1078</v>
      </c>
      <c r="F257" s="25" t="s">
        <v>2355</v>
      </c>
      <c r="G257" s="24"/>
    </row>
    <row r="258" spans="1:7" ht="29">
      <c r="A258" s="19"/>
      <c r="B258" s="79"/>
      <c r="C258" s="68" t="s">
        <v>5536</v>
      </c>
      <c r="D258" s="24">
        <v>0</v>
      </c>
      <c r="E258" s="26" t="s">
        <v>1078</v>
      </c>
      <c r="F258" s="25"/>
      <c r="G258" s="24"/>
    </row>
    <row r="259" spans="1:7" ht="15.5">
      <c r="A259" s="19" t="s">
        <v>3680</v>
      </c>
      <c r="B259" s="79"/>
      <c r="C259" s="68" t="s">
        <v>5535</v>
      </c>
      <c r="D259" s="24">
        <v>0</v>
      </c>
      <c r="E259" s="26" t="s">
        <v>1078</v>
      </c>
      <c r="F259" s="25" t="s">
        <v>2355</v>
      </c>
      <c r="G259" s="24"/>
    </row>
    <row r="260" spans="1:7" ht="15.5">
      <c r="A260" s="19" t="s">
        <v>3680</v>
      </c>
      <c r="B260" s="79"/>
      <c r="C260" s="68" t="s">
        <v>5534</v>
      </c>
      <c r="D260" s="24">
        <v>0</v>
      </c>
      <c r="E260" s="26" t="s">
        <v>1078</v>
      </c>
      <c r="F260" s="25" t="s">
        <v>2355</v>
      </c>
      <c r="G260" s="24"/>
    </row>
    <row r="261" spans="1:7" ht="15.5">
      <c r="A261" s="19" t="s">
        <v>3680</v>
      </c>
      <c r="B261" s="79"/>
      <c r="C261" s="68" t="s">
        <v>5533</v>
      </c>
      <c r="D261" s="24">
        <v>0</v>
      </c>
      <c r="E261" s="26" t="s">
        <v>1078</v>
      </c>
      <c r="F261" s="25" t="s">
        <v>2355</v>
      </c>
      <c r="G261" s="24"/>
    </row>
    <row r="262" spans="1:7" ht="29">
      <c r="A262" s="19" t="s">
        <v>3680</v>
      </c>
      <c r="B262" s="79"/>
      <c r="C262" s="68" t="s">
        <v>3099</v>
      </c>
      <c r="D262" s="24">
        <v>0</v>
      </c>
      <c r="E262" s="26" t="s">
        <v>1078</v>
      </c>
      <c r="F262" s="25" t="s">
        <v>2355</v>
      </c>
      <c r="G262" s="24"/>
    </row>
    <row r="263" spans="1:7" ht="15.5">
      <c r="A263" s="19" t="s">
        <v>3680</v>
      </c>
      <c r="B263" s="79"/>
      <c r="C263" s="68" t="s">
        <v>4474</v>
      </c>
      <c r="D263" s="24">
        <v>0</v>
      </c>
      <c r="E263" s="26" t="s">
        <v>1078</v>
      </c>
      <c r="F263" s="25" t="s">
        <v>2355</v>
      </c>
      <c r="G263" s="24"/>
    </row>
    <row r="264" spans="1:7" ht="15.5">
      <c r="A264" s="19" t="s">
        <v>3680</v>
      </c>
      <c r="B264" s="79"/>
      <c r="C264" s="68" t="s">
        <v>5532</v>
      </c>
      <c r="D264" s="24">
        <v>0</v>
      </c>
      <c r="E264" s="26" t="s">
        <v>1078</v>
      </c>
      <c r="F264" s="25" t="s">
        <v>2355</v>
      </c>
      <c r="G264" s="24"/>
    </row>
    <row r="265" spans="1:7" ht="15.5">
      <c r="A265" s="19" t="s">
        <v>3680</v>
      </c>
      <c r="B265" s="79"/>
      <c r="C265" s="68" t="s">
        <v>5531</v>
      </c>
      <c r="D265" s="24">
        <v>0</v>
      </c>
      <c r="E265" s="26" t="s">
        <v>1078</v>
      </c>
      <c r="F265" s="25" t="s">
        <v>2355</v>
      </c>
      <c r="G265" s="24"/>
    </row>
    <row r="266" spans="1:7" ht="15.5">
      <c r="A266" s="19" t="s">
        <v>3680</v>
      </c>
      <c r="B266" s="79"/>
      <c r="C266" s="68" t="s">
        <v>5530</v>
      </c>
      <c r="D266" s="24">
        <v>0</v>
      </c>
      <c r="E266" s="26" t="s">
        <v>1078</v>
      </c>
      <c r="F266" s="25" t="s">
        <v>2355</v>
      </c>
      <c r="G266" s="24"/>
    </row>
    <row r="267" spans="1:7" ht="33.75" customHeight="1">
      <c r="A267" s="19" t="s">
        <v>3680</v>
      </c>
      <c r="B267" s="79"/>
      <c r="C267" s="68" t="s">
        <v>5529</v>
      </c>
      <c r="D267" s="24">
        <v>0</v>
      </c>
      <c r="E267" s="26" t="s">
        <v>1078</v>
      </c>
      <c r="F267" s="25" t="s">
        <v>2355</v>
      </c>
      <c r="G267" s="24"/>
    </row>
    <row r="268" spans="1:7" ht="15.5">
      <c r="A268" s="19" t="s">
        <v>3680</v>
      </c>
      <c r="B268" s="79"/>
      <c r="C268" s="68" t="s">
        <v>5528</v>
      </c>
      <c r="D268" s="24">
        <v>0</v>
      </c>
      <c r="E268" s="26" t="s">
        <v>1078</v>
      </c>
      <c r="F268" s="25" t="s">
        <v>2355</v>
      </c>
      <c r="G268" s="24"/>
    </row>
    <row r="269" spans="1:7" ht="34.5" customHeight="1">
      <c r="A269" s="19" t="s">
        <v>3680</v>
      </c>
      <c r="B269" s="79"/>
      <c r="C269" s="68" t="s">
        <v>5527</v>
      </c>
      <c r="D269" s="24">
        <v>0</v>
      </c>
      <c r="E269" s="26" t="s">
        <v>1078</v>
      </c>
      <c r="F269" s="25" t="s">
        <v>2355</v>
      </c>
      <c r="G269" s="24"/>
    </row>
    <row r="270" spans="1:7" ht="29.25" customHeight="1">
      <c r="A270" s="19" t="s">
        <v>3680</v>
      </c>
      <c r="B270" s="79"/>
      <c r="C270" s="68" t="s">
        <v>5526</v>
      </c>
      <c r="D270" s="24">
        <v>0</v>
      </c>
      <c r="E270" s="26" t="s">
        <v>1078</v>
      </c>
      <c r="F270" s="25" t="s">
        <v>2355</v>
      </c>
      <c r="G270" s="24"/>
    </row>
    <row r="271" spans="1:7" ht="46.5">
      <c r="A271" s="19" t="s">
        <v>5525</v>
      </c>
      <c r="B271" s="79" t="s">
        <v>1083</v>
      </c>
      <c r="C271" s="22" t="s">
        <v>5524</v>
      </c>
      <c r="D271" s="24">
        <v>0</v>
      </c>
      <c r="E271" s="26" t="s">
        <v>1078</v>
      </c>
      <c r="F271" s="25" t="s">
        <v>2355</v>
      </c>
      <c r="G271" s="24"/>
    </row>
    <row r="272" spans="1:7" ht="31">
      <c r="A272" s="19" t="s">
        <v>4001</v>
      </c>
      <c r="B272" s="79" t="s">
        <v>1080</v>
      </c>
      <c r="C272" s="22" t="s">
        <v>2356</v>
      </c>
      <c r="D272" s="24">
        <v>0</v>
      </c>
      <c r="E272" s="26" t="s">
        <v>1078</v>
      </c>
      <c r="F272" s="25" t="s">
        <v>2355</v>
      </c>
      <c r="G272" s="24"/>
    </row>
    <row r="273" spans="1:7" ht="46.5">
      <c r="A273" s="19" t="s">
        <v>3999</v>
      </c>
      <c r="B273" s="79" t="s">
        <v>1075</v>
      </c>
      <c r="C273" s="280" t="s">
        <v>5523</v>
      </c>
      <c r="D273" s="24">
        <v>0</v>
      </c>
      <c r="E273" s="26" t="s">
        <v>1078</v>
      </c>
      <c r="F273" s="25" t="s">
        <v>2355</v>
      </c>
      <c r="G273" s="24"/>
    </row>
    <row r="274" spans="1:7" ht="15.5">
      <c r="A274" s="19" t="s">
        <v>3680</v>
      </c>
      <c r="B274" s="79"/>
      <c r="C274" s="280" t="s">
        <v>5522</v>
      </c>
      <c r="D274" s="24">
        <v>0</v>
      </c>
      <c r="E274" s="26" t="s">
        <v>110</v>
      </c>
      <c r="F274" s="25" t="s">
        <v>2355</v>
      </c>
      <c r="G274" s="24"/>
    </row>
    <row r="275" spans="1:7" ht="15.5">
      <c r="A275" s="19" t="s">
        <v>3680</v>
      </c>
      <c r="B275" s="79"/>
      <c r="C275" s="280" t="s">
        <v>5521</v>
      </c>
      <c r="D275" s="24">
        <v>0</v>
      </c>
      <c r="E275" s="26" t="s">
        <v>110</v>
      </c>
      <c r="F275" s="25" t="s">
        <v>2355</v>
      </c>
      <c r="G275" s="24"/>
    </row>
    <row r="276" spans="1:7" ht="15.5">
      <c r="A276" s="19" t="s">
        <v>3680</v>
      </c>
      <c r="B276" s="79"/>
      <c r="C276" s="280" t="s">
        <v>5520</v>
      </c>
      <c r="D276" s="24">
        <v>0</v>
      </c>
      <c r="E276" s="26" t="s">
        <v>110</v>
      </c>
      <c r="F276" s="25" t="s">
        <v>2355</v>
      </c>
      <c r="G276" s="24"/>
    </row>
    <row r="277" spans="1:7" ht="15.5">
      <c r="A277" s="19" t="s">
        <v>3680</v>
      </c>
      <c r="B277" s="79"/>
      <c r="C277" s="280" t="s">
        <v>5519</v>
      </c>
      <c r="D277" s="24">
        <v>0</v>
      </c>
      <c r="E277" s="26" t="s">
        <v>110</v>
      </c>
      <c r="F277" s="25" t="s">
        <v>2355</v>
      </c>
      <c r="G277" s="24"/>
    </row>
    <row r="278" spans="1:7" ht="29">
      <c r="A278" s="19" t="s">
        <v>3680</v>
      </c>
      <c r="B278" s="79"/>
      <c r="C278" s="280" t="s">
        <v>5518</v>
      </c>
      <c r="D278" s="24">
        <v>0</v>
      </c>
      <c r="E278" s="26" t="s">
        <v>110</v>
      </c>
      <c r="F278" s="25" t="s">
        <v>2355</v>
      </c>
      <c r="G278" s="24"/>
    </row>
    <row r="279" spans="1:7" ht="15.5">
      <c r="A279" s="19" t="s">
        <v>3680</v>
      </c>
      <c r="B279" s="79"/>
      <c r="C279" s="280" t="s">
        <v>5517</v>
      </c>
      <c r="D279" s="24">
        <v>0</v>
      </c>
      <c r="E279" s="26" t="s">
        <v>110</v>
      </c>
      <c r="F279" s="25" t="s">
        <v>2355</v>
      </c>
      <c r="G279" s="24"/>
    </row>
    <row r="280" spans="1:7" ht="15.5">
      <c r="A280" s="19" t="s">
        <v>3680</v>
      </c>
      <c r="B280" s="79"/>
      <c r="C280" s="280" t="s">
        <v>5516</v>
      </c>
      <c r="D280" s="24">
        <v>0</v>
      </c>
      <c r="E280" s="26" t="s">
        <v>110</v>
      </c>
      <c r="F280" s="25" t="s">
        <v>2355</v>
      </c>
      <c r="G280" s="24"/>
    </row>
    <row r="281" spans="1:7" ht="15.5">
      <c r="A281" s="19" t="s">
        <v>3680</v>
      </c>
      <c r="B281" s="79"/>
      <c r="C281" s="280" t="s">
        <v>5515</v>
      </c>
      <c r="D281" s="24">
        <v>0</v>
      </c>
      <c r="E281" s="26" t="s">
        <v>110</v>
      </c>
      <c r="F281" s="25" t="s">
        <v>2355</v>
      </c>
      <c r="G281" s="24"/>
    </row>
    <row r="282" spans="1:7" ht="15.5">
      <c r="A282" s="19" t="s">
        <v>3680</v>
      </c>
      <c r="B282" s="79"/>
      <c r="C282" s="280" t="s">
        <v>5514</v>
      </c>
      <c r="D282" s="24">
        <v>0</v>
      </c>
      <c r="E282" s="26" t="s">
        <v>110</v>
      </c>
      <c r="F282" s="25" t="s">
        <v>2355</v>
      </c>
      <c r="G282" s="24"/>
    </row>
    <row r="283" spans="1:7" ht="15.5">
      <c r="A283" s="19" t="s">
        <v>3680</v>
      </c>
      <c r="B283" s="79"/>
      <c r="C283" s="280" t="s">
        <v>5513</v>
      </c>
      <c r="D283" s="24">
        <v>0</v>
      </c>
      <c r="E283" s="26" t="s">
        <v>110</v>
      </c>
      <c r="F283" s="25" t="s">
        <v>2355</v>
      </c>
      <c r="G283" s="24"/>
    </row>
    <row r="284" spans="1:7" ht="15.5">
      <c r="A284" s="19" t="s">
        <v>3680</v>
      </c>
      <c r="B284" s="42"/>
      <c r="C284" s="280" t="s">
        <v>5512</v>
      </c>
      <c r="D284" s="24">
        <v>0</v>
      </c>
      <c r="E284" s="26" t="s">
        <v>110</v>
      </c>
      <c r="F284" s="25" t="s">
        <v>2355</v>
      </c>
      <c r="G284" s="24"/>
    </row>
    <row r="285" spans="1:7" ht="15.5">
      <c r="A285" s="19" t="s">
        <v>3680</v>
      </c>
      <c r="B285" s="79"/>
      <c r="C285" s="280" t="s">
        <v>5511</v>
      </c>
      <c r="D285" s="24">
        <v>0</v>
      </c>
      <c r="E285" s="26" t="s">
        <v>110</v>
      </c>
      <c r="F285" s="25" t="s">
        <v>2355</v>
      </c>
      <c r="G285" s="24"/>
    </row>
    <row r="286" spans="1:7" ht="31">
      <c r="A286" s="19" t="s">
        <v>3997</v>
      </c>
      <c r="B286" s="79" t="s">
        <v>1061</v>
      </c>
      <c r="C286" s="280" t="s">
        <v>5510</v>
      </c>
      <c r="D286" s="24">
        <v>0</v>
      </c>
      <c r="E286" s="26" t="s">
        <v>110</v>
      </c>
      <c r="G286" s="24"/>
    </row>
    <row r="287" spans="1:7" ht="48" customHeight="1">
      <c r="A287" s="19" t="s">
        <v>3680</v>
      </c>
      <c r="B287" s="79"/>
      <c r="C287" s="22" t="s">
        <v>5509</v>
      </c>
      <c r="D287" s="24">
        <v>0</v>
      </c>
      <c r="E287" s="26" t="s">
        <v>110</v>
      </c>
      <c r="F287" s="25"/>
      <c r="G287" s="24"/>
    </row>
    <row r="288" spans="1:7" ht="15.5">
      <c r="A288" s="19" t="s">
        <v>3680</v>
      </c>
      <c r="B288" s="79"/>
      <c r="C288" s="280" t="s">
        <v>5508</v>
      </c>
      <c r="D288" s="24">
        <v>0</v>
      </c>
      <c r="E288" s="26" t="s">
        <v>110</v>
      </c>
      <c r="F288" s="25"/>
      <c r="G288" s="24"/>
    </row>
    <row r="289" spans="1:9" ht="65.25" customHeight="1">
      <c r="A289" s="19" t="s">
        <v>3995</v>
      </c>
      <c r="B289" s="79" t="s">
        <v>1056</v>
      </c>
      <c r="C289" s="32" t="s">
        <v>5507</v>
      </c>
      <c r="D289" s="24">
        <v>0</v>
      </c>
      <c r="E289" s="26" t="s">
        <v>110</v>
      </c>
      <c r="G289" s="24"/>
    </row>
    <row r="290" spans="1:9" ht="43.5">
      <c r="A290" s="19"/>
      <c r="B290" s="79"/>
      <c r="C290" s="17" t="s">
        <v>5506</v>
      </c>
      <c r="D290" s="24">
        <v>0</v>
      </c>
      <c r="E290" s="26" t="s">
        <v>110</v>
      </c>
      <c r="F290" s="22"/>
      <c r="G290" s="24"/>
    </row>
    <row r="291" spans="1:9" ht="43.5">
      <c r="A291" s="19"/>
      <c r="B291" s="79"/>
      <c r="C291" s="22" t="s">
        <v>5505</v>
      </c>
      <c r="D291" s="24">
        <v>0</v>
      </c>
      <c r="E291" s="26" t="s">
        <v>110</v>
      </c>
      <c r="F291" s="22"/>
      <c r="G291" s="24"/>
    </row>
    <row r="292" spans="1:9" ht="43.5">
      <c r="A292" s="19"/>
      <c r="B292" s="79"/>
      <c r="C292" s="17" t="s">
        <v>5504</v>
      </c>
      <c r="D292" s="24">
        <v>0</v>
      </c>
      <c r="E292" s="26" t="s">
        <v>110</v>
      </c>
      <c r="F292" s="22"/>
      <c r="G292" s="24"/>
    </row>
    <row r="293" spans="1:9" ht="43.5">
      <c r="A293" s="19"/>
      <c r="B293" s="79"/>
      <c r="C293" s="22" t="s">
        <v>5503</v>
      </c>
      <c r="D293" s="24">
        <v>0</v>
      </c>
      <c r="E293" s="26" t="s">
        <v>110</v>
      </c>
      <c r="F293" s="22"/>
      <c r="G293" s="24"/>
    </row>
    <row r="294" spans="1:9" ht="29">
      <c r="A294" s="19"/>
      <c r="B294" s="79"/>
      <c r="C294" s="22" t="s">
        <v>5502</v>
      </c>
      <c r="D294" s="24">
        <v>0</v>
      </c>
      <c r="E294" s="26" t="s">
        <v>110</v>
      </c>
      <c r="F294" s="22"/>
      <c r="G294" s="24"/>
    </row>
    <row r="295" spans="1:9" ht="29">
      <c r="A295" s="19"/>
      <c r="B295" s="79"/>
      <c r="C295" s="32" t="s">
        <v>5501</v>
      </c>
      <c r="D295" s="24">
        <v>0</v>
      </c>
      <c r="E295" s="26" t="s">
        <v>110</v>
      </c>
      <c r="F295" s="22"/>
      <c r="G295" s="24"/>
    </row>
    <row r="296" spans="1:9" ht="15.5">
      <c r="A296" s="19"/>
      <c r="B296" s="79"/>
      <c r="C296" s="22" t="s">
        <v>5500</v>
      </c>
      <c r="D296" s="24">
        <v>0</v>
      </c>
      <c r="E296" s="26" t="s">
        <v>110</v>
      </c>
      <c r="F296" s="22"/>
      <c r="G296" s="24"/>
    </row>
    <row r="297" spans="1:9" ht="29">
      <c r="A297" s="19"/>
      <c r="B297" s="79"/>
      <c r="C297" s="22" t="s">
        <v>5499</v>
      </c>
      <c r="D297" s="24">
        <v>0</v>
      </c>
      <c r="E297" s="26" t="s">
        <v>110</v>
      </c>
      <c r="F297" s="22"/>
      <c r="G297" s="24"/>
    </row>
    <row r="298" spans="1:9" ht="29">
      <c r="A298" s="19"/>
      <c r="B298" s="79"/>
      <c r="C298" s="22" t="s">
        <v>5498</v>
      </c>
      <c r="D298" s="24">
        <v>0</v>
      </c>
      <c r="E298" s="26" t="s">
        <v>110</v>
      </c>
      <c r="F298" s="22"/>
      <c r="G298" s="24"/>
    </row>
    <row r="299" spans="1:9" ht="43.5">
      <c r="A299" s="19" t="s">
        <v>3994</v>
      </c>
      <c r="B299" s="79" t="s">
        <v>1048</v>
      </c>
      <c r="C299" s="17" t="s">
        <v>5497</v>
      </c>
      <c r="D299" s="24">
        <v>0</v>
      </c>
      <c r="E299" s="26" t="s">
        <v>110</v>
      </c>
      <c r="F299" s="25"/>
      <c r="G299" s="24"/>
    </row>
    <row r="300" spans="1:9" ht="15.5" hidden="1">
      <c r="A300" s="21" t="s">
        <v>3680</v>
      </c>
      <c r="B300" s="79"/>
      <c r="C300" s="25"/>
      <c r="D300" s="25"/>
      <c r="E300" s="26"/>
      <c r="F300" s="25"/>
      <c r="G300" s="25"/>
    </row>
    <row r="301" spans="1:9" ht="40.15" customHeight="1">
      <c r="A301" s="406" t="s">
        <v>1043</v>
      </c>
      <c r="B301" s="918" t="s">
        <v>1042</v>
      </c>
      <c r="C301" s="919"/>
      <c r="D301" s="919"/>
      <c r="E301" s="919"/>
      <c r="F301" s="919"/>
      <c r="G301" s="920"/>
      <c r="H301" s="11">
        <f>SUM(D302)</f>
        <v>0</v>
      </c>
      <c r="I301" s="11">
        <f>COUNT(D302)*2</f>
        <v>2</v>
      </c>
    </row>
    <row r="302" spans="1:9" ht="43.5">
      <c r="A302" s="19" t="s">
        <v>1041</v>
      </c>
      <c r="B302" s="79" t="s">
        <v>1040</v>
      </c>
      <c r="C302" s="17" t="s">
        <v>5496</v>
      </c>
      <c r="D302" s="24">
        <v>0</v>
      </c>
      <c r="E302" s="26" t="s">
        <v>110</v>
      </c>
      <c r="F302" s="25"/>
      <c r="G302" s="24"/>
    </row>
    <row r="303" spans="1:9" ht="31" hidden="1">
      <c r="A303" s="21" t="s">
        <v>1036</v>
      </c>
      <c r="B303" s="79" t="s">
        <v>1035</v>
      </c>
      <c r="C303" s="25"/>
      <c r="D303" s="25"/>
      <c r="E303" s="26"/>
      <c r="F303" s="25"/>
      <c r="G303" s="25"/>
    </row>
    <row r="304" spans="1:9" ht="46.5" hidden="1">
      <c r="A304" s="21" t="s">
        <v>1031</v>
      </c>
      <c r="B304" s="81" t="s">
        <v>1030</v>
      </c>
      <c r="C304" s="25"/>
      <c r="D304" s="25"/>
      <c r="E304" s="26"/>
      <c r="F304" s="25"/>
      <c r="G304" s="25"/>
    </row>
    <row r="305" spans="1:9" ht="40.15" customHeight="1">
      <c r="A305" s="406" t="s">
        <v>1027</v>
      </c>
      <c r="B305" s="918" t="s">
        <v>1026</v>
      </c>
      <c r="C305" s="919"/>
      <c r="D305" s="919"/>
      <c r="E305" s="919"/>
      <c r="F305" s="919"/>
      <c r="G305" s="920"/>
      <c r="H305" s="11">
        <f>SUM(D311:D314)</f>
        <v>0</v>
      </c>
      <c r="I305" s="11">
        <f>COUNT(D311:D314)*2</f>
        <v>8</v>
      </c>
    </row>
    <row r="306" spans="1:9" ht="46.5" hidden="1">
      <c r="A306" s="21" t="s">
        <v>1025</v>
      </c>
      <c r="B306" s="79" t="s">
        <v>1024</v>
      </c>
      <c r="C306" s="25"/>
      <c r="D306" s="25"/>
      <c r="E306" s="26"/>
      <c r="F306" s="25"/>
      <c r="G306" s="25"/>
    </row>
    <row r="307" spans="1:9" ht="46.5" hidden="1">
      <c r="A307" s="21" t="s">
        <v>1021</v>
      </c>
      <c r="B307" s="79" t="s">
        <v>1020</v>
      </c>
      <c r="C307" s="25"/>
      <c r="D307" s="25"/>
      <c r="E307" s="26"/>
      <c r="F307" s="25"/>
      <c r="G307" s="25"/>
    </row>
    <row r="308" spans="1:9" ht="46.5" hidden="1">
      <c r="A308" s="21" t="s">
        <v>1007</v>
      </c>
      <c r="B308" s="79" t="s">
        <v>1006</v>
      </c>
      <c r="C308" s="25"/>
      <c r="D308" s="25"/>
      <c r="E308" s="26"/>
      <c r="F308" s="25"/>
      <c r="G308" s="25"/>
    </row>
    <row r="309" spans="1:9" ht="62" hidden="1">
      <c r="A309" s="21" t="s">
        <v>1003</v>
      </c>
      <c r="B309" s="80" t="s">
        <v>1002</v>
      </c>
      <c r="C309" s="25"/>
      <c r="D309" s="25"/>
      <c r="E309" s="26"/>
      <c r="F309" s="25"/>
      <c r="G309" s="25"/>
    </row>
    <row r="310" spans="1:9" ht="15.5" hidden="1">
      <c r="A310" s="21" t="s">
        <v>1001</v>
      </c>
      <c r="B310" s="79" t="s">
        <v>1000</v>
      </c>
      <c r="C310" s="25"/>
      <c r="D310" s="25"/>
      <c r="E310" s="26"/>
      <c r="F310" s="25"/>
      <c r="G310" s="25"/>
    </row>
    <row r="311" spans="1:9" ht="58">
      <c r="A311" s="19" t="s">
        <v>997</v>
      </c>
      <c r="B311" s="80" t="s">
        <v>996</v>
      </c>
      <c r="C311" s="17" t="s">
        <v>5495</v>
      </c>
      <c r="D311" s="24">
        <v>0</v>
      </c>
      <c r="E311" s="13" t="s">
        <v>168</v>
      </c>
      <c r="F311" s="17" t="s">
        <v>5494</v>
      </c>
      <c r="G311" s="24"/>
    </row>
    <row r="312" spans="1:9" ht="43.5">
      <c r="A312" s="19"/>
      <c r="B312" s="80"/>
      <c r="C312" s="17" t="s">
        <v>5493</v>
      </c>
      <c r="D312" s="24">
        <v>0</v>
      </c>
      <c r="E312" s="13" t="s">
        <v>168</v>
      </c>
      <c r="F312" s="17" t="s">
        <v>5492</v>
      </c>
      <c r="G312" s="24"/>
    </row>
    <row r="313" spans="1:9" ht="46.5">
      <c r="A313" s="19" t="s">
        <v>991</v>
      </c>
      <c r="B313" s="79" t="s">
        <v>990</v>
      </c>
      <c r="C313" s="17" t="s">
        <v>5491</v>
      </c>
      <c r="D313" s="24">
        <v>0</v>
      </c>
      <c r="E313" s="13" t="s">
        <v>168</v>
      </c>
      <c r="F313" s="338"/>
      <c r="G313" s="24"/>
    </row>
    <row r="314" spans="1:9" ht="29">
      <c r="A314" s="19"/>
      <c r="B314" s="79"/>
      <c r="C314" s="17" t="s">
        <v>5490</v>
      </c>
      <c r="D314" s="24">
        <v>0</v>
      </c>
      <c r="E314" s="13" t="s">
        <v>168</v>
      </c>
      <c r="F314" s="25"/>
      <c r="G314" s="24"/>
    </row>
    <row r="315" spans="1:9" ht="18.5">
      <c r="A315" s="116"/>
      <c r="B315" s="1017" t="s">
        <v>984</v>
      </c>
      <c r="C315" s="988"/>
      <c r="D315" s="988"/>
      <c r="E315" s="988"/>
      <c r="F315" s="988"/>
      <c r="G315" s="988"/>
      <c r="H315" s="11">
        <f>H316+H327+H337+H363+H391+H420+H424+H435+H444+H461+H481</f>
        <v>0</v>
      </c>
      <c r="I315" s="11">
        <f>I316+I327+I337+I363+I391+I420+I424+I435+I444+I461+I481</f>
        <v>298</v>
      </c>
    </row>
    <row r="316" spans="1:9" ht="40.15" customHeight="1">
      <c r="A316" s="408" t="s">
        <v>983</v>
      </c>
      <c r="B316" s="918" t="s">
        <v>982</v>
      </c>
      <c r="C316" s="919"/>
      <c r="D316" s="919"/>
      <c r="E316" s="919"/>
      <c r="F316" s="919"/>
      <c r="G316" s="920"/>
      <c r="H316" s="11">
        <f>SUM(D317:D325)</f>
        <v>0</v>
      </c>
      <c r="I316" s="11">
        <f>COUNT(D317:D326)*2</f>
        <v>18</v>
      </c>
    </row>
    <row r="317" spans="1:9" ht="31">
      <c r="A317" s="19" t="s">
        <v>3962</v>
      </c>
      <c r="B317" s="69" t="s">
        <v>980</v>
      </c>
      <c r="C317" s="17" t="s">
        <v>5489</v>
      </c>
      <c r="D317" s="24">
        <v>0</v>
      </c>
      <c r="E317" s="26" t="s">
        <v>110</v>
      </c>
      <c r="F317" s="25"/>
      <c r="G317" s="24"/>
    </row>
    <row r="318" spans="1:9" ht="43.5">
      <c r="A318" s="19"/>
      <c r="B318" s="69"/>
      <c r="C318" s="22" t="s">
        <v>5488</v>
      </c>
      <c r="D318" s="24">
        <v>0</v>
      </c>
      <c r="E318" s="26" t="s">
        <v>110</v>
      </c>
      <c r="F318" s="25"/>
      <c r="G318" s="24"/>
    </row>
    <row r="319" spans="1:9" ht="29">
      <c r="A319" s="19"/>
      <c r="B319" s="69"/>
      <c r="C319" s="17" t="s">
        <v>5487</v>
      </c>
      <c r="D319" s="24">
        <v>0</v>
      </c>
      <c r="E319" s="26" t="s">
        <v>110</v>
      </c>
      <c r="G319" s="24"/>
    </row>
    <row r="320" spans="1:9" ht="43.5">
      <c r="A320" s="19"/>
      <c r="B320" s="69"/>
      <c r="C320" s="22" t="s">
        <v>5486</v>
      </c>
      <c r="D320" s="24">
        <v>0</v>
      </c>
      <c r="E320" s="26" t="s">
        <v>110</v>
      </c>
      <c r="F320" s="22"/>
      <c r="G320" s="24"/>
    </row>
    <row r="321" spans="1:9" ht="29">
      <c r="A321" s="19"/>
      <c r="B321" s="69"/>
      <c r="C321" s="22" t="s">
        <v>5485</v>
      </c>
      <c r="D321" s="24">
        <v>0</v>
      </c>
      <c r="E321" s="26" t="s">
        <v>110</v>
      </c>
      <c r="F321" s="22"/>
      <c r="G321" s="24"/>
    </row>
    <row r="322" spans="1:9" ht="72.5">
      <c r="A322" s="19"/>
      <c r="B322" s="69"/>
      <c r="C322" s="23" t="s">
        <v>5484</v>
      </c>
      <c r="D322" s="24">
        <v>0</v>
      </c>
      <c r="E322" s="26" t="s">
        <v>110</v>
      </c>
      <c r="F322" s="22"/>
      <c r="G322" s="24"/>
    </row>
    <row r="323" spans="1:9" ht="72.5">
      <c r="A323" s="19"/>
      <c r="B323" s="69"/>
      <c r="C323" s="30" t="s">
        <v>5483</v>
      </c>
      <c r="D323" s="24">
        <v>0</v>
      </c>
      <c r="E323" s="26" t="s">
        <v>110</v>
      </c>
      <c r="F323" s="22"/>
      <c r="G323" s="24"/>
    </row>
    <row r="324" spans="1:9" ht="46.5">
      <c r="A324" s="19" t="s">
        <v>3960</v>
      </c>
      <c r="B324" s="42" t="s">
        <v>976</v>
      </c>
      <c r="C324" s="17" t="s">
        <v>5482</v>
      </c>
      <c r="D324" s="24">
        <v>0</v>
      </c>
      <c r="E324" s="26" t="s">
        <v>110</v>
      </c>
      <c r="F324" s="25"/>
      <c r="G324" s="24"/>
    </row>
    <row r="325" spans="1:9" ht="29">
      <c r="A325" s="19"/>
      <c r="B325" s="42"/>
      <c r="C325" s="17" t="s">
        <v>5481</v>
      </c>
      <c r="D325" s="24">
        <v>0</v>
      </c>
      <c r="E325" s="26" t="s">
        <v>51</v>
      </c>
      <c r="F325" s="25"/>
      <c r="G325" s="24"/>
    </row>
    <row r="326" spans="1:9" ht="46.5" hidden="1">
      <c r="A326" s="21" t="s">
        <v>972</v>
      </c>
      <c r="B326" s="42" t="s">
        <v>971</v>
      </c>
      <c r="C326" s="25"/>
      <c r="D326" s="25"/>
      <c r="E326" s="26"/>
      <c r="F326" s="25"/>
      <c r="G326" s="25"/>
    </row>
    <row r="327" spans="1:9" ht="40.15" customHeight="1">
      <c r="A327" s="406" t="s">
        <v>970</v>
      </c>
      <c r="B327" s="918" t="s">
        <v>969</v>
      </c>
      <c r="C327" s="919"/>
      <c r="D327" s="919"/>
      <c r="E327" s="919"/>
      <c r="F327" s="919"/>
      <c r="G327" s="920"/>
      <c r="H327" s="11">
        <f>SUM(D331:D336)</f>
        <v>0</v>
      </c>
      <c r="I327" s="11">
        <f>COUNT(D331:D336)*2</f>
        <v>10</v>
      </c>
    </row>
    <row r="328" spans="1:9" ht="46.5" hidden="1">
      <c r="A328" s="21" t="s">
        <v>968</v>
      </c>
      <c r="B328" s="42" t="s">
        <v>967</v>
      </c>
      <c r="C328" s="25"/>
      <c r="D328" s="25"/>
      <c r="E328" s="26"/>
      <c r="F328" s="25"/>
      <c r="G328" s="25"/>
    </row>
    <row r="329" spans="1:9" ht="31" hidden="1">
      <c r="A329" s="21" t="s">
        <v>964</v>
      </c>
      <c r="B329" s="69" t="s">
        <v>963</v>
      </c>
      <c r="C329" s="25"/>
      <c r="D329" s="25"/>
      <c r="E329" s="26"/>
      <c r="F329" s="25"/>
      <c r="G329" s="25"/>
    </row>
    <row r="330" spans="1:9" ht="31" hidden="1">
      <c r="A330" s="21" t="s">
        <v>962</v>
      </c>
      <c r="B330" s="42" t="s">
        <v>961</v>
      </c>
      <c r="C330" s="22"/>
      <c r="D330" s="25"/>
      <c r="E330" s="26"/>
      <c r="F330" s="25"/>
      <c r="G330" s="25"/>
    </row>
    <row r="331" spans="1:9" ht="43.5">
      <c r="A331" s="19" t="s">
        <v>958</v>
      </c>
      <c r="B331" s="42" t="s">
        <v>957</v>
      </c>
      <c r="C331" s="17" t="s">
        <v>5480</v>
      </c>
      <c r="D331" s="24">
        <v>0</v>
      </c>
      <c r="E331" s="26" t="s">
        <v>110</v>
      </c>
      <c r="F331" s="25"/>
      <c r="G331" s="24"/>
    </row>
    <row r="332" spans="1:9" ht="58">
      <c r="A332" s="19"/>
      <c r="B332" s="42"/>
      <c r="C332" s="17" t="s">
        <v>5479</v>
      </c>
      <c r="D332" s="24">
        <v>0</v>
      </c>
      <c r="E332" s="26" t="s">
        <v>110</v>
      </c>
      <c r="F332" s="25"/>
      <c r="G332" s="24"/>
    </row>
    <row r="333" spans="1:9" ht="43.5">
      <c r="A333" s="19" t="s">
        <v>953</v>
      </c>
      <c r="B333" s="69" t="s">
        <v>952</v>
      </c>
      <c r="C333" s="17" t="s">
        <v>5478</v>
      </c>
      <c r="D333" s="24">
        <v>0</v>
      </c>
      <c r="E333" s="26" t="s">
        <v>1078</v>
      </c>
      <c r="F333" s="25" t="s">
        <v>5477</v>
      </c>
      <c r="G333" s="24"/>
    </row>
    <row r="334" spans="1:9" ht="58">
      <c r="A334" s="19" t="s">
        <v>949</v>
      </c>
      <c r="B334" s="17" t="s">
        <v>948</v>
      </c>
      <c r="C334" s="23" t="s">
        <v>5476</v>
      </c>
      <c r="D334" s="24">
        <v>0</v>
      </c>
      <c r="E334" s="26" t="s">
        <v>130</v>
      </c>
      <c r="F334" s="25"/>
      <c r="G334" s="24"/>
    </row>
    <row r="335" spans="1:9" ht="46.5" hidden="1">
      <c r="A335" s="21" t="s">
        <v>945</v>
      </c>
      <c r="B335" s="42" t="s">
        <v>944</v>
      </c>
      <c r="C335" s="25"/>
      <c r="D335" s="25"/>
      <c r="E335" s="26"/>
      <c r="F335" s="25"/>
      <c r="G335" s="25"/>
    </row>
    <row r="336" spans="1:9" ht="87">
      <c r="A336" s="19" t="s">
        <v>939</v>
      </c>
      <c r="B336" s="42" t="s">
        <v>938</v>
      </c>
      <c r="C336" s="17" t="s">
        <v>5475</v>
      </c>
      <c r="D336" s="24">
        <v>0</v>
      </c>
      <c r="E336" s="26" t="s">
        <v>130</v>
      </c>
      <c r="F336" s="25"/>
      <c r="G336" s="24"/>
    </row>
    <row r="337" spans="1:9" ht="40.15" customHeight="1">
      <c r="A337" s="408" t="s">
        <v>937</v>
      </c>
      <c r="B337" s="918" t="s">
        <v>936</v>
      </c>
      <c r="C337" s="919"/>
      <c r="D337" s="919"/>
      <c r="E337" s="919"/>
      <c r="F337" s="919"/>
      <c r="G337" s="920"/>
      <c r="H337" s="11">
        <f>SUM(D338:D362)</f>
        <v>0</v>
      </c>
      <c r="I337" s="11">
        <f>COUNT(D338:D362)*2</f>
        <v>48</v>
      </c>
    </row>
    <row r="338" spans="1:9" ht="31">
      <c r="A338" s="19" t="s">
        <v>3937</v>
      </c>
      <c r="B338" s="38" t="s">
        <v>934</v>
      </c>
      <c r="C338" s="45" t="s">
        <v>5474</v>
      </c>
      <c r="D338" s="24">
        <v>0</v>
      </c>
      <c r="E338" s="26" t="s">
        <v>168</v>
      </c>
      <c r="F338" s="25"/>
      <c r="G338" s="24"/>
    </row>
    <row r="339" spans="1:9" ht="29">
      <c r="A339" s="19"/>
      <c r="B339" s="38"/>
      <c r="C339" s="45" t="s">
        <v>5473</v>
      </c>
      <c r="D339" s="24">
        <v>0</v>
      </c>
      <c r="E339" s="26" t="s">
        <v>168</v>
      </c>
      <c r="F339" s="17" t="s">
        <v>5472</v>
      </c>
      <c r="G339" s="24"/>
    </row>
    <row r="340" spans="1:9" ht="29">
      <c r="A340" s="19"/>
      <c r="B340" s="38"/>
      <c r="C340" s="45" t="s">
        <v>5471</v>
      </c>
      <c r="D340" s="24">
        <v>0</v>
      </c>
      <c r="E340" s="26" t="s">
        <v>168</v>
      </c>
      <c r="F340" s="25"/>
      <c r="G340" s="24"/>
    </row>
    <row r="341" spans="1:9" ht="43.5">
      <c r="A341" s="19"/>
      <c r="B341" s="38"/>
      <c r="C341" s="45" t="s">
        <v>5470</v>
      </c>
      <c r="D341" s="24">
        <v>0</v>
      </c>
      <c r="E341" s="26" t="s">
        <v>168</v>
      </c>
      <c r="F341" s="25"/>
      <c r="G341" s="24"/>
    </row>
    <row r="342" spans="1:9" ht="29">
      <c r="A342" s="19"/>
      <c r="B342" s="38"/>
      <c r="C342" s="45" t="s">
        <v>5469</v>
      </c>
      <c r="D342" s="24">
        <v>0</v>
      </c>
      <c r="E342" s="26" t="s">
        <v>168</v>
      </c>
      <c r="F342" s="25"/>
      <c r="G342" s="24"/>
    </row>
    <row r="343" spans="1:9" ht="43.5">
      <c r="A343" s="19" t="s">
        <v>3933</v>
      </c>
      <c r="B343" s="38" t="s">
        <v>928</v>
      </c>
      <c r="C343" s="17" t="s">
        <v>5468</v>
      </c>
      <c r="D343" s="24">
        <v>0</v>
      </c>
      <c r="E343" s="26" t="s">
        <v>168</v>
      </c>
      <c r="F343" s="25"/>
      <c r="G343" s="24"/>
    </row>
    <row r="344" spans="1:9" ht="29">
      <c r="A344" s="19" t="s">
        <v>3680</v>
      </c>
      <c r="B344" s="38"/>
      <c r="C344" s="17" t="s">
        <v>5467</v>
      </c>
      <c r="D344" s="24">
        <v>0</v>
      </c>
      <c r="E344" s="26" t="s">
        <v>190</v>
      </c>
      <c r="F344" s="25"/>
      <c r="G344" s="24"/>
    </row>
    <row r="345" spans="1:9" ht="43.5">
      <c r="A345" s="19" t="s">
        <v>3680</v>
      </c>
      <c r="B345" s="38"/>
      <c r="C345" s="17" t="s">
        <v>5466</v>
      </c>
      <c r="D345" s="24">
        <v>0</v>
      </c>
      <c r="E345" s="26" t="s">
        <v>190</v>
      </c>
      <c r="F345" s="25"/>
      <c r="G345" s="24"/>
    </row>
    <row r="346" spans="1:9" ht="29">
      <c r="A346" s="19"/>
      <c r="B346" s="38"/>
      <c r="C346" s="17" t="s">
        <v>5465</v>
      </c>
      <c r="D346" s="24">
        <v>0</v>
      </c>
      <c r="E346" s="26" t="s">
        <v>190</v>
      </c>
      <c r="F346" s="25"/>
      <c r="G346" s="24"/>
    </row>
    <row r="347" spans="1:9" ht="46.5" hidden="1">
      <c r="A347" s="21" t="s">
        <v>924</v>
      </c>
      <c r="B347" s="38" t="s">
        <v>923</v>
      </c>
      <c r="C347" s="25"/>
      <c r="D347" s="25"/>
      <c r="E347" s="26"/>
      <c r="F347" s="25"/>
      <c r="G347" s="25"/>
    </row>
    <row r="348" spans="1:9" ht="43.5">
      <c r="A348" s="19" t="s">
        <v>5464</v>
      </c>
      <c r="B348" s="38" t="s">
        <v>917</v>
      </c>
      <c r="C348" s="17" t="s">
        <v>5463</v>
      </c>
      <c r="D348" s="24">
        <v>0</v>
      </c>
      <c r="E348" s="26" t="s">
        <v>130</v>
      </c>
      <c r="F348" s="25"/>
      <c r="G348" s="24"/>
    </row>
    <row r="349" spans="1:9" ht="29">
      <c r="A349" s="19" t="s">
        <v>3680</v>
      </c>
      <c r="B349" s="38"/>
      <c r="C349" s="17" t="s">
        <v>5462</v>
      </c>
      <c r="D349" s="24">
        <v>0</v>
      </c>
      <c r="E349" s="26" t="s">
        <v>130</v>
      </c>
      <c r="F349" s="25"/>
      <c r="G349" s="24"/>
    </row>
    <row r="350" spans="1:9" ht="29">
      <c r="A350" s="19" t="s">
        <v>3680</v>
      </c>
      <c r="B350" s="38"/>
      <c r="C350" s="17" t="s">
        <v>5461</v>
      </c>
      <c r="D350" s="24">
        <v>0</v>
      </c>
      <c r="E350" s="26" t="s">
        <v>130</v>
      </c>
      <c r="F350" s="25"/>
      <c r="G350" s="24"/>
    </row>
    <row r="351" spans="1:9" ht="43.5">
      <c r="A351" s="19" t="s">
        <v>3680</v>
      </c>
      <c r="B351" s="38"/>
      <c r="C351" s="17" t="s">
        <v>5460</v>
      </c>
      <c r="D351" s="24">
        <v>0</v>
      </c>
      <c r="E351" s="26" t="s">
        <v>130</v>
      </c>
      <c r="F351" s="25"/>
      <c r="G351" s="24"/>
    </row>
    <row r="352" spans="1:9" ht="29">
      <c r="A352" s="19" t="s">
        <v>3680</v>
      </c>
      <c r="B352" s="38"/>
      <c r="C352" s="17" t="s">
        <v>5459</v>
      </c>
      <c r="D352" s="24">
        <v>0</v>
      </c>
      <c r="E352" s="26" t="s">
        <v>130</v>
      </c>
      <c r="F352" s="25"/>
      <c r="G352" s="24"/>
    </row>
    <row r="353" spans="1:9" ht="43.5">
      <c r="A353" s="19" t="s">
        <v>3680</v>
      </c>
      <c r="B353" s="38"/>
      <c r="C353" s="17" t="s">
        <v>5458</v>
      </c>
      <c r="D353" s="24">
        <v>0</v>
      </c>
      <c r="E353" s="26" t="s">
        <v>130</v>
      </c>
      <c r="F353" s="25"/>
      <c r="G353" s="24"/>
    </row>
    <row r="354" spans="1:9" ht="58">
      <c r="A354" s="19" t="s">
        <v>3680</v>
      </c>
      <c r="B354" s="38"/>
      <c r="C354" s="17" t="s">
        <v>5457</v>
      </c>
      <c r="D354" s="24">
        <v>0</v>
      </c>
      <c r="E354" s="26" t="s">
        <v>130</v>
      </c>
      <c r="F354" s="25"/>
      <c r="G354" s="24"/>
    </row>
    <row r="355" spans="1:9" ht="29">
      <c r="A355" s="19" t="s">
        <v>3680</v>
      </c>
      <c r="B355" s="38"/>
      <c r="C355" s="17" t="s">
        <v>5456</v>
      </c>
      <c r="D355" s="24">
        <v>0</v>
      </c>
      <c r="E355" s="26" t="s">
        <v>1752</v>
      </c>
      <c r="F355" s="25"/>
      <c r="G355" s="24"/>
    </row>
    <row r="356" spans="1:9" ht="43.5">
      <c r="A356" s="19" t="s">
        <v>3680</v>
      </c>
      <c r="B356" s="38"/>
      <c r="C356" s="17" t="s">
        <v>5455</v>
      </c>
      <c r="D356" s="24">
        <v>0</v>
      </c>
      <c r="E356" s="26" t="s">
        <v>130</v>
      </c>
      <c r="F356" s="25"/>
      <c r="G356" s="24"/>
    </row>
    <row r="357" spans="1:9" ht="29">
      <c r="A357" s="19" t="s">
        <v>3680</v>
      </c>
      <c r="B357" s="38"/>
      <c r="C357" s="17" t="s">
        <v>5454</v>
      </c>
      <c r="D357" s="24">
        <v>0</v>
      </c>
      <c r="E357" s="26" t="s">
        <v>130</v>
      </c>
      <c r="F357" s="25"/>
      <c r="G357" s="24"/>
    </row>
    <row r="358" spans="1:9" ht="29">
      <c r="A358" s="19" t="s">
        <v>5453</v>
      </c>
      <c r="B358" s="75" t="s">
        <v>914</v>
      </c>
      <c r="C358" s="17" t="s">
        <v>5452</v>
      </c>
      <c r="D358" s="24">
        <v>0</v>
      </c>
      <c r="E358" s="26" t="s">
        <v>126</v>
      </c>
      <c r="F358" s="25"/>
      <c r="G358" s="24"/>
    </row>
    <row r="359" spans="1:9" ht="43.5">
      <c r="A359" s="19" t="s">
        <v>3680</v>
      </c>
      <c r="B359" s="75"/>
      <c r="C359" s="17" t="s">
        <v>5451</v>
      </c>
      <c r="D359" s="24">
        <v>0</v>
      </c>
      <c r="E359" s="26" t="s">
        <v>110</v>
      </c>
      <c r="F359" s="25"/>
      <c r="G359" s="24"/>
    </row>
    <row r="360" spans="1:9" ht="43.5">
      <c r="A360" s="19" t="s">
        <v>3680</v>
      </c>
      <c r="B360" s="75"/>
      <c r="C360" s="17" t="s">
        <v>5450</v>
      </c>
      <c r="D360" s="24">
        <v>0</v>
      </c>
      <c r="E360" s="26" t="s">
        <v>110</v>
      </c>
      <c r="F360" s="25"/>
      <c r="G360" s="24"/>
    </row>
    <row r="361" spans="1:9" ht="43.5">
      <c r="A361" s="19" t="s">
        <v>3680</v>
      </c>
      <c r="B361" s="75"/>
      <c r="C361" s="17" t="s">
        <v>5449</v>
      </c>
      <c r="D361" s="24">
        <v>0</v>
      </c>
      <c r="E361" s="26" t="s">
        <v>130</v>
      </c>
      <c r="F361" s="25"/>
      <c r="G361" s="24"/>
    </row>
    <row r="362" spans="1:9" ht="43.5">
      <c r="A362" s="19"/>
      <c r="B362" s="75"/>
      <c r="C362" s="17" t="s">
        <v>5448</v>
      </c>
      <c r="D362" s="24">
        <v>0</v>
      </c>
      <c r="E362" s="26" t="s">
        <v>130</v>
      </c>
      <c r="F362" s="25"/>
      <c r="G362" s="24"/>
    </row>
    <row r="363" spans="1:9" ht="40.15" customHeight="1">
      <c r="A363" s="408" t="s">
        <v>912</v>
      </c>
      <c r="B363" s="825" t="s">
        <v>911</v>
      </c>
      <c r="C363" s="826"/>
      <c r="D363" s="826"/>
      <c r="E363" s="826"/>
      <c r="F363" s="826"/>
      <c r="G363" s="827"/>
      <c r="H363" s="11">
        <f>SUM(D364:D390)</f>
        <v>0</v>
      </c>
      <c r="I363" s="11">
        <f>COUNT(D364:D390)*2</f>
        <v>52</v>
      </c>
    </row>
    <row r="364" spans="1:9" ht="31">
      <c r="A364" s="19" t="s">
        <v>5447</v>
      </c>
      <c r="B364" s="33" t="s">
        <v>909</v>
      </c>
      <c r="C364" s="36" t="s">
        <v>5446</v>
      </c>
      <c r="D364" s="24">
        <v>0</v>
      </c>
      <c r="E364" s="26" t="s">
        <v>168</v>
      </c>
      <c r="F364" s="25"/>
      <c r="G364" s="24"/>
    </row>
    <row r="365" spans="1:9" ht="43.5">
      <c r="A365" s="19" t="s">
        <v>3680</v>
      </c>
      <c r="B365" s="33"/>
      <c r="C365" s="45" t="s">
        <v>5445</v>
      </c>
      <c r="D365" s="24">
        <v>0</v>
      </c>
      <c r="E365" s="26" t="s">
        <v>168</v>
      </c>
      <c r="F365" s="25"/>
      <c r="G365" s="24"/>
    </row>
    <row r="366" spans="1:9" ht="29">
      <c r="A366" s="19" t="s">
        <v>3680</v>
      </c>
      <c r="B366" s="33"/>
      <c r="C366" s="36" t="s">
        <v>5444</v>
      </c>
      <c r="D366" s="24">
        <v>0</v>
      </c>
      <c r="E366" s="26" t="s">
        <v>168</v>
      </c>
      <c r="F366" s="25"/>
      <c r="G366" s="24"/>
    </row>
    <row r="367" spans="1:9" ht="47.25" customHeight="1">
      <c r="A367" s="19" t="s">
        <v>3680</v>
      </c>
      <c r="B367" s="33"/>
      <c r="C367" s="45" t="s">
        <v>5443</v>
      </c>
      <c r="D367" s="24">
        <v>0</v>
      </c>
      <c r="E367" s="26" t="s">
        <v>190</v>
      </c>
      <c r="F367" s="25"/>
      <c r="G367" s="24"/>
    </row>
    <row r="368" spans="1:9" ht="43.5">
      <c r="A368" s="19" t="s">
        <v>3928</v>
      </c>
      <c r="B368" s="31" t="s">
        <v>905</v>
      </c>
      <c r="C368" s="17" t="s">
        <v>5442</v>
      </c>
      <c r="D368" s="24">
        <v>0</v>
      </c>
      <c r="E368" s="26" t="s">
        <v>190</v>
      </c>
      <c r="F368" s="25"/>
      <c r="G368" s="24"/>
    </row>
    <row r="369" spans="1:7" ht="43.5">
      <c r="A369" s="19"/>
      <c r="B369" s="31"/>
      <c r="C369" s="36" t="s">
        <v>5441</v>
      </c>
      <c r="D369" s="74">
        <v>0</v>
      </c>
      <c r="E369" s="26" t="s">
        <v>110</v>
      </c>
      <c r="F369" s="36" t="s">
        <v>5440</v>
      </c>
      <c r="G369" s="24"/>
    </row>
    <row r="370" spans="1:7" ht="58">
      <c r="A370" s="19" t="s">
        <v>3927</v>
      </c>
      <c r="B370" s="29" t="s">
        <v>899</v>
      </c>
      <c r="C370" s="22" t="s">
        <v>5439</v>
      </c>
      <c r="D370" s="24">
        <v>0</v>
      </c>
      <c r="E370" s="26" t="s">
        <v>190</v>
      </c>
      <c r="F370" s="25"/>
      <c r="G370" s="24"/>
    </row>
    <row r="371" spans="1:7" ht="29">
      <c r="A371" s="19" t="s">
        <v>3680</v>
      </c>
      <c r="B371" s="29"/>
      <c r="C371" s="17" t="s">
        <v>5438</v>
      </c>
      <c r="D371" s="24">
        <v>0</v>
      </c>
      <c r="E371" s="26" t="s">
        <v>168</v>
      </c>
      <c r="F371" s="25"/>
      <c r="G371" s="24"/>
    </row>
    <row r="372" spans="1:7" ht="29">
      <c r="A372" s="19" t="s">
        <v>3680</v>
      </c>
      <c r="B372" s="29"/>
      <c r="C372" s="45" t="s">
        <v>5437</v>
      </c>
      <c r="D372" s="24">
        <v>0</v>
      </c>
      <c r="E372" s="26" t="s">
        <v>1756</v>
      </c>
      <c r="F372" s="25"/>
      <c r="G372" s="24"/>
    </row>
    <row r="373" spans="1:7" ht="29">
      <c r="A373" s="19" t="s">
        <v>3680</v>
      </c>
      <c r="B373" s="29"/>
      <c r="C373" s="45" t="s">
        <v>5436</v>
      </c>
      <c r="D373" s="24">
        <v>0</v>
      </c>
      <c r="E373" s="26" t="s">
        <v>168</v>
      </c>
      <c r="F373" s="25"/>
      <c r="G373" s="24"/>
    </row>
    <row r="374" spans="1:7" ht="43.5">
      <c r="A374" s="19" t="s">
        <v>3680</v>
      </c>
      <c r="B374" s="29"/>
      <c r="C374" s="45" t="s">
        <v>5435</v>
      </c>
      <c r="D374" s="24">
        <v>0</v>
      </c>
      <c r="E374" s="26" t="s">
        <v>168</v>
      </c>
      <c r="F374" s="25"/>
      <c r="G374" s="24"/>
    </row>
    <row r="375" spans="1:7" ht="43.5">
      <c r="A375" s="19" t="s">
        <v>3680</v>
      </c>
      <c r="B375" s="29"/>
      <c r="C375" s="45" t="s">
        <v>5434</v>
      </c>
      <c r="D375" s="24">
        <v>0</v>
      </c>
      <c r="E375" s="26" t="s">
        <v>130</v>
      </c>
      <c r="F375" s="25"/>
      <c r="G375" s="24"/>
    </row>
    <row r="376" spans="1:7" ht="31">
      <c r="A376" s="19" t="s">
        <v>5433</v>
      </c>
      <c r="B376" s="29" t="s">
        <v>893</v>
      </c>
      <c r="C376" s="45" t="s">
        <v>5432</v>
      </c>
      <c r="D376" s="24">
        <v>0</v>
      </c>
      <c r="E376" s="26" t="s">
        <v>168</v>
      </c>
      <c r="F376" s="25"/>
      <c r="G376" s="24"/>
    </row>
    <row r="377" spans="1:7" ht="29">
      <c r="A377" s="19" t="s">
        <v>3680</v>
      </c>
      <c r="B377" s="29"/>
      <c r="C377" s="45" t="s">
        <v>5431</v>
      </c>
      <c r="D377" s="24">
        <v>0</v>
      </c>
      <c r="E377" s="26" t="s">
        <v>168</v>
      </c>
      <c r="F377" s="25"/>
      <c r="G377" s="24"/>
    </row>
    <row r="378" spans="1:7" ht="29">
      <c r="A378" s="19" t="s">
        <v>3680</v>
      </c>
      <c r="B378" s="29"/>
      <c r="C378" s="45" t="s">
        <v>5430</v>
      </c>
      <c r="D378" s="24">
        <v>0</v>
      </c>
      <c r="E378" s="26" t="s">
        <v>168</v>
      </c>
      <c r="F378" s="25"/>
      <c r="G378" s="24"/>
    </row>
    <row r="379" spans="1:7" ht="43.5">
      <c r="A379" s="19" t="s">
        <v>3680</v>
      </c>
      <c r="B379" s="29"/>
      <c r="C379" s="45" t="s">
        <v>5429</v>
      </c>
      <c r="D379" s="24">
        <v>0</v>
      </c>
      <c r="E379" s="26" t="s">
        <v>168</v>
      </c>
      <c r="F379" s="25"/>
      <c r="G379" s="24"/>
    </row>
    <row r="380" spans="1:7" ht="29">
      <c r="A380" s="19" t="s">
        <v>3680</v>
      </c>
      <c r="B380" s="29"/>
      <c r="C380" s="45" t="s">
        <v>5428</v>
      </c>
      <c r="D380" s="24">
        <v>0</v>
      </c>
      <c r="E380" s="26" t="s">
        <v>168</v>
      </c>
      <c r="F380" s="25"/>
      <c r="G380" s="24"/>
    </row>
    <row r="381" spans="1:7" ht="43.5">
      <c r="A381" s="19" t="s">
        <v>3680</v>
      </c>
      <c r="B381" s="29"/>
      <c r="C381" s="45" t="s">
        <v>5427</v>
      </c>
      <c r="D381" s="24">
        <v>0</v>
      </c>
      <c r="E381" s="26" t="s">
        <v>168</v>
      </c>
      <c r="F381" s="25"/>
      <c r="G381" s="24"/>
    </row>
    <row r="382" spans="1:7" ht="29">
      <c r="A382" s="19" t="s">
        <v>3680</v>
      </c>
      <c r="B382" s="29"/>
      <c r="C382" s="45" t="s">
        <v>5426</v>
      </c>
      <c r="D382" s="24">
        <v>0</v>
      </c>
      <c r="E382" s="26" t="s">
        <v>168</v>
      </c>
      <c r="F382" s="25"/>
      <c r="G382" s="24"/>
    </row>
    <row r="383" spans="1:7" ht="15.5">
      <c r="A383" s="19" t="s">
        <v>3680</v>
      </c>
      <c r="B383" s="29"/>
      <c r="C383" s="45" t="s">
        <v>5425</v>
      </c>
      <c r="D383" s="24">
        <v>0</v>
      </c>
      <c r="E383" s="26" t="s">
        <v>168</v>
      </c>
      <c r="F383" s="25"/>
      <c r="G383" s="24"/>
    </row>
    <row r="384" spans="1:7" ht="15.5" hidden="1">
      <c r="A384" s="21" t="s">
        <v>3680</v>
      </c>
      <c r="B384" s="29"/>
      <c r="D384" s="25"/>
      <c r="E384" s="26"/>
      <c r="F384" s="25"/>
      <c r="G384" s="25"/>
    </row>
    <row r="385" spans="1:9" ht="31">
      <c r="A385" s="19" t="s">
        <v>3926</v>
      </c>
      <c r="B385" s="29" t="s">
        <v>891</v>
      </c>
      <c r="C385" s="45" t="s">
        <v>5424</v>
      </c>
      <c r="D385" s="24">
        <v>0</v>
      </c>
      <c r="E385" s="26" t="s">
        <v>130</v>
      </c>
      <c r="F385" s="25"/>
      <c r="G385" s="24"/>
    </row>
    <row r="386" spans="1:9" ht="29">
      <c r="A386" s="19" t="s">
        <v>3680</v>
      </c>
      <c r="B386" s="29"/>
      <c r="C386" s="45" t="s">
        <v>5423</v>
      </c>
      <c r="D386" s="24">
        <v>0</v>
      </c>
      <c r="E386" s="26" t="s">
        <v>190</v>
      </c>
      <c r="F386" s="25"/>
      <c r="G386" s="24"/>
    </row>
    <row r="387" spans="1:9" ht="43.5">
      <c r="A387" s="19" t="s">
        <v>3680</v>
      </c>
      <c r="B387" s="29"/>
      <c r="C387" s="45" t="s">
        <v>5422</v>
      </c>
      <c r="D387" s="24">
        <v>0</v>
      </c>
      <c r="E387" s="26" t="s">
        <v>168</v>
      </c>
      <c r="F387" s="25"/>
      <c r="G387" s="24"/>
    </row>
    <row r="388" spans="1:9" ht="29">
      <c r="A388" s="19" t="s">
        <v>3680</v>
      </c>
      <c r="B388" s="29"/>
      <c r="C388" s="45" t="s">
        <v>5421</v>
      </c>
      <c r="D388" s="24">
        <v>0</v>
      </c>
      <c r="E388" s="26" t="s">
        <v>168</v>
      </c>
      <c r="F388" s="25"/>
      <c r="G388" s="24"/>
    </row>
    <row r="389" spans="1:9" ht="31">
      <c r="A389" s="19" t="s">
        <v>5420</v>
      </c>
      <c r="B389" s="29" t="s">
        <v>888</v>
      </c>
      <c r="C389" s="17" t="s">
        <v>5419</v>
      </c>
      <c r="D389" s="24">
        <v>0</v>
      </c>
      <c r="E389" s="26" t="s">
        <v>130</v>
      </c>
      <c r="F389" s="25"/>
      <c r="G389" s="24"/>
    </row>
    <row r="390" spans="1:9" ht="29">
      <c r="A390" s="19" t="s">
        <v>3680</v>
      </c>
      <c r="B390" s="29"/>
      <c r="C390" s="17" t="s">
        <v>5418</v>
      </c>
      <c r="D390" s="24">
        <v>0</v>
      </c>
      <c r="E390" s="26" t="s">
        <v>130</v>
      </c>
      <c r="F390" s="25"/>
      <c r="G390" s="24"/>
    </row>
    <row r="391" spans="1:9" ht="40.15" customHeight="1">
      <c r="A391" s="408" t="s">
        <v>886</v>
      </c>
      <c r="B391" s="825" t="s">
        <v>885</v>
      </c>
      <c r="C391" s="826"/>
      <c r="D391" s="826"/>
      <c r="E391" s="826"/>
      <c r="F391" s="826"/>
      <c r="G391" s="827"/>
      <c r="H391" s="11">
        <f>SUM(D392:D419)</f>
        <v>0</v>
      </c>
      <c r="I391" s="11">
        <f>COUNT(D392:D419)*2</f>
        <v>46</v>
      </c>
    </row>
    <row r="392" spans="1:9" ht="46.5">
      <c r="A392" s="19" t="s">
        <v>5417</v>
      </c>
      <c r="B392" s="29" t="s">
        <v>883</v>
      </c>
      <c r="C392" s="17" t="s">
        <v>5416</v>
      </c>
      <c r="D392" s="24">
        <v>0</v>
      </c>
      <c r="E392" s="26" t="s">
        <v>1078</v>
      </c>
      <c r="F392" s="17" t="s">
        <v>5415</v>
      </c>
      <c r="G392" s="24"/>
    </row>
    <row r="393" spans="1:9" ht="43.5">
      <c r="A393" s="19" t="s">
        <v>3680</v>
      </c>
      <c r="B393" s="29"/>
      <c r="C393" s="17" t="s">
        <v>5414</v>
      </c>
      <c r="D393" s="24">
        <v>0</v>
      </c>
      <c r="E393" s="26" t="s">
        <v>797</v>
      </c>
      <c r="F393" s="25"/>
      <c r="G393" s="24"/>
    </row>
    <row r="394" spans="1:9" ht="29">
      <c r="A394" s="19" t="s">
        <v>3680</v>
      </c>
      <c r="B394" s="29"/>
      <c r="C394" s="17" t="s">
        <v>5413</v>
      </c>
      <c r="D394" s="24">
        <v>0</v>
      </c>
      <c r="E394" s="26" t="s">
        <v>168</v>
      </c>
      <c r="F394" s="25"/>
      <c r="G394" s="24"/>
    </row>
    <row r="395" spans="1:9" ht="29">
      <c r="A395" s="19" t="s">
        <v>3680</v>
      </c>
      <c r="B395" s="29"/>
      <c r="C395" s="17" t="s">
        <v>5412</v>
      </c>
      <c r="D395" s="24">
        <v>0</v>
      </c>
      <c r="E395" s="26" t="s">
        <v>190</v>
      </c>
      <c r="F395" s="17" t="s">
        <v>5411</v>
      </c>
      <c r="G395" s="24"/>
    </row>
    <row r="396" spans="1:9" ht="72.5">
      <c r="A396" s="19"/>
      <c r="B396" s="29"/>
      <c r="C396" s="17" t="s">
        <v>5410</v>
      </c>
      <c r="D396" s="24">
        <v>0</v>
      </c>
      <c r="E396" s="26" t="s">
        <v>51</v>
      </c>
      <c r="F396" s="17"/>
      <c r="G396" s="24"/>
    </row>
    <row r="397" spans="1:9" ht="29">
      <c r="A397" s="19"/>
      <c r="B397" s="29"/>
      <c r="C397" s="17" t="s">
        <v>5409</v>
      </c>
      <c r="D397" s="24">
        <v>0</v>
      </c>
      <c r="E397" s="26" t="s">
        <v>51</v>
      </c>
      <c r="F397" s="17"/>
      <c r="G397" s="24"/>
    </row>
    <row r="398" spans="1:9" ht="29">
      <c r="A398" s="19"/>
      <c r="B398" s="29"/>
      <c r="C398" s="17" t="s">
        <v>5408</v>
      </c>
      <c r="D398" s="24">
        <v>0</v>
      </c>
      <c r="E398" s="26" t="s">
        <v>168</v>
      </c>
      <c r="F398" s="17"/>
      <c r="G398" s="24"/>
    </row>
    <row r="399" spans="1:9" ht="58">
      <c r="A399" s="19"/>
      <c r="B399" s="29"/>
      <c r="C399" s="30" t="s">
        <v>5407</v>
      </c>
      <c r="D399" s="24">
        <v>0</v>
      </c>
      <c r="E399" s="26" t="s">
        <v>130</v>
      </c>
      <c r="F399" s="17"/>
      <c r="G399" s="24"/>
    </row>
    <row r="400" spans="1:9" ht="46.5">
      <c r="A400" s="19" t="s">
        <v>3923</v>
      </c>
      <c r="B400" s="29" t="s">
        <v>880</v>
      </c>
      <c r="C400" s="32" t="s">
        <v>5406</v>
      </c>
      <c r="D400" s="24">
        <v>0</v>
      </c>
      <c r="E400" s="26" t="s">
        <v>797</v>
      </c>
      <c r="F400" s="25"/>
      <c r="G400" s="24"/>
    </row>
    <row r="401" spans="1:7" ht="58">
      <c r="A401" s="19"/>
      <c r="B401" s="29"/>
      <c r="C401" s="17" t="s">
        <v>5405</v>
      </c>
      <c r="D401" s="24">
        <v>0</v>
      </c>
      <c r="E401" s="26" t="s">
        <v>130</v>
      </c>
      <c r="F401" s="45"/>
      <c r="G401" s="24"/>
    </row>
    <row r="402" spans="1:7" ht="43.5">
      <c r="A402" s="19"/>
      <c r="B402" s="29"/>
      <c r="C402" s="17" t="s">
        <v>5404</v>
      </c>
      <c r="D402" s="24">
        <v>0</v>
      </c>
      <c r="E402" s="26" t="s">
        <v>130</v>
      </c>
      <c r="F402" s="45"/>
      <c r="G402" s="24"/>
    </row>
    <row r="403" spans="1:7" ht="29">
      <c r="A403" s="19" t="s">
        <v>3680</v>
      </c>
      <c r="B403" s="29"/>
      <c r="C403" s="17" t="s">
        <v>5403</v>
      </c>
      <c r="D403" s="24">
        <v>0</v>
      </c>
      <c r="E403" s="26" t="s">
        <v>1078</v>
      </c>
      <c r="F403" s="25"/>
      <c r="G403" s="24"/>
    </row>
    <row r="404" spans="1:7" ht="29">
      <c r="A404" s="19"/>
      <c r="B404" s="29"/>
      <c r="C404" s="17" t="s">
        <v>5402</v>
      </c>
      <c r="D404" s="24">
        <v>0</v>
      </c>
      <c r="E404" s="26" t="s">
        <v>130</v>
      </c>
      <c r="F404" s="25" t="s">
        <v>5401</v>
      </c>
      <c r="G404" s="24"/>
    </row>
    <row r="405" spans="1:7" ht="29">
      <c r="A405" s="19"/>
      <c r="B405" s="29"/>
      <c r="C405" s="45" t="s">
        <v>5400</v>
      </c>
      <c r="D405" s="24">
        <v>0</v>
      </c>
      <c r="E405" s="26" t="s">
        <v>126</v>
      </c>
      <c r="F405" s="25"/>
      <c r="G405" s="24"/>
    </row>
    <row r="406" spans="1:7" ht="15.5" hidden="1">
      <c r="A406" s="21" t="s">
        <v>3680</v>
      </c>
      <c r="B406" s="29"/>
      <c r="D406" s="25"/>
      <c r="E406" s="26"/>
      <c r="F406" s="25"/>
      <c r="G406" s="25"/>
    </row>
    <row r="407" spans="1:7" ht="43.5">
      <c r="A407" s="19" t="s">
        <v>5399</v>
      </c>
      <c r="B407" s="71" t="s">
        <v>877</v>
      </c>
      <c r="C407" s="17" t="s">
        <v>5398</v>
      </c>
      <c r="D407" s="24">
        <v>0</v>
      </c>
      <c r="E407" s="26" t="s">
        <v>168</v>
      </c>
      <c r="F407" s="25"/>
      <c r="G407" s="24"/>
    </row>
    <row r="408" spans="1:7" ht="43.5">
      <c r="A408" s="19"/>
      <c r="B408" s="71"/>
      <c r="C408" s="17" t="s">
        <v>5397</v>
      </c>
      <c r="D408" s="24">
        <v>0</v>
      </c>
      <c r="E408" s="26" t="s">
        <v>797</v>
      </c>
      <c r="F408" s="25" t="s">
        <v>5396</v>
      </c>
      <c r="G408" s="24"/>
    </row>
    <row r="409" spans="1:7" ht="43.9" customHeight="1">
      <c r="A409" s="19"/>
      <c r="B409" s="71"/>
      <c r="C409" s="17" t="s">
        <v>5395</v>
      </c>
      <c r="D409" s="24">
        <v>0</v>
      </c>
      <c r="E409" s="26" t="s">
        <v>1078</v>
      </c>
      <c r="F409" s="17" t="s">
        <v>5394</v>
      </c>
      <c r="G409" s="24"/>
    </row>
    <row r="410" spans="1:7" ht="29">
      <c r="A410" s="19"/>
      <c r="B410" s="71"/>
      <c r="C410" s="17" t="s">
        <v>5393</v>
      </c>
      <c r="D410" s="24">
        <v>0</v>
      </c>
      <c r="E410" s="26" t="s">
        <v>190</v>
      </c>
      <c r="F410" s="25"/>
      <c r="G410" s="24"/>
    </row>
    <row r="411" spans="1:7" ht="43.5">
      <c r="A411" s="19"/>
      <c r="B411" s="71"/>
      <c r="C411" s="17" t="s">
        <v>5392</v>
      </c>
      <c r="D411" s="24">
        <v>0</v>
      </c>
      <c r="E411" s="26" t="s">
        <v>130</v>
      </c>
      <c r="F411" s="25"/>
      <c r="G411" s="24"/>
    </row>
    <row r="412" spans="1:7" ht="43.5">
      <c r="A412" s="19"/>
      <c r="B412" s="71"/>
      <c r="C412" s="17" t="s">
        <v>5391</v>
      </c>
      <c r="D412" s="24">
        <v>0</v>
      </c>
      <c r="E412" s="26" t="s">
        <v>1758</v>
      </c>
      <c r="F412" s="25"/>
      <c r="G412" s="24"/>
    </row>
    <row r="413" spans="1:7" ht="43.5">
      <c r="A413" s="19"/>
      <c r="B413" s="71"/>
      <c r="C413" s="17" t="s">
        <v>5390</v>
      </c>
      <c r="D413" s="24">
        <v>0</v>
      </c>
      <c r="E413" s="26" t="s">
        <v>110</v>
      </c>
      <c r="F413" s="25"/>
      <c r="G413" s="24"/>
    </row>
    <row r="414" spans="1:7" ht="29">
      <c r="A414" s="19"/>
      <c r="B414" s="71"/>
      <c r="C414" s="17" t="s">
        <v>5389</v>
      </c>
      <c r="D414" s="24">
        <v>0</v>
      </c>
      <c r="E414" s="26" t="s">
        <v>797</v>
      </c>
      <c r="F414" s="25"/>
      <c r="G414" s="24"/>
    </row>
    <row r="415" spans="1:7" ht="43.5">
      <c r="A415" s="19"/>
      <c r="B415" s="71"/>
      <c r="C415" s="17" t="s">
        <v>5388</v>
      </c>
      <c r="D415" s="24">
        <v>0</v>
      </c>
      <c r="E415" s="26" t="s">
        <v>168</v>
      </c>
      <c r="F415" s="25"/>
      <c r="G415" s="24"/>
    </row>
    <row r="416" spans="1:7" ht="40.15" hidden="1" customHeight="1">
      <c r="A416" s="410" t="s">
        <v>876</v>
      </c>
      <c r="B416" s="918" t="s">
        <v>875</v>
      </c>
      <c r="C416" s="919"/>
      <c r="D416" s="919"/>
      <c r="E416" s="919"/>
      <c r="F416" s="919"/>
      <c r="G416" s="920"/>
    </row>
    <row r="417" spans="1:9" ht="31" hidden="1">
      <c r="A417" s="40" t="s">
        <v>874</v>
      </c>
      <c r="B417" s="42" t="s">
        <v>873</v>
      </c>
      <c r="C417" s="25"/>
      <c r="D417" s="25"/>
      <c r="E417" s="26"/>
      <c r="F417" s="25"/>
      <c r="G417" s="25"/>
    </row>
    <row r="418" spans="1:9" ht="46.5" hidden="1">
      <c r="A418" s="40" t="s">
        <v>871</v>
      </c>
      <c r="B418" s="42" t="s">
        <v>870</v>
      </c>
      <c r="C418" s="25"/>
      <c r="D418" s="25"/>
      <c r="E418" s="26"/>
      <c r="F418" s="25"/>
      <c r="G418" s="25"/>
    </row>
    <row r="419" spans="1:9" ht="58" hidden="1">
      <c r="A419" s="40" t="s">
        <v>869</v>
      </c>
      <c r="B419" s="23" t="s">
        <v>868</v>
      </c>
      <c r="C419" s="25"/>
      <c r="D419" s="25"/>
      <c r="E419" s="26"/>
      <c r="F419" s="25"/>
      <c r="G419" s="25"/>
    </row>
    <row r="420" spans="1:9" ht="40.15" customHeight="1">
      <c r="A420" s="406" t="s">
        <v>867</v>
      </c>
      <c r="B420" s="918" t="s">
        <v>866</v>
      </c>
      <c r="C420" s="919"/>
      <c r="D420" s="919"/>
      <c r="E420" s="919"/>
      <c r="F420" s="919"/>
      <c r="G420" s="920"/>
      <c r="H420" s="11">
        <f>SUM(D422)</f>
        <v>0</v>
      </c>
      <c r="I420" s="11">
        <f>COUNT(D422)*2</f>
        <v>2</v>
      </c>
    </row>
    <row r="421" spans="1:9" ht="15.5" hidden="1">
      <c r="A421" s="21" t="s">
        <v>865</v>
      </c>
      <c r="B421" s="42" t="s">
        <v>864</v>
      </c>
      <c r="C421" s="25"/>
      <c r="D421" s="25"/>
      <c r="E421" s="26"/>
      <c r="F421" s="25"/>
      <c r="G421" s="25"/>
    </row>
    <row r="422" spans="1:9" ht="46.5">
      <c r="A422" s="19" t="s">
        <v>862</v>
      </c>
      <c r="B422" s="42" t="s">
        <v>861</v>
      </c>
      <c r="C422" s="17" t="s">
        <v>5387</v>
      </c>
      <c r="D422" s="24">
        <v>0</v>
      </c>
      <c r="E422" s="26" t="s">
        <v>130</v>
      </c>
      <c r="F422" s="25"/>
      <c r="G422" s="24"/>
    </row>
    <row r="423" spans="1:9" ht="43.5" hidden="1">
      <c r="A423" s="21" t="s">
        <v>860</v>
      </c>
      <c r="B423" s="23" t="s">
        <v>859</v>
      </c>
      <c r="C423" s="25"/>
      <c r="D423" s="25"/>
      <c r="E423" s="26"/>
      <c r="F423" s="25"/>
      <c r="G423" s="25"/>
    </row>
    <row r="424" spans="1:9" ht="40.15" customHeight="1">
      <c r="A424" s="408" t="s">
        <v>858</v>
      </c>
      <c r="B424" s="918" t="s">
        <v>857</v>
      </c>
      <c r="C424" s="919"/>
      <c r="D424" s="919"/>
      <c r="E424" s="919"/>
      <c r="F424" s="919"/>
      <c r="G424" s="920"/>
      <c r="H424" s="11">
        <f>SUM(D425:D434)</f>
        <v>0</v>
      </c>
      <c r="I424" s="11">
        <f>COUNT(D425:D434)*2</f>
        <v>20</v>
      </c>
    </row>
    <row r="425" spans="1:9" ht="46.5">
      <c r="A425" s="19" t="s">
        <v>5386</v>
      </c>
      <c r="B425" s="42" t="s">
        <v>5385</v>
      </c>
      <c r="C425" s="45" t="s">
        <v>5384</v>
      </c>
      <c r="D425" s="24">
        <v>0</v>
      </c>
      <c r="E425" s="26" t="s">
        <v>51</v>
      </c>
      <c r="F425" s="25"/>
      <c r="G425" s="24"/>
    </row>
    <row r="426" spans="1:9" ht="43.5">
      <c r="A426" s="19" t="s">
        <v>3680</v>
      </c>
      <c r="B426" s="42"/>
      <c r="C426" s="45" t="s">
        <v>5383</v>
      </c>
      <c r="D426" s="24">
        <v>0</v>
      </c>
      <c r="E426" s="26" t="s">
        <v>51</v>
      </c>
      <c r="F426" s="25"/>
      <c r="G426" s="24"/>
    </row>
    <row r="427" spans="1:9" ht="29">
      <c r="A427" s="19" t="s">
        <v>3680</v>
      </c>
      <c r="B427" s="42"/>
      <c r="C427" s="45" t="s">
        <v>5382</v>
      </c>
      <c r="D427" s="24">
        <v>0</v>
      </c>
      <c r="E427" s="26" t="s">
        <v>51</v>
      </c>
      <c r="F427" s="25"/>
      <c r="G427" s="24"/>
    </row>
    <row r="428" spans="1:9" ht="29">
      <c r="A428" s="19" t="s">
        <v>3680</v>
      </c>
      <c r="B428" s="42"/>
      <c r="C428" s="45" t="s">
        <v>5381</v>
      </c>
      <c r="D428" s="24">
        <v>0</v>
      </c>
      <c r="E428" s="26" t="s">
        <v>51</v>
      </c>
      <c r="F428" s="25"/>
      <c r="G428" s="24"/>
    </row>
    <row r="429" spans="1:9" ht="43.5">
      <c r="A429" s="19" t="s">
        <v>3680</v>
      </c>
      <c r="B429" s="42"/>
      <c r="C429" s="45" t="s">
        <v>5380</v>
      </c>
      <c r="D429" s="24">
        <v>0</v>
      </c>
      <c r="E429" s="26" t="s">
        <v>51</v>
      </c>
      <c r="F429" s="25"/>
      <c r="G429" s="24"/>
    </row>
    <row r="430" spans="1:9" ht="43.5">
      <c r="A430" s="19" t="s">
        <v>3680</v>
      </c>
      <c r="B430" s="42"/>
      <c r="C430" s="45" t="s">
        <v>5379</v>
      </c>
      <c r="D430" s="24">
        <v>0</v>
      </c>
      <c r="E430" s="26" t="s">
        <v>51</v>
      </c>
      <c r="F430" s="25"/>
      <c r="G430" s="24"/>
    </row>
    <row r="431" spans="1:9" ht="52.5" customHeight="1">
      <c r="A431" s="19" t="s">
        <v>3680</v>
      </c>
      <c r="B431" s="42"/>
      <c r="C431" s="45" t="s">
        <v>5378</v>
      </c>
      <c r="D431" s="24">
        <v>0</v>
      </c>
      <c r="E431" s="26" t="s">
        <v>130</v>
      </c>
      <c r="F431" s="25"/>
      <c r="G431" s="24"/>
    </row>
    <row r="432" spans="1:9" ht="46.5">
      <c r="A432" s="19" t="s">
        <v>5377</v>
      </c>
      <c r="B432" s="29" t="s">
        <v>853</v>
      </c>
      <c r="C432" s="17" t="s">
        <v>5376</v>
      </c>
      <c r="D432" s="24">
        <v>0</v>
      </c>
      <c r="E432" s="26" t="s">
        <v>130</v>
      </c>
      <c r="F432" s="25"/>
      <c r="G432" s="24"/>
    </row>
    <row r="433" spans="1:9" ht="43.5">
      <c r="A433" s="18"/>
      <c r="B433" s="29"/>
      <c r="C433" s="17" t="s">
        <v>5375</v>
      </c>
      <c r="D433" s="24">
        <v>0</v>
      </c>
      <c r="E433" s="26" t="s">
        <v>130</v>
      </c>
      <c r="F433" s="25"/>
      <c r="G433" s="24"/>
    </row>
    <row r="434" spans="1:9" ht="29">
      <c r="A434" s="18"/>
      <c r="B434" s="29"/>
      <c r="C434" s="17" t="s">
        <v>5374</v>
      </c>
      <c r="D434" s="24">
        <v>0</v>
      </c>
      <c r="E434" s="26" t="s">
        <v>130</v>
      </c>
      <c r="F434" s="25"/>
      <c r="G434" s="152"/>
    </row>
    <row r="435" spans="1:9" ht="40.15" customHeight="1">
      <c r="A435" s="409" t="s">
        <v>852</v>
      </c>
      <c r="B435" s="918" t="s">
        <v>851</v>
      </c>
      <c r="C435" s="919"/>
      <c r="D435" s="919"/>
      <c r="E435" s="919"/>
      <c r="F435" s="919"/>
      <c r="G435" s="920"/>
      <c r="H435" s="11">
        <f>SUM(D436:D443)</f>
        <v>0</v>
      </c>
      <c r="I435" s="11">
        <f>COUNT(D436:D443)*2</f>
        <v>16</v>
      </c>
    </row>
    <row r="436" spans="1:9" ht="43.5">
      <c r="A436" s="19" t="s">
        <v>5373</v>
      </c>
      <c r="B436" s="42" t="s">
        <v>849</v>
      </c>
      <c r="C436" s="32" t="s">
        <v>5372</v>
      </c>
      <c r="D436" s="24">
        <v>0</v>
      </c>
      <c r="E436" s="26" t="s">
        <v>130</v>
      </c>
      <c r="F436" s="17"/>
      <c r="G436" s="24"/>
    </row>
    <row r="437" spans="1:9" ht="29">
      <c r="A437" s="19"/>
      <c r="B437" s="42"/>
      <c r="C437" s="17" t="s">
        <v>5371</v>
      </c>
      <c r="D437" s="24">
        <v>0</v>
      </c>
      <c r="E437" s="26" t="s">
        <v>51</v>
      </c>
      <c r="F437" s="17"/>
      <c r="G437" s="24"/>
    </row>
    <row r="438" spans="1:9" ht="58">
      <c r="A438" s="19" t="s">
        <v>3680</v>
      </c>
      <c r="B438" s="42"/>
      <c r="C438" s="17" t="s">
        <v>5370</v>
      </c>
      <c r="D438" s="24">
        <v>0</v>
      </c>
      <c r="E438" s="26" t="s">
        <v>549</v>
      </c>
      <c r="F438" s="17" t="s">
        <v>5369</v>
      </c>
      <c r="G438" s="24"/>
    </row>
    <row r="439" spans="1:9" ht="15.5">
      <c r="A439" s="19" t="s">
        <v>3680</v>
      </c>
      <c r="B439" s="42"/>
      <c r="C439" s="17" t="s">
        <v>5368</v>
      </c>
      <c r="D439" s="24">
        <v>0</v>
      </c>
      <c r="E439" s="26" t="s">
        <v>549</v>
      </c>
      <c r="F439" s="25"/>
      <c r="G439" s="24"/>
    </row>
    <row r="440" spans="1:9" ht="43.5">
      <c r="A440" s="19" t="s">
        <v>3680</v>
      </c>
      <c r="B440" s="42"/>
      <c r="C440" s="17" t="s">
        <v>5367</v>
      </c>
      <c r="D440" s="24">
        <v>0</v>
      </c>
      <c r="E440" s="26" t="s">
        <v>130</v>
      </c>
      <c r="F440" s="25"/>
      <c r="G440" s="24"/>
    </row>
    <row r="441" spans="1:9" ht="29">
      <c r="A441" s="19" t="s">
        <v>3680</v>
      </c>
      <c r="B441" s="42"/>
      <c r="C441" s="17" t="s">
        <v>5366</v>
      </c>
      <c r="D441" s="24">
        <v>0</v>
      </c>
      <c r="E441" s="26" t="s">
        <v>51</v>
      </c>
      <c r="F441" s="25"/>
      <c r="G441" s="24"/>
    </row>
    <row r="442" spans="1:9" ht="46.5">
      <c r="A442" s="19" t="s">
        <v>5365</v>
      </c>
      <c r="B442" s="42" t="s">
        <v>847</v>
      </c>
      <c r="C442" s="17" t="s">
        <v>5364</v>
      </c>
      <c r="D442" s="24">
        <v>0</v>
      </c>
      <c r="E442" s="26" t="s">
        <v>130</v>
      </c>
      <c r="F442" s="25"/>
      <c r="G442" s="24"/>
    </row>
    <row r="443" spans="1:9" ht="29">
      <c r="A443" s="19" t="s">
        <v>3680</v>
      </c>
      <c r="B443" s="42"/>
      <c r="C443" s="17" t="s">
        <v>5363</v>
      </c>
      <c r="D443" s="24">
        <v>0</v>
      </c>
      <c r="E443" s="26" t="s">
        <v>130</v>
      </c>
      <c r="F443" s="25"/>
      <c r="G443" s="24"/>
    </row>
    <row r="444" spans="1:9" ht="40.15" customHeight="1">
      <c r="A444" s="408" t="s">
        <v>846</v>
      </c>
      <c r="B444" s="918" t="s">
        <v>845</v>
      </c>
      <c r="C444" s="919"/>
      <c r="D444" s="919"/>
      <c r="E444" s="919"/>
      <c r="F444" s="919"/>
      <c r="G444" s="920"/>
      <c r="H444" s="11">
        <f>SUM(D445:D459)</f>
        <v>0</v>
      </c>
      <c r="I444" s="11">
        <f>COUNT(D445:D460)*2</f>
        <v>30</v>
      </c>
    </row>
    <row r="445" spans="1:9" ht="46.5">
      <c r="A445" s="19" t="s">
        <v>3919</v>
      </c>
      <c r="B445" s="42" t="s">
        <v>843</v>
      </c>
      <c r="C445" s="45" t="s">
        <v>5362</v>
      </c>
      <c r="D445" s="24">
        <v>0</v>
      </c>
      <c r="E445" s="26" t="s">
        <v>51</v>
      </c>
      <c r="F445" s="25"/>
      <c r="G445" s="24"/>
    </row>
    <row r="446" spans="1:9" ht="43.5">
      <c r="A446" s="19" t="s">
        <v>3680</v>
      </c>
      <c r="B446" s="42"/>
      <c r="C446" s="45" t="s">
        <v>5361</v>
      </c>
      <c r="D446" s="24">
        <v>0</v>
      </c>
      <c r="E446" s="26" t="s">
        <v>51</v>
      </c>
      <c r="F446" s="25"/>
      <c r="G446" s="24"/>
    </row>
    <row r="447" spans="1:9" ht="43.5">
      <c r="A447" s="19" t="s">
        <v>3680</v>
      </c>
      <c r="B447" s="42"/>
      <c r="C447" s="45" t="s">
        <v>5360</v>
      </c>
      <c r="D447" s="24">
        <v>0</v>
      </c>
      <c r="E447" s="26" t="s">
        <v>51</v>
      </c>
      <c r="F447" s="25"/>
      <c r="G447" s="24"/>
    </row>
    <row r="448" spans="1:9" ht="29">
      <c r="A448" s="19"/>
      <c r="B448" s="42"/>
      <c r="C448" s="45" t="s">
        <v>5359</v>
      </c>
      <c r="D448" s="24">
        <v>0</v>
      </c>
      <c r="E448" s="26" t="s">
        <v>51</v>
      </c>
      <c r="F448" s="25"/>
      <c r="G448" s="24"/>
    </row>
    <row r="449" spans="1:9" ht="46.5">
      <c r="A449" s="19" t="s">
        <v>5358</v>
      </c>
      <c r="B449" s="42" t="s">
        <v>841</v>
      </c>
      <c r="C449" s="17" t="s">
        <v>5357</v>
      </c>
      <c r="D449" s="24">
        <v>0</v>
      </c>
      <c r="E449" s="26" t="s">
        <v>51</v>
      </c>
      <c r="F449" s="25"/>
      <c r="G449" s="24"/>
    </row>
    <row r="450" spans="1:9" ht="15.5">
      <c r="A450" s="19"/>
      <c r="B450" s="42"/>
      <c r="C450" s="17" t="s">
        <v>5356</v>
      </c>
      <c r="D450" s="24">
        <v>0</v>
      </c>
      <c r="E450" s="26" t="s">
        <v>51</v>
      </c>
      <c r="F450" s="25"/>
      <c r="G450" s="24"/>
    </row>
    <row r="451" spans="1:9" ht="43.5">
      <c r="A451" s="19"/>
      <c r="B451" s="42"/>
      <c r="C451" s="17" t="s">
        <v>5355</v>
      </c>
      <c r="D451" s="24">
        <v>0</v>
      </c>
      <c r="E451" s="26" t="s">
        <v>51</v>
      </c>
      <c r="F451" s="17" t="s">
        <v>5354</v>
      </c>
      <c r="G451" s="24"/>
    </row>
    <row r="452" spans="1:9" ht="29">
      <c r="A452" s="19"/>
      <c r="B452" s="42"/>
      <c r="C452" s="17" t="s">
        <v>5353</v>
      </c>
      <c r="D452" s="24">
        <v>0</v>
      </c>
      <c r="E452" s="26" t="s">
        <v>51</v>
      </c>
      <c r="F452" s="25"/>
      <c r="G452" s="24"/>
    </row>
    <row r="453" spans="1:9" ht="15.5">
      <c r="A453" s="19"/>
      <c r="B453" s="42"/>
      <c r="C453" s="17" t="s">
        <v>5352</v>
      </c>
      <c r="D453" s="24">
        <v>0</v>
      </c>
      <c r="E453" s="26" t="s">
        <v>51</v>
      </c>
      <c r="F453" s="25"/>
      <c r="G453" s="24"/>
    </row>
    <row r="454" spans="1:9" ht="15.5">
      <c r="A454" s="19"/>
      <c r="B454" s="42"/>
      <c r="C454" s="17" t="s">
        <v>5351</v>
      </c>
      <c r="D454" s="24">
        <v>0</v>
      </c>
      <c r="E454" s="26" t="s">
        <v>51</v>
      </c>
      <c r="F454" s="25"/>
      <c r="G454" s="24"/>
    </row>
    <row r="455" spans="1:9" ht="29">
      <c r="A455" s="19"/>
      <c r="B455" s="42"/>
      <c r="C455" s="17" t="s">
        <v>5350</v>
      </c>
      <c r="D455" s="24">
        <v>0</v>
      </c>
      <c r="E455" s="26" t="s">
        <v>51</v>
      </c>
      <c r="F455" s="25"/>
      <c r="G455" s="24"/>
    </row>
    <row r="456" spans="1:9" ht="15.5">
      <c r="A456" s="19"/>
      <c r="B456" s="42"/>
      <c r="C456" s="17" t="s">
        <v>5349</v>
      </c>
      <c r="D456" s="24">
        <v>0</v>
      </c>
      <c r="E456" s="26" t="s">
        <v>51</v>
      </c>
      <c r="F456" s="25"/>
      <c r="G456" s="24"/>
    </row>
    <row r="457" spans="1:9" ht="29">
      <c r="A457" s="19"/>
      <c r="B457" s="42"/>
      <c r="C457" s="17" t="s">
        <v>5348</v>
      </c>
      <c r="D457" s="24">
        <v>0</v>
      </c>
      <c r="E457" s="26" t="s">
        <v>51</v>
      </c>
      <c r="F457" s="25"/>
      <c r="G457" s="24"/>
    </row>
    <row r="458" spans="1:9" ht="15.5">
      <c r="A458" s="19"/>
      <c r="B458" s="42"/>
      <c r="C458" s="17" t="s">
        <v>5347</v>
      </c>
      <c r="D458" s="24">
        <v>0</v>
      </c>
      <c r="E458" s="26" t="s">
        <v>51</v>
      </c>
      <c r="F458" s="25"/>
      <c r="G458" s="24"/>
    </row>
    <row r="459" spans="1:9" ht="29">
      <c r="A459" s="19"/>
      <c r="B459" s="42"/>
      <c r="C459" s="17" t="s">
        <v>5346</v>
      </c>
      <c r="D459" s="24">
        <v>0</v>
      </c>
      <c r="E459" s="26" t="s">
        <v>51</v>
      </c>
      <c r="F459" s="25"/>
      <c r="G459" s="24"/>
    </row>
    <row r="460" spans="1:9" ht="46.5" hidden="1">
      <c r="A460" s="21" t="s">
        <v>840</v>
      </c>
      <c r="B460" s="69" t="s">
        <v>839</v>
      </c>
      <c r="C460" s="25"/>
      <c r="D460" s="25"/>
      <c r="E460" s="26"/>
      <c r="F460" s="25"/>
      <c r="G460" s="25"/>
    </row>
    <row r="461" spans="1:9" ht="40.15" customHeight="1">
      <c r="A461" s="408" t="s">
        <v>838</v>
      </c>
      <c r="B461" s="918" t="s">
        <v>837</v>
      </c>
      <c r="C461" s="919"/>
      <c r="D461" s="919"/>
      <c r="E461" s="919"/>
      <c r="F461" s="919"/>
      <c r="G461" s="920"/>
      <c r="H461" s="11">
        <f>SUM(D462:D480)</f>
        <v>0</v>
      </c>
      <c r="I461" s="11">
        <f>COUNT(D462:D480)*2</f>
        <v>38</v>
      </c>
    </row>
    <row r="462" spans="1:9" ht="43.5">
      <c r="A462" s="19" t="s">
        <v>3916</v>
      </c>
      <c r="B462" s="38" t="s">
        <v>835</v>
      </c>
      <c r="C462" s="17" t="s">
        <v>5345</v>
      </c>
      <c r="D462" s="24">
        <v>0</v>
      </c>
      <c r="E462" s="26" t="s">
        <v>51</v>
      </c>
      <c r="F462" s="25" t="s">
        <v>5336</v>
      </c>
      <c r="G462" s="24"/>
    </row>
    <row r="463" spans="1:9" ht="43.5">
      <c r="A463" s="19"/>
      <c r="B463" s="38"/>
      <c r="C463" s="17" t="s">
        <v>5344</v>
      </c>
      <c r="D463" s="24">
        <v>0</v>
      </c>
      <c r="E463" s="26" t="s">
        <v>51</v>
      </c>
      <c r="F463" s="25" t="s">
        <v>5336</v>
      </c>
      <c r="G463" s="24"/>
    </row>
    <row r="464" spans="1:9" ht="29">
      <c r="A464" s="19" t="s">
        <v>3680</v>
      </c>
      <c r="B464" s="38"/>
      <c r="C464" s="17" t="s">
        <v>5343</v>
      </c>
      <c r="D464" s="24">
        <v>0</v>
      </c>
      <c r="E464" s="26" t="s">
        <v>51</v>
      </c>
      <c r="F464" s="25" t="s">
        <v>5336</v>
      </c>
      <c r="G464" s="24"/>
    </row>
    <row r="465" spans="1:7" ht="58">
      <c r="A465" s="19" t="s">
        <v>3680</v>
      </c>
      <c r="B465" s="38"/>
      <c r="C465" s="17" t="s">
        <v>5342</v>
      </c>
      <c r="D465" s="24">
        <v>0</v>
      </c>
      <c r="E465" s="26" t="s">
        <v>51</v>
      </c>
      <c r="F465" s="17" t="s">
        <v>5341</v>
      </c>
      <c r="G465" s="24"/>
    </row>
    <row r="466" spans="1:7" ht="29">
      <c r="A466" s="19"/>
      <c r="B466" s="38"/>
      <c r="C466" s="17" t="s">
        <v>5340</v>
      </c>
      <c r="D466" s="24">
        <v>0</v>
      </c>
      <c r="E466" s="26" t="s">
        <v>51</v>
      </c>
      <c r="F466" s="25" t="s">
        <v>5336</v>
      </c>
      <c r="G466" s="24"/>
    </row>
    <row r="467" spans="1:7" ht="29">
      <c r="A467" s="19"/>
      <c r="B467" s="38"/>
      <c r="C467" s="17" t="s">
        <v>5339</v>
      </c>
      <c r="D467" s="24">
        <v>0</v>
      </c>
      <c r="E467" s="26" t="s">
        <v>51</v>
      </c>
      <c r="F467" s="25" t="s">
        <v>5336</v>
      </c>
      <c r="G467" s="24"/>
    </row>
    <row r="468" spans="1:7" ht="29">
      <c r="A468" s="19"/>
      <c r="B468" s="38"/>
      <c r="C468" s="17" t="s">
        <v>5338</v>
      </c>
      <c r="D468" s="24">
        <v>0</v>
      </c>
      <c r="E468" s="26" t="s">
        <v>51</v>
      </c>
      <c r="F468" s="25" t="s">
        <v>5336</v>
      </c>
      <c r="G468" s="24"/>
    </row>
    <row r="469" spans="1:7" ht="43.5">
      <c r="A469" s="19"/>
      <c r="B469" s="38"/>
      <c r="C469" s="17" t="s">
        <v>5337</v>
      </c>
      <c r="D469" s="24">
        <v>0</v>
      </c>
      <c r="E469" s="26" t="s">
        <v>51</v>
      </c>
      <c r="F469" s="25" t="s">
        <v>5336</v>
      </c>
      <c r="G469" s="24"/>
    </row>
    <row r="470" spans="1:7" ht="72.5">
      <c r="A470" s="19"/>
      <c r="B470" s="38"/>
      <c r="C470" s="17" t="s">
        <v>5335</v>
      </c>
      <c r="D470" s="24">
        <v>0</v>
      </c>
      <c r="E470" s="26" t="s">
        <v>51</v>
      </c>
      <c r="F470" s="17" t="s">
        <v>5334</v>
      </c>
      <c r="G470" s="24"/>
    </row>
    <row r="471" spans="1:7" ht="46.5">
      <c r="A471" s="19" t="s">
        <v>3915</v>
      </c>
      <c r="B471" s="38" t="s">
        <v>832</v>
      </c>
      <c r="C471" s="17" t="s">
        <v>5333</v>
      </c>
      <c r="D471" s="24">
        <v>0</v>
      </c>
      <c r="E471" s="26" t="s">
        <v>130</v>
      </c>
      <c r="F471" s="25"/>
      <c r="G471" s="24"/>
    </row>
    <row r="472" spans="1:7" ht="43.5">
      <c r="A472" s="19"/>
      <c r="B472" s="38"/>
      <c r="C472" s="17" t="s">
        <v>5332</v>
      </c>
      <c r="D472" s="24">
        <v>0</v>
      </c>
      <c r="E472" s="26" t="s">
        <v>130</v>
      </c>
      <c r="F472" s="25"/>
      <c r="G472" s="24"/>
    </row>
    <row r="473" spans="1:7" ht="43.5">
      <c r="A473" s="19"/>
      <c r="B473" s="38"/>
      <c r="C473" s="17" t="s">
        <v>5331</v>
      </c>
      <c r="D473" s="24">
        <v>0</v>
      </c>
      <c r="E473" s="26" t="s">
        <v>130</v>
      </c>
      <c r="F473" s="25"/>
      <c r="G473" s="24"/>
    </row>
    <row r="474" spans="1:7" ht="43.5">
      <c r="A474" s="19"/>
      <c r="B474" s="38"/>
      <c r="C474" s="17" t="s">
        <v>5330</v>
      </c>
      <c r="D474" s="24">
        <v>0</v>
      </c>
      <c r="E474" s="26" t="s">
        <v>130</v>
      </c>
      <c r="F474" s="25"/>
      <c r="G474" s="24"/>
    </row>
    <row r="475" spans="1:7" ht="43.5">
      <c r="A475" s="19"/>
      <c r="B475" s="38"/>
      <c r="C475" s="17" t="s">
        <v>5329</v>
      </c>
      <c r="D475" s="24">
        <v>0</v>
      </c>
      <c r="E475" s="26" t="s">
        <v>130</v>
      </c>
      <c r="F475" s="25"/>
      <c r="G475" s="24"/>
    </row>
    <row r="476" spans="1:7" ht="29">
      <c r="A476" s="19"/>
      <c r="B476" s="38"/>
      <c r="C476" s="17" t="s">
        <v>5328</v>
      </c>
      <c r="D476" s="24">
        <v>0</v>
      </c>
      <c r="E476" s="26" t="s">
        <v>130</v>
      </c>
      <c r="F476" s="25"/>
      <c r="G476" s="24"/>
    </row>
    <row r="477" spans="1:7" ht="43.5">
      <c r="A477" s="19"/>
      <c r="B477" s="38"/>
      <c r="C477" s="17" t="s">
        <v>5327</v>
      </c>
      <c r="D477" s="24">
        <v>0</v>
      </c>
      <c r="E477" s="26" t="s">
        <v>130</v>
      </c>
      <c r="F477" s="25"/>
      <c r="G477" s="24"/>
    </row>
    <row r="478" spans="1:7" ht="62">
      <c r="A478" s="19" t="s">
        <v>3914</v>
      </c>
      <c r="B478" s="38" t="s">
        <v>827</v>
      </c>
      <c r="C478" s="17" t="s">
        <v>5326</v>
      </c>
      <c r="D478" s="24">
        <v>0</v>
      </c>
      <c r="E478" s="26" t="s">
        <v>130</v>
      </c>
      <c r="F478" s="25"/>
      <c r="G478" s="24"/>
    </row>
    <row r="479" spans="1:7" ht="29">
      <c r="A479" s="19" t="s">
        <v>3680</v>
      </c>
      <c r="B479" s="38"/>
      <c r="C479" s="17" t="s">
        <v>5325</v>
      </c>
      <c r="D479" s="24">
        <v>0</v>
      </c>
      <c r="E479" s="26" t="s">
        <v>168</v>
      </c>
      <c r="F479" s="25"/>
      <c r="G479" s="24"/>
    </row>
    <row r="480" spans="1:7" ht="29">
      <c r="A480" s="19" t="s">
        <v>3680</v>
      </c>
      <c r="B480" s="38"/>
      <c r="C480" s="17" t="s">
        <v>5324</v>
      </c>
      <c r="D480" s="24">
        <v>0</v>
      </c>
      <c r="E480" s="26" t="s">
        <v>168</v>
      </c>
      <c r="F480" s="25"/>
      <c r="G480" s="24"/>
    </row>
    <row r="481" spans="1:9" ht="40.15" customHeight="1">
      <c r="A481" s="408" t="s">
        <v>825</v>
      </c>
      <c r="B481" s="918" t="s">
        <v>824</v>
      </c>
      <c r="C481" s="919"/>
      <c r="D481" s="919"/>
      <c r="E481" s="919"/>
      <c r="F481" s="919"/>
      <c r="G481" s="920"/>
      <c r="H481" s="11">
        <f>SUM(D482:D490)</f>
        <v>0</v>
      </c>
      <c r="I481" s="11">
        <f>COUNT(D482:D490)*2</f>
        <v>18</v>
      </c>
    </row>
    <row r="482" spans="1:9" ht="43.5">
      <c r="A482" s="19" t="s">
        <v>5323</v>
      </c>
      <c r="B482" s="68" t="s">
        <v>822</v>
      </c>
      <c r="C482" s="45" t="s">
        <v>5322</v>
      </c>
      <c r="D482" s="24">
        <v>0</v>
      </c>
      <c r="E482" s="26" t="s">
        <v>51</v>
      </c>
      <c r="F482" s="25"/>
      <c r="G482" s="24"/>
    </row>
    <row r="483" spans="1:9" ht="43.5">
      <c r="A483" s="19" t="s">
        <v>3680</v>
      </c>
      <c r="B483" s="68"/>
      <c r="C483" s="45" t="s">
        <v>5321</v>
      </c>
      <c r="D483" s="24">
        <v>0</v>
      </c>
      <c r="E483" s="26" t="s">
        <v>51</v>
      </c>
      <c r="F483" s="25"/>
      <c r="G483" s="24"/>
    </row>
    <row r="484" spans="1:9" ht="43.5">
      <c r="A484" s="19"/>
      <c r="B484" s="68"/>
      <c r="C484" s="45" t="s">
        <v>5320</v>
      </c>
      <c r="D484" s="24">
        <v>0</v>
      </c>
      <c r="E484" s="26" t="s">
        <v>51</v>
      </c>
      <c r="F484" s="25"/>
      <c r="G484" s="24"/>
    </row>
    <row r="485" spans="1:9" ht="72.5">
      <c r="A485" s="19" t="s">
        <v>3680</v>
      </c>
      <c r="B485" s="68"/>
      <c r="C485" s="17" t="s">
        <v>5319</v>
      </c>
      <c r="D485" s="24">
        <v>0</v>
      </c>
      <c r="E485" s="26" t="s">
        <v>51</v>
      </c>
      <c r="F485" s="45" t="s">
        <v>5318</v>
      </c>
      <c r="G485" s="24"/>
    </row>
    <row r="486" spans="1:9" ht="29">
      <c r="A486" s="19" t="s">
        <v>3680</v>
      </c>
      <c r="B486" s="68"/>
      <c r="C486" s="45" t="s">
        <v>5317</v>
      </c>
      <c r="D486" s="24">
        <v>0</v>
      </c>
      <c r="E486" s="26" t="s">
        <v>51</v>
      </c>
      <c r="F486" s="25"/>
      <c r="G486" s="24"/>
    </row>
    <row r="487" spans="1:9" ht="43.5">
      <c r="A487" s="19" t="s">
        <v>5316</v>
      </c>
      <c r="B487" s="68" t="s">
        <v>818</v>
      </c>
      <c r="C487" s="45" t="s">
        <v>5315</v>
      </c>
      <c r="D487" s="24">
        <v>0</v>
      </c>
      <c r="E487" s="26" t="s">
        <v>51</v>
      </c>
      <c r="F487" s="25"/>
      <c r="G487" s="24"/>
    </row>
    <row r="488" spans="1:9" ht="58">
      <c r="A488" s="19"/>
      <c r="B488" s="68"/>
      <c r="C488" s="48" t="s">
        <v>5314</v>
      </c>
      <c r="D488" s="24">
        <v>0</v>
      </c>
      <c r="E488" s="26" t="s">
        <v>51</v>
      </c>
      <c r="F488" s="25"/>
      <c r="G488" s="24"/>
    </row>
    <row r="489" spans="1:9" ht="43.5">
      <c r="A489" s="19"/>
      <c r="B489" s="68"/>
      <c r="C489" s="36" t="s">
        <v>5313</v>
      </c>
      <c r="D489" s="24">
        <v>0</v>
      </c>
      <c r="E489" s="26" t="s">
        <v>130</v>
      </c>
      <c r="F489" s="25"/>
      <c r="G489" s="24"/>
    </row>
    <row r="490" spans="1:9" ht="29">
      <c r="A490" s="19"/>
      <c r="B490" s="68"/>
      <c r="C490" s="45" t="s">
        <v>5312</v>
      </c>
      <c r="D490" s="24">
        <v>0</v>
      </c>
      <c r="E490" s="26" t="s">
        <v>51</v>
      </c>
      <c r="F490" s="25"/>
      <c r="G490" s="24"/>
    </row>
    <row r="491" spans="1:9" ht="18.5">
      <c r="A491" s="116"/>
      <c r="B491" s="1017" t="s">
        <v>817</v>
      </c>
      <c r="C491" s="988"/>
      <c r="D491" s="988"/>
      <c r="E491" s="988"/>
      <c r="F491" s="988"/>
      <c r="G491" s="988"/>
      <c r="H491" s="11">
        <f>H492+H502+H514+H520+H523+H528+H534+H552+H583+H606</f>
        <v>0</v>
      </c>
      <c r="I491" s="11">
        <f>I492+I502+I514+I520+I523+I528+I534+I552+I583+I606</f>
        <v>66</v>
      </c>
    </row>
    <row r="492" spans="1:9" ht="40.15" customHeight="1">
      <c r="A492" s="408" t="s">
        <v>816</v>
      </c>
      <c r="B492" s="825" t="s">
        <v>815</v>
      </c>
      <c r="C492" s="826"/>
      <c r="D492" s="826"/>
      <c r="E492" s="826"/>
      <c r="F492" s="826"/>
      <c r="G492" s="827"/>
      <c r="H492" s="11">
        <f>SUM(D495:D498)</f>
        <v>0</v>
      </c>
      <c r="I492" s="11">
        <f>COUNT(D495:D498)*2</f>
        <v>8</v>
      </c>
    </row>
    <row r="493" spans="1:9" ht="31" hidden="1">
      <c r="A493" s="21" t="s">
        <v>3910</v>
      </c>
      <c r="B493" s="29" t="s">
        <v>813</v>
      </c>
      <c r="D493" s="25"/>
      <c r="E493" s="26"/>
      <c r="F493" s="25"/>
      <c r="G493" s="25"/>
    </row>
    <row r="494" spans="1:9" ht="31" hidden="1">
      <c r="A494" s="21" t="s">
        <v>3907</v>
      </c>
      <c r="B494" s="29" t="s">
        <v>805</v>
      </c>
      <c r="C494" s="42"/>
      <c r="D494" s="25"/>
      <c r="E494" s="26"/>
      <c r="F494" s="25"/>
      <c r="G494" s="25"/>
    </row>
    <row r="495" spans="1:9" ht="58">
      <c r="A495" s="19" t="s">
        <v>796</v>
      </c>
      <c r="B495" s="29" t="s">
        <v>795</v>
      </c>
      <c r="C495" s="17" t="s">
        <v>5311</v>
      </c>
      <c r="D495" s="24">
        <v>0</v>
      </c>
      <c r="E495" s="26" t="s">
        <v>130</v>
      </c>
      <c r="F495" s="25"/>
      <c r="G495" s="24"/>
    </row>
    <row r="496" spans="1:9" ht="46.5">
      <c r="A496" s="19" t="s">
        <v>792</v>
      </c>
      <c r="B496" s="29" t="s">
        <v>791</v>
      </c>
      <c r="C496" s="17" t="s">
        <v>5310</v>
      </c>
      <c r="D496" s="24">
        <v>0</v>
      </c>
      <c r="E496" s="26" t="s">
        <v>2786</v>
      </c>
      <c r="F496" s="25"/>
      <c r="G496" s="24"/>
    </row>
    <row r="497" spans="1:9" ht="72.5">
      <c r="A497" s="19"/>
      <c r="B497" s="29"/>
      <c r="C497" s="17" t="s">
        <v>5309</v>
      </c>
      <c r="D497" s="24">
        <v>0</v>
      </c>
      <c r="E497" s="26" t="s">
        <v>130</v>
      </c>
      <c r="F497" s="25"/>
      <c r="G497" s="24"/>
    </row>
    <row r="498" spans="1:9" ht="72.5">
      <c r="A498" s="19"/>
      <c r="B498" s="29"/>
      <c r="C498" s="17" t="s">
        <v>5308</v>
      </c>
      <c r="D498" s="24">
        <v>0</v>
      </c>
      <c r="E498" s="26" t="s">
        <v>130</v>
      </c>
      <c r="F498" s="25"/>
      <c r="G498" s="24"/>
    </row>
    <row r="499" spans="1:9" ht="40.15" hidden="1" customHeight="1">
      <c r="A499" s="410" t="s">
        <v>790</v>
      </c>
      <c r="B499" s="918" t="s">
        <v>789</v>
      </c>
      <c r="C499" s="919"/>
      <c r="D499" s="919"/>
      <c r="E499" s="919"/>
      <c r="F499" s="919"/>
      <c r="G499" s="920"/>
    </row>
    <row r="500" spans="1:9" ht="31" hidden="1">
      <c r="A500" s="21" t="s">
        <v>788</v>
      </c>
      <c r="B500" s="42" t="s">
        <v>787</v>
      </c>
      <c r="C500" s="25"/>
      <c r="D500" s="25"/>
      <c r="E500" s="26"/>
      <c r="F500" s="25"/>
      <c r="G500" s="25"/>
    </row>
    <row r="501" spans="1:9" ht="31" hidden="1">
      <c r="A501" s="21" t="s">
        <v>785</v>
      </c>
      <c r="B501" s="42" t="s">
        <v>784</v>
      </c>
      <c r="C501" s="25"/>
      <c r="D501" s="25"/>
      <c r="E501" s="26"/>
      <c r="F501" s="25"/>
      <c r="G501" s="25"/>
    </row>
    <row r="502" spans="1:9" ht="40.15" customHeight="1">
      <c r="A502" s="408" t="s">
        <v>782</v>
      </c>
      <c r="B502" s="918" t="s">
        <v>781</v>
      </c>
      <c r="C502" s="919"/>
      <c r="D502" s="919"/>
      <c r="E502" s="919"/>
      <c r="F502" s="919"/>
      <c r="G502" s="920"/>
      <c r="H502" s="11">
        <f>SUM(D503:D512)</f>
        <v>0</v>
      </c>
      <c r="I502" s="11">
        <f>COUNT(D503:D512)*2</f>
        <v>18</v>
      </c>
    </row>
    <row r="503" spans="1:9" ht="62">
      <c r="A503" s="19" t="s">
        <v>3903</v>
      </c>
      <c r="B503" s="42" t="s">
        <v>779</v>
      </c>
      <c r="C503" s="42" t="s">
        <v>5307</v>
      </c>
      <c r="D503" s="24">
        <v>0</v>
      </c>
      <c r="E503" s="26" t="s">
        <v>130</v>
      </c>
      <c r="F503" s="25"/>
      <c r="G503" s="24"/>
    </row>
    <row r="504" spans="1:9" ht="62">
      <c r="A504" s="118" t="s">
        <v>3680</v>
      </c>
      <c r="B504" s="42"/>
      <c r="C504" s="42" t="s">
        <v>5306</v>
      </c>
      <c r="D504" s="24">
        <v>0</v>
      </c>
      <c r="E504" s="26" t="s">
        <v>130</v>
      </c>
      <c r="F504" s="25"/>
      <c r="G504" s="24"/>
    </row>
    <row r="505" spans="1:9" ht="62">
      <c r="A505" s="19" t="s">
        <v>3902</v>
      </c>
      <c r="B505" s="17" t="s">
        <v>775</v>
      </c>
      <c r="C505" s="42" t="s">
        <v>5305</v>
      </c>
      <c r="D505" s="24">
        <v>0</v>
      </c>
      <c r="E505" s="26" t="s">
        <v>130</v>
      </c>
      <c r="F505" s="25"/>
      <c r="G505" s="24"/>
    </row>
    <row r="506" spans="1:9" ht="46.5">
      <c r="A506" s="118" t="s">
        <v>3680</v>
      </c>
      <c r="B506" s="42"/>
      <c r="C506" s="66" t="s">
        <v>5304</v>
      </c>
      <c r="D506" s="24">
        <v>0</v>
      </c>
      <c r="E506" s="26" t="s">
        <v>130</v>
      </c>
      <c r="F506" s="25"/>
      <c r="G506" s="24"/>
    </row>
    <row r="507" spans="1:9" ht="46.5">
      <c r="A507" s="118" t="s">
        <v>3680</v>
      </c>
      <c r="B507" s="42"/>
      <c r="C507" s="66" t="s">
        <v>5303</v>
      </c>
      <c r="D507" s="24">
        <v>0</v>
      </c>
      <c r="E507" s="26" t="s">
        <v>130</v>
      </c>
      <c r="F507" s="25"/>
      <c r="G507" s="24"/>
    </row>
    <row r="508" spans="1:9" ht="43.5">
      <c r="A508" s="118" t="s">
        <v>3680</v>
      </c>
      <c r="B508" s="25"/>
      <c r="C508" s="32" t="s">
        <v>5302</v>
      </c>
      <c r="D508" s="24">
        <v>0</v>
      </c>
      <c r="E508" s="26" t="s">
        <v>130</v>
      </c>
      <c r="G508" s="24"/>
    </row>
    <row r="509" spans="1:9" ht="77.5">
      <c r="A509" s="118"/>
      <c r="B509" s="25"/>
      <c r="C509" s="66" t="s">
        <v>5301</v>
      </c>
      <c r="D509" s="24">
        <v>0</v>
      </c>
      <c r="E509" s="26" t="s">
        <v>1249</v>
      </c>
      <c r="F509" s="66"/>
      <c r="G509" s="24"/>
    </row>
    <row r="510" spans="1:9" ht="31" hidden="1">
      <c r="A510" s="21" t="s">
        <v>767</v>
      </c>
      <c r="B510" s="42" t="s">
        <v>766</v>
      </c>
      <c r="C510" s="25"/>
      <c r="D510" s="25"/>
      <c r="E510" s="26"/>
      <c r="F510" s="25"/>
      <c r="G510" s="25"/>
    </row>
    <row r="511" spans="1:9" ht="31">
      <c r="A511" s="19" t="s">
        <v>765</v>
      </c>
      <c r="B511" s="42" t="s">
        <v>764</v>
      </c>
      <c r="C511" s="17" t="s">
        <v>5300</v>
      </c>
      <c r="D511" s="24">
        <v>0</v>
      </c>
      <c r="E511" s="26" t="s">
        <v>168</v>
      </c>
      <c r="F511" s="25"/>
      <c r="G511" s="24"/>
    </row>
    <row r="512" spans="1:9" ht="43.5">
      <c r="A512" s="19"/>
      <c r="B512" s="42"/>
      <c r="C512" s="17" t="s">
        <v>5299</v>
      </c>
      <c r="D512" s="24">
        <v>0</v>
      </c>
      <c r="E512" s="26" t="s">
        <v>130</v>
      </c>
      <c r="F512" s="25"/>
      <c r="G512" s="24"/>
    </row>
    <row r="513" spans="1:9" ht="15.5" hidden="1">
      <c r="A513" s="21"/>
      <c r="B513" s="42"/>
      <c r="C513" s="17"/>
      <c r="D513" s="25"/>
      <c r="E513" s="26"/>
      <c r="F513" s="25"/>
      <c r="G513" s="25"/>
    </row>
    <row r="514" spans="1:9" ht="40.15" customHeight="1">
      <c r="A514" s="408" t="s">
        <v>762</v>
      </c>
      <c r="B514" s="825" t="s">
        <v>761</v>
      </c>
      <c r="C514" s="826"/>
      <c r="D514" s="826"/>
      <c r="E514" s="826"/>
      <c r="F514" s="826"/>
      <c r="G514" s="827"/>
      <c r="H514" s="11">
        <f>SUM(D515:D519)</f>
        <v>0</v>
      </c>
      <c r="I514" s="11">
        <f>COUNT(D515:D519)*2</f>
        <v>10</v>
      </c>
    </row>
    <row r="515" spans="1:9" ht="43.5">
      <c r="A515" s="19" t="s">
        <v>760</v>
      </c>
      <c r="B515" s="29" t="s">
        <v>759</v>
      </c>
      <c r="C515" s="17" t="s">
        <v>5298</v>
      </c>
      <c r="D515" s="24">
        <v>0</v>
      </c>
      <c r="E515" s="26" t="s">
        <v>130</v>
      </c>
      <c r="F515" s="25"/>
      <c r="G515" s="24"/>
    </row>
    <row r="516" spans="1:9" ht="46.5">
      <c r="A516" s="19" t="s">
        <v>3898</v>
      </c>
      <c r="B516" s="23" t="s">
        <v>757</v>
      </c>
      <c r="C516" s="42" t="s">
        <v>5297</v>
      </c>
      <c r="D516" s="24">
        <v>0</v>
      </c>
      <c r="E516" s="26" t="s">
        <v>130</v>
      </c>
      <c r="F516" s="25"/>
      <c r="G516" s="24"/>
    </row>
    <row r="517" spans="1:9" ht="46.5">
      <c r="A517" s="19" t="s">
        <v>756</v>
      </c>
      <c r="B517" s="29" t="s">
        <v>755</v>
      </c>
      <c r="C517" s="17" t="s">
        <v>5296</v>
      </c>
      <c r="D517" s="24">
        <v>0</v>
      </c>
      <c r="E517" s="26" t="s">
        <v>130</v>
      </c>
      <c r="F517" s="25"/>
      <c r="G517" s="24"/>
    </row>
    <row r="518" spans="1:9" ht="29">
      <c r="A518" s="19" t="s">
        <v>754</v>
      </c>
      <c r="B518" s="29" t="s">
        <v>753</v>
      </c>
      <c r="C518" s="17" t="s">
        <v>5295</v>
      </c>
      <c r="D518" s="24">
        <v>0</v>
      </c>
      <c r="E518" s="26" t="s">
        <v>130</v>
      </c>
      <c r="F518" s="25"/>
      <c r="G518" s="24"/>
    </row>
    <row r="519" spans="1:9" ht="31">
      <c r="A519" s="19" t="s">
        <v>752</v>
      </c>
      <c r="B519" s="29" t="s">
        <v>751</v>
      </c>
      <c r="C519" s="17" t="s">
        <v>5294</v>
      </c>
      <c r="D519" s="24">
        <v>0</v>
      </c>
      <c r="E519" s="26" t="s">
        <v>130</v>
      </c>
      <c r="F519" s="25"/>
      <c r="G519" s="24"/>
    </row>
    <row r="520" spans="1:9" ht="40.15" customHeight="1">
      <c r="A520" s="406" t="s">
        <v>750</v>
      </c>
      <c r="B520" s="825" t="s">
        <v>749</v>
      </c>
      <c r="C520" s="826"/>
      <c r="D520" s="826"/>
      <c r="E520" s="826"/>
      <c r="F520" s="826"/>
      <c r="G520" s="827"/>
      <c r="H520" s="11">
        <f>SUM(D521:D522)</f>
        <v>0</v>
      </c>
      <c r="I520" s="11">
        <f>COUNT(D521:D522)*2</f>
        <v>4</v>
      </c>
    </row>
    <row r="521" spans="1:9" ht="58">
      <c r="A521" s="19" t="s">
        <v>748</v>
      </c>
      <c r="B521" s="23" t="s">
        <v>747</v>
      </c>
      <c r="C521" s="17" t="s">
        <v>5293</v>
      </c>
      <c r="D521" s="24">
        <v>0</v>
      </c>
      <c r="E521" s="26" t="s">
        <v>235</v>
      </c>
      <c r="F521" s="25"/>
      <c r="G521" s="24"/>
    </row>
    <row r="522" spans="1:9" ht="43.5">
      <c r="A522" s="19" t="s">
        <v>746</v>
      </c>
      <c r="B522" s="23" t="s">
        <v>745</v>
      </c>
      <c r="C522" s="17" t="s">
        <v>5292</v>
      </c>
      <c r="D522" s="24">
        <v>0</v>
      </c>
      <c r="E522" s="26" t="s">
        <v>235</v>
      </c>
      <c r="F522" s="25"/>
      <c r="G522" s="24"/>
    </row>
    <row r="523" spans="1:9" ht="40.15" customHeight="1">
      <c r="A523" s="408" t="s">
        <v>743</v>
      </c>
      <c r="B523" s="918" t="s">
        <v>742</v>
      </c>
      <c r="C523" s="919"/>
      <c r="D523" s="919"/>
      <c r="E523" s="919"/>
      <c r="F523" s="919"/>
      <c r="G523" s="920"/>
      <c r="H523" s="11">
        <f>SUM(D524:D527)</f>
        <v>0</v>
      </c>
      <c r="I523" s="11">
        <f>COUNT(D524:D527)*2</f>
        <v>8</v>
      </c>
    </row>
    <row r="524" spans="1:9" ht="43.5">
      <c r="A524" s="19" t="s">
        <v>3894</v>
      </c>
      <c r="B524" s="63" t="s">
        <v>740</v>
      </c>
      <c r="C524" s="32" t="s">
        <v>5291</v>
      </c>
      <c r="D524" s="24">
        <v>0</v>
      </c>
      <c r="E524" s="26" t="s">
        <v>51</v>
      </c>
      <c r="G524" s="24"/>
    </row>
    <row r="525" spans="1:9" ht="43.5">
      <c r="A525" s="19" t="s">
        <v>737</v>
      </c>
      <c r="B525" s="63" t="s">
        <v>736</v>
      </c>
      <c r="C525" s="17" t="s">
        <v>5290</v>
      </c>
      <c r="D525" s="24">
        <v>0</v>
      </c>
      <c r="E525" s="26" t="s">
        <v>110</v>
      </c>
      <c r="F525" s="25"/>
      <c r="G525" s="24"/>
    </row>
    <row r="526" spans="1:9" ht="29">
      <c r="A526" s="19"/>
      <c r="B526" s="63"/>
      <c r="C526" s="17" t="s">
        <v>5289</v>
      </c>
      <c r="D526" s="24">
        <v>0</v>
      </c>
      <c r="E526" s="26" t="s">
        <v>51</v>
      </c>
      <c r="F526" s="25"/>
      <c r="G526" s="24"/>
    </row>
    <row r="527" spans="1:9" ht="29">
      <c r="A527" s="19"/>
      <c r="B527" s="63"/>
      <c r="C527" s="17" t="s">
        <v>5288</v>
      </c>
      <c r="D527" s="24">
        <v>0</v>
      </c>
      <c r="E527" s="26" t="s">
        <v>110</v>
      </c>
      <c r="F527" s="25"/>
      <c r="G527" s="24"/>
    </row>
    <row r="528" spans="1:9" ht="40.15" customHeight="1">
      <c r="A528" s="408" t="s">
        <v>731</v>
      </c>
      <c r="B528" s="825" t="s">
        <v>730</v>
      </c>
      <c r="C528" s="826"/>
      <c r="D528" s="826"/>
      <c r="E528" s="826"/>
      <c r="F528" s="826"/>
      <c r="G528" s="827"/>
      <c r="H528" s="11">
        <f>SUM(D531)</f>
        <v>0</v>
      </c>
      <c r="I528" s="11">
        <f>COUNT(D531)*2</f>
        <v>2</v>
      </c>
    </row>
    <row r="529" spans="1:9" ht="46.5" hidden="1">
      <c r="A529" s="21" t="s">
        <v>729</v>
      </c>
      <c r="B529" s="31" t="s">
        <v>1705</v>
      </c>
      <c r="C529" s="25"/>
      <c r="D529" s="25"/>
      <c r="E529" s="26"/>
      <c r="F529" s="25"/>
      <c r="G529" s="25"/>
    </row>
    <row r="530" spans="1:9" ht="31" hidden="1">
      <c r="A530" s="21" t="s">
        <v>3892</v>
      </c>
      <c r="B530" s="31" t="s">
        <v>726</v>
      </c>
      <c r="C530" s="42"/>
      <c r="D530" s="25"/>
      <c r="E530" s="26"/>
      <c r="F530" s="25"/>
      <c r="G530" s="25"/>
    </row>
    <row r="531" spans="1:9" ht="31">
      <c r="A531" s="19" t="s">
        <v>723</v>
      </c>
      <c r="B531" s="31" t="s">
        <v>722</v>
      </c>
      <c r="C531" s="17" t="s">
        <v>5287</v>
      </c>
      <c r="D531" s="24">
        <v>0</v>
      </c>
      <c r="E531" s="26" t="s">
        <v>130</v>
      </c>
      <c r="F531" s="25"/>
      <c r="G531" s="24"/>
    </row>
    <row r="532" spans="1:9" ht="31" hidden="1">
      <c r="A532" s="21" t="s">
        <v>714</v>
      </c>
      <c r="B532" s="31" t="s">
        <v>713</v>
      </c>
      <c r="C532" s="25"/>
      <c r="D532" s="25"/>
      <c r="E532" s="26"/>
      <c r="F532" s="25"/>
      <c r="G532" s="25"/>
    </row>
    <row r="533" spans="1:9" ht="31" hidden="1">
      <c r="A533" s="21" t="s">
        <v>712</v>
      </c>
      <c r="B533" s="31" t="s">
        <v>711</v>
      </c>
      <c r="C533" s="25"/>
      <c r="D533" s="25"/>
      <c r="E533" s="26"/>
      <c r="F533" s="25"/>
      <c r="G533" s="25"/>
    </row>
    <row r="534" spans="1:9" ht="40.15" customHeight="1">
      <c r="A534" s="408" t="s">
        <v>708</v>
      </c>
      <c r="B534" s="918" t="s">
        <v>707</v>
      </c>
      <c r="C534" s="919"/>
      <c r="D534" s="919"/>
      <c r="E534" s="919"/>
      <c r="F534" s="919"/>
      <c r="G534" s="920"/>
      <c r="H534" s="11">
        <f>SUM(D541:D542)</f>
        <v>0</v>
      </c>
      <c r="I534" s="11">
        <f>COUNT(D541:D542)*2</f>
        <v>4</v>
      </c>
    </row>
    <row r="535" spans="1:9" ht="46.5" hidden="1">
      <c r="A535" s="21" t="s">
        <v>706</v>
      </c>
      <c r="B535" s="29" t="s">
        <v>705</v>
      </c>
      <c r="C535" s="25"/>
      <c r="D535" s="25"/>
      <c r="E535" s="26"/>
      <c r="F535" s="25"/>
      <c r="G535" s="25"/>
    </row>
    <row r="536" spans="1:9" ht="31" hidden="1">
      <c r="A536" s="21" t="s">
        <v>703</v>
      </c>
      <c r="B536" s="29" t="s">
        <v>702</v>
      </c>
      <c r="C536" s="25"/>
      <c r="D536" s="25"/>
      <c r="E536" s="26"/>
      <c r="F536" s="25"/>
      <c r="G536" s="25"/>
    </row>
    <row r="537" spans="1:9" ht="31" hidden="1">
      <c r="A537" s="21" t="s">
        <v>700</v>
      </c>
      <c r="B537" s="29" t="s">
        <v>699</v>
      </c>
      <c r="C537" s="25"/>
      <c r="D537" s="25"/>
      <c r="E537" s="26"/>
      <c r="F537" s="25"/>
      <c r="G537" s="25"/>
    </row>
    <row r="538" spans="1:9" ht="31" hidden="1">
      <c r="A538" s="21" t="s">
        <v>698</v>
      </c>
      <c r="B538" s="33" t="s">
        <v>697</v>
      </c>
      <c r="C538" s="25"/>
      <c r="D538" s="25"/>
      <c r="E538" s="26"/>
      <c r="F538" s="25"/>
      <c r="G538" s="25"/>
    </row>
    <row r="539" spans="1:9" ht="31" hidden="1">
      <c r="A539" s="21" t="s">
        <v>695</v>
      </c>
      <c r="B539" s="31" t="s">
        <v>694</v>
      </c>
      <c r="C539" s="25"/>
      <c r="D539" s="25"/>
      <c r="E539" s="26"/>
      <c r="F539" s="25"/>
      <c r="G539" s="25"/>
    </row>
    <row r="540" spans="1:9" ht="31" hidden="1">
      <c r="A540" s="21" t="s">
        <v>3888</v>
      </c>
      <c r="B540" s="31" t="s">
        <v>691</v>
      </c>
      <c r="C540" s="17"/>
      <c r="D540" s="25"/>
      <c r="E540" s="26"/>
      <c r="F540" s="25"/>
      <c r="G540" s="25"/>
    </row>
    <row r="541" spans="1:9" ht="46.5">
      <c r="A541" s="19" t="s">
        <v>687</v>
      </c>
      <c r="B541" s="31" t="s">
        <v>686</v>
      </c>
      <c r="C541" s="17" t="s">
        <v>5286</v>
      </c>
      <c r="D541" s="24">
        <v>0</v>
      </c>
      <c r="E541" s="26" t="s">
        <v>51</v>
      </c>
      <c r="F541" s="25"/>
      <c r="G541" s="24"/>
    </row>
    <row r="542" spans="1:9" ht="29">
      <c r="A542" s="19"/>
      <c r="B542" s="31"/>
      <c r="C542" s="17" t="s">
        <v>5285</v>
      </c>
      <c r="D542" s="24">
        <v>0</v>
      </c>
      <c r="E542" s="26" t="s">
        <v>51</v>
      </c>
      <c r="F542" s="25"/>
      <c r="G542" s="24"/>
    </row>
    <row r="543" spans="1:9" ht="40.15" hidden="1" customHeight="1">
      <c r="A543" s="410" t="s">
        <v>684</v>
      </c>
      <c r="B543" s="825" t="s">
        <v>683</v>
      </c>
      <c r="C543" s="826"/>
      <c r="D543" s="826"/>
      <c r="E543" s="826"/>
      <c r="F543" s="826"/>
      <c r="G543" s="827"/>
    </row>
    <row r="544" spans="1:9" ht="31" hidden="1">
      <c r="A544" s="21" t="s">
        <v>682</v>
      </c>
      <c r="B544" s="29" t="s">
        <v>681</v>
      </c>
      <c r="C544" s="25"/>
      <c r="D544" s="25"/>
      <c r="E544" s="26"/>
      <c r="F544" s="25"/>
      <c r="G544" s="25"/>
    </row>
    <row r="545" spans="1:9" ht="46.5" hidden="1">
      <c r="A545" s="21" t="s">
        <v>680</v>
      </c>
      <c r="B545" s="29" t="s">
        <v>679</v>
      </c>
      <c r="C545" s="25"/>
      <c r="D545" s="25"/>
      <c r="E545" s="26"/>
      <c r="F545" s="25"/>
      <c r="G545" s="25"/>
    </row>
    <row r="546" spans="1:9" ht="31" hidden="1">
      <c r="A546" s="21" t="s">
        <v>678</v>
      </c>
      <c r="B546" s="29" t="s">
        <v>677</v>
      </c>
      <c r="C546" s="25"/>
      <c r="D546" s="25"/>
      <c r="E546" s="26"/>
      <c r="F546" s="25"/>
      <c r="G546" s="25"/>
    </row>
    <row r="547" spans="1:9" ht="46.5" hidden="1">
      <c r="A547" s="21" t="s">
        <v>676</v>
      </c>
      <c r="B547" s="29" t="s">
        <v>675</v>
      </c>
      <c r="C547" s="25"/>
      <c r="D547" s="25"/>
      <c r="E547" s="26"/>
      <c r="F547" s="25"/>
      <c r="G547" s="25"/>
    </row>
    <row r="548" spans="1:9" ht="40.15" hidden="1" customHeight="1">
      <c r="A548" s="410" t="s">
        <v>674</v>
      </c>
      <c r="B548" s="918" t="s">
        <v>673</v>
      </c>
      <c r="C548" s="919"/>
      <c r="D548" s="919"/>
      <c r="E548" s="919"/>
      <c r="F548" s="919"/>
      <c r="G548" s="920"/>
    </row>
    <row r="549" spans="1:9" ht="43.5" hidden="1">
      <c r="A549" s="21" t="s">
        <v>672</v>
      </c>
      <c r="B549" s="17" t="s">
        <v>671</v>
      </c>
      <c r="C549" s="25"/>
      <c r="D549" s="25"/>
      <c r="E549" s="26"/>
      <c r="F549" s="25"/>
      <c r="G549" s="25"/>
    </row>
    <row r="550" spans="1:9" ht="29" hidden="1">
      <c r="A550" s="21" t="s">
        <v>670</v>
      </c>
      <c r="B550" s="17" t="s">
        <v>669</v>
      </c>
      <c r="C550" s="25"/>
      <c r="D550" s="25"/>
      <c r="E550" s="26"/>
      <c r="F550" s="25"/>
      <c r="G550" s="25"/>
    </row>
    <row r="551" spans="1:9" ht="62" hidden="1">
      <c r="A551" s="21" t="s">
        <v>668</v>
      </c>
      <c r="B551" s="42" t="s">
        <v>1684</v>
      </c>
      <c r="C551" s="25"/>
      <c r="D551" s="25"/>
      <c r="E551" s="26"/>
      <c r="F551" s="25"/>
      <c r="G551" s="25"/>
    </row>
    <row r="552" spans="1:9" ht="40.15" customHeight="1">
      <c r="A552" s="408" t="s">
        <v>666</v>
      </c>
      <c r="B552" s="825" t="s">
        <v>665</v>
      </c>
      <c r="C552" s="1087"/>
      <c r="D552" s="826"/>
      <c r="E552" s="826"/>
      <c r="F552" s="1087"/>
      <c r="G552" s="827"/>
      <c r="H552" s="11">
        <f>SUM(D555:D556)</f>
        <v>0</v>
      </c>
      <c r="I552" s="11">
        <f>COUNT(D555:D556)*2</f>
        <v>4</v>
      </c>
    </row>
    <row r="553" spans="1:9" ht="31" hidden="1">
      <c r="A553" s="21" t="s">
        <v>664</v>
      </c>
      <c r="B553" s="29" t="s">
        <v>663</v>
      </c>
      <c r="C553" s="25"/>
      <c r="D553" s="25"/>
      <c r="E553" s="26"/>
      <c r="F553" s="25"/>
      <c r="G553" s="36"/>
    </row>
    <row r="554" spans="1:9" ht="31" hidden="1">
      <c r="A554" s="21" t="s">
        <v>662</v>
      </c>
      <c r="B554" s="29" t="s">
        <v>661</v>
      </c>
      <c r="C554" s="25"/>
      <c r="D554" s="25"/>
      <c r="E554" s="26"/>
      <c r="F554" s="25"/>
      <c r="G554" s="36"/>
    </row>
    <row r="555" spans="1:9" ht="31">
      <c r="A555" s="19" t="s">
        <v>3881</v>
      </c>
      <c r="B555" s="29" t="s">
        <v>659</v>
      </c>
      <c r="C555" s="17" t="s">
        <v>5284</v>
      </c>
      <c r="D555" s="24">
        <v>0</v>
      </c>
      <c r="E555" s="26" t="s">
        <v>51</v>
      </c>
      <c r="F555" s="25"/>
      <c r="G555" s="61" t="s">
        <v>5283</v>
      </c>
    </row>
    <row r="556" spans="1:9" ht="43.5">
      <c r="A556" s="19" t="s">
        <v>3680</v>
      </c>
      <c r="B556" s="29"/>
      <c r="C556" s="17" t="s">
        <v>5282</v>
      </c>
      <c r="D556" s="24">
        <v>0</v>
      </c>
      <c r="E556" s="26" t="s">
        <v>51</v>
      </c>
      <c r="F556" s="25"/>
      <c r="G556" s="61" t="s">
        <v>5281</v>
      </c>
    </row>
    <row r="557" spans="1:9" ht="62" hidden="1">
      <c r="A557" s="21" t="s">
        <v>656</v>
      </c>
      <c r="B557" s="33" t="s">
        <v>655</v>
      </c>
      <c r="C557" s="25"/>
      <c r="D557" s="25"/>
      <c r="E557" s="26"/>
      <c r="F557" s="25"/>
      <c r="G557" s="25"/>
    </row>
    <row r="558" spans="1:9" ht="31" hidden="1">
      <c r="A558" s="21" t="s">
        <v>654</v>
      </c>
      <c r="B558" s="29" t="s">
        <v>653</v>
      </c>
      <c r="C558" s="25"/>
      <c r="D558" s="25"/>
      <c r="E558" s="26"/>
      <c r="F558" s="25"/>
      <c r="G558" s="25"/>
    </row>
    <row r="559" spans="1:9" ht="40.15" hidden="1" customHeight="1">
      <c r="A559" s="410" t="s">
        <v>652</v>
      </c>
      <c r="B559" s="918" t="s">
        <v>651</v>
      </c>
      <c r="C559" s="919"/>
      <c r="D559" s="919"/>
      <c r="E559" s="919"/>
      <c r="F559" s="919"/>
      <c r="G559" s="920"/>
    </row>
    <row r="560" spans="1:9" ht="31" hidden="1">
      <c r="A560" s="21" t="s">
        <v>650</v>
      </c>
      <c r="B560" s="42" t="s">
        <v>649</v>
      </c>
      <c r="C560" s="25"/>
      <c r="D560" s="25"/>
      <c r="E560" s="26"/>
      <c r="F560" s="25"/>
      <c r="G560" s="25"/>
    </row>
    <row r="561" spans="1:7" ht="31" hidden="1">
      <c r="A561" s="21" t="s">
        <v>647</v>
      </c>
      <c r="B561" s="42" t="s">
        <v>646</v>
      </c>
      <c r="C561" s="25"/>
      <c r="D561" s="25"/>
      <c r="E561" s="26"/>
      <c r="F561" s="25"/>
      <c r="G561" s="25"/>
    </row>
    <row r="562" spans="1:7" ht="31" hidden="1">
      <c r="A562" s="21" t="s">
        <v>645</v>
      </c>
      <c r="B562" s="42" t="s">
        <v>644</v>
      </c>
      <c r="C562" s="25"/>
      <c r="D562" s="25"/>
      <c r="E562" s="26"/>
      <c r="F562" s="25"/>
      <c r="G562" s="25"/>
    </row>
    <row r="563" spans="1:7" ht="40.15" hidden="1" customHeight="1">
      <c r="A563" s="410" t="s">
        <v>642</v>
      </c>
      <c r="B563" s="918" t="s">
        <v>641</v>
      </c>
      <c r="C563" s="919"/>
      <c r="D563" s="919"/>
      <c r="E563" s="919"/>
      <c r="F563" s="919"/>
      <c r="G563" s="920"/>
    </row>
    <row r="564" spans="1:7" ht="31" hidden="1">
      <c r="A564" s="21" t="s">
        <v>640</v>
      </c>
      <c r="B564" s="42" t="s">
        <v>639</v>
      </c>
      <c r="C564" s="25"/>
      <c r="D564" s="25"/>
      <c r="E564" s="26"/>
      <c r="F564" s="25"/>
      <c r="G564" s="25"/>
    </row>
    <row r="565" spans="1:7" ht="31" hidden="1">
      <c r="A565" s="21" t="s">
        <v>638</v>
      </c>
      <c r="B565" s="42" t="s">
        <v>637</v>
      </c>
      <c r="C565" s="25"/>
      <c r="D565" s="25"/>
      <c r="E565" s="26"/>
      <c r="F565" s="25"/>
      <c r="G565" s="25"/>
    </row>
    <row r="566" spans="1:7" ht="31" hidden="1">
      <c r="A566" s="21" t="s">
        <v>636</v>
      </c>
      <c r="B566" s="42" t="s">
        <v>635</v>
      </c>
      <c r="C566" s="25"/>
      <c r="D566" s="25"/>
      <c r="E566" s="26"/>
      <c r="F566" s="25"/>
      <c r="G566" s="25"/>
    </row>
    <row r="567" spans="1:7" ht="31" hidden="1">
      <c r="A567" s="21" t="s">
        <v>634</v>
      </c>
      <c r="B567" s="42" t="s">
        <v>633</v>
      </c>
      <c r="C567" s="25"/>
      <c r="D567" s="25"/>
      <c r="E567" s="26"/>
      <c r="F567" s="25"/>
      <c r="G567" s="25"/>
    </row>
    <row r="568" spans="1:7" ht="46.5" hidden="1">
      <c r="A568" s="21" t="s">
        <v>632</v>
      </c>
      <c r="B568" s="42" t="s">
        <v>631</v>
      </c>
      <c r="C568" s="25"/>
      <c r="D568" s="25"/>
      <c r="E568" s="26"/>
      <c r="F568" s="25"/>
      <c r="G568" s="25"/>
    </row>
    <row r="569" spans="1:7" ht="31" hidden="1">
      <c r="A569" s="21" t="s">
        <v>630</v>
      </c>
      <c r="B569" s="42" t="s">
        <v>629</v>
      </c>
      <c r="C569" s="25"/>
      <c r="D569" s="25"/>
      <c r="E569" s="26"/>
      <c r="F569" s="25"/>
      <c r="G569" s="25"/>
    </row>
    <row r="570" spans="1:7" ht="31" hidden="1">
      <c r="A570" s="21" t="s">
        <v>628</v>
      </c>
      <c r="B570" s="42" t="s">
        <v>627</v>
      </c>
      <c r="C570" s="25"/>
      <c r="D570" s="25"/>
      <c r="E570" s="26"/>
      <c r="F570" s="25"/>
      <c r="G570" s="25"/>
    </row>
    <row r="571" spans="1:7" ht="31" hidden="1">
      <c r="A571" s="21" t="s">
        <v>626</v>
      </c>
      <c r="B571" s="31" t="s">
        <v>625</v>
      </c>
      <c r="C571" s="25"/>
      <c r="D571" s="25"/>
      <c r="E571" s="26"/>
      <c r="F571" s="25"/>
      <c r="G571" s="25"/>
    </row>
    <row r="572" spans="1:7" ht="31" hidden="1">
      <c r="A572" s="21" t="s">
        <v>624</v>
      </c>
      <c r="B572" s="31" t="s">
        <v>623</v>
      </c>
      <c r="C572" s="25"/>
      <c r="D572" s="25"/>
      <c r="E572" s="26"/>
      <c r="F572" s="25"/>
      <c r="G572" s="25"/>
    </row>
    <row r="573" spans="1:7" ht="46.5" hidden="1">
      <c r="A573" s="21" t="s">
        <v>622</v>
      </c>
      <c r="B573" s="31" t="s">
        <v>621</v>
      </c>
      <c r="C573" s="25"/>
      <c r="D573" s="25"/>
      <c r="E573" s="26"/>
      <c r="F573" s="25"/>
      <c r="G573" s="25"/>
    </row>
    <row r="574" spans="1:7" ht="40.15" hidden="1" customHeight="1">
      <c r="A574" s="410" t="s">
        <v>620</v>
      </c>
      <c r="B574" s="918" t="s">
        <v>619</v>
      </c>
      <c r="C574" s="919"/>
      <c r="D574" s="919"/>
      <c r="E574" s="919"/>
      <c r="F574" s="919"/>
      <c r="G574" s="920"/>
    </row>
    <row r="575" spans="1:7" ht="31" hidden="1">
      <c r="A575" s="21" t="s">
        <v>618</v>
      </c>
      <c r="B575" s="42" t="s">
        <v>617</v>
      </c>
      <c r="C575" s="25"/>
      <c r="D575" s="25"/>
      <c r="E575" s="26"/>
      <c r="F575" s="25"/>
      <c r="G575" s="25"/>
    </row>
    <row r="576" spans="1:7" ht="31" hidden="1">
      <c r="A576" s="21" t="s">
        <v>616</v>
      </c>
      <c r="B576" s="42" t="s">
        <v>615</v>
      </c>
      <c r="C576" s="25"/>
      <c r="D576" s="25"/>
      <c r="E576" s="26"/>
      <c r="F576" s="25"/>
      <c r="G576" s="25"/>
    </row>
    <row r="577" spans="1:9" ht="31" hidden="1">
      <c r="A577" s="21" t="s">
        <v>614</v>
      </c>
      <c r="B577" s="42" t="s">
        <v>613</v>
      </c>
      <c r="C577" s="25"/>
      <c r="D577" s="25"/>
      <c r="E577" s="26"/>
      <c r="F577" s="25"/>
      <c r="G577" s="25"/>
    </row>
    <row r="578" spans="1:9" ht="40.15" hidden="1" customHeight="1">
      <c r="A578" s="410" t="s">
        <v>612</v>
      </c>
      <c r="B578" s="918" t="s">
        <v>611</v>
      </c>
      <c r="C578" s="919"/>
      <c r="D578" s="919"/>
      <c r="E578" s="919"/>
      <c r="F578" s="919"/>
      <c r="G578" s="920"/>
    </row>
    <row r="579" spans="1:9" ht="31" hidden="1">
      <c r="A579" s="21" t="s">
        <v>610</v>
      </c>
      <c r="B579" s="42" t="s">
        <v>609</v>
      </c>
      <c r="C579" s="25"/>
      <c r="D579" s="25"/>
      <c r="E579" s="26"/>
      <c r="F579" s="25"/>
      <c r="G579" s="25"/>
    </row>
    <row r="580" spans="1:9" ht="31" hidden="1">
      <c r="A580" s="21" t="s">
        <v>608</v>
      </c>
      <c r="B580" s="42" t="s">
        <v>607</v>
      </c>
      <c r="C580" s="25"/>
      <c r="D580" s="25"/>
      <c r="E580" s="26"/>
      <c r="F580" s="25"/>
      <c r="G580" s="25"/>
    </row>
    <row r="581" spans="1:9" ht="31" hidden="1">
      <c r="A581" s="21" t="s">
        <v>606</v>
      </c>
      <c r="B581" s="38" t="s">
        <v>605</v>
      </c>
      <c r="C581" s="25"/>
      <c r="D581" s="25"/>
      <c r="E581" s="26"/>
      <c r="F581" s="25"/>
      <c r="G581" s="25"/>
    </row>
    <row r="582" spans="1:9" ht="31" hidden="1">
      <c r="A582" s="21" t="s">
        <v>604</v>
      </c>
      <c r="B582" s="42" t="s">
        <v>603</v>
      </c>
      <c r="C582" s="25"/>
      <c r="D582" s="25"/>
      <c r="E582" s="26"/>
      <c r="F582" s="25"/>
      <c r="G582" s="25"/>
    </row>
    <row r="583" spans="1:9" ht="40.15" customHeight="1">
      <c r="A583" s="408" t="s">
        <v>602</v>
      </c>
      <c r="B583" s="825" t="s">
        <v>601</v>
      </c>
      <c r="C583" s="826"/>
      <c r="D583" s="826"/>
      <c r="E583" s="826"/>
      <c r="F583" s="826"/>
      <c r="G583" s="827"/>
      <c r="H583" s="11">
        <f>SUM(D584:D586)</f>
        <v>0</v>
      </c>
      <c r="I583" s="11">
        <f>COUNT(D584:D586)*2</f>
        <v>4</v>
      </c>
    </row>
    <row r="584" spans="1:9" ht="62">
      <c r="A584" s="19" t="s">
        <v>3802</v>
      </c>
      <c r="B584" s="29" t="s">
        <v>599</v>
      </c>
      <c r="C584" s="42" t="s">
        <v>1667</v>
      </c>
      <c r="D584" s="24">
        <v>0</v>
      </c>
      <c r="E584" s="26" t="s">
        <v>110</v>
      </c>
      <c r="F584" s="25"/>
      <c r="G584" s="24"/>
    </row>
    <row r="585" spans="1:9" ht="31" hidden="1">
      <c r="A585" s="21" t="s">
        <v>598</v>
      </c>
      <c r="B585" s="29" t="s">
        <v>597</v>
      </c>
      <c r="C585" s="25"/>
      <c r="D585" s="25"/>
      <c r="E585" s="26"/>
      <c r="F585" s="25"/>
      <c r="G585" s="25"/>
    </row>
    <row r="586" spans="1:9" ht="43.5">
      <c r="A586" s="19" t="s">
        <v>596</v>
      </c>
      <c r="B586" s="23" t="s">
        <v>595</v>
      </c>
      <c r="C586" s="45" t="s">
        <v>5280</v>
      </c>
      <c r="D586" s="24">
        <v>0</v>
      </c>
      <c r="E586" s="26" t="s">
        <v>110</v>
      </c>
      <c r="F586" s="25"/>
      <c r="G586" s="24"/>
    </row>
    <row r="587" spans="1:9" ht="62" hidden="1">
      <c r="A587" s="21" t="s">
        <v>594</v>
      </c>
      <c r="B587" s="29" t="s">
        <v>593</v>
      </c>
      <c r="C587" s="25"/>
      <c r="D587" s="25"/>
      <c r="E587" s="26"/>
      <c r="F587" s="25"/>
      <c r="G587" s="25"/>
    </row>
    <row r="588" spans="1:9" ht="40.15" hidden="1" customHeight="1">
      <c r="A588" s="410" t="s">
        <v>591</v>
      </c>
      <c r="B588" s="918" t="s">
        <v>590</v>
      </c>
      <c r="C588" s="919"/>
      <c r="D588" s="919"/>
      <c r="E588" s="919"/>
      <c r="F588" s="919"/>
      <c r="G588" s="920"/>
    </row>
    <row r="589" spans="1:9" ht="46.5" hidden="1">
      <c r="A589" s="21" t="s">
        <v>3800</v>
      </c>
      <c r="B589" s="42" t="s">
        <v>588</v>
      </c>
      <c r="C589" s="42"/>
      <c r="D589" s="25"/>
      <c r="E589" s="26"/>
      <c r="F589" s="25"/>
      <c r="G589" s="25"/>
    </row>
    <row r="590" spans="1:9" ht="62" hidden="1">
      <c r="A590" s="21" t="s">
        <v>583</v>
      </c>
      <c r="B590" s="42" t="s">
        <v>582</v>
      </c>
      <c r="C590" s="25"/>
      <c r="D590" s="25"/>
      <c r="E590" s="26"/>
      <c r="F590" s="25"/>
      <c r="G590" s="25"/>
    </row>
    <row r="591" spans="1:9" ht="46.5" hidden="1">
      <c r="A591" s="21" t="s">
        <v>569</v>
      </c>
      <c r="B591" s="42" t="s">
        <v>568</v>
      </c>
      <c r="C591" s="25"/>
      <c r="D591" s="25"/>
      <c r="E591" s="26"/>
      <c r="F591" s="25"/>
      <c r="G591" s="25"/>
    </row>
    <row r="592" spans="1:9" ht="62" hidden="1">
      <c r="A592" s="21" t="s">
        <v>565</v>
      </c>
      <c r="B592" s="42" t="s">
        <v>564</v>
      </c>
      <c r="C592" s="25"/>
      <c r="D592" s="25"/>
      <c r="E592" s="26"/>
      <c r="F592" s="25"/>
      <c r="G592" s="25"/>
    </row>
    <row r="593" spans="1:9" ht="46.5" hidden="1">
      <c r="A593" s="21" t="s">
        <v>562</v>
      </c>
      <c r="B593" s="42" t="s">
        <v>561</v>
      </c>
      <c r="C593" s="25"/>
      <c r="D593" s="25"/>
      <c r="E593" s="26"/>
      <c r="F593" s="25"/>
      <c r="G593" s="25"/>
    </row>
    <row r="594" spans="1:9" ht="29" hidden="1">
      <c r="A594" s="21" t="s">
        <v>558</v>
      </c>
      <c r="B594" s="17" t="s">
        <v>557</v>
      </c>
      <c r="C594" s="25"/>
      <c r="D594" s="25"/>
      <c r="E594" s="26"/>
      <c r="F594" s="25"/>
      <c r="G594" s="25"/>
    </row>
    <row r="595" spans="1:9" ht="40.15" hidden="1" customHeight="1">
      <c r="A595" s="410" t="s">
        <v>548</v>
      </c>
      <c r="B595" s="918" t="s">
        <v>300</v>
      </c>
      <c r="C595" s="919"/>
      <c r="D595" s="919"/>
      <c r="E595" s="919"/>
      <c r="F595" s="919"/>
      <c r="G595" s="920"/>
    </row>
    <row r="596" spans="1:9" ht="77.5" hidden="1">
      <c r="A596" s="21" t="s">
        <v>546</v>
      </c>
      <c r="B596" s="42" t="s">
        <v>545</v>
      </c>
      <c r="C596" s="25"/>
      <c r="D596" s="25"/>
      <c r="E596" s="26"/>
      <c r="F596" s="25"/>
      <c r="G596" s="25"/>
    </row>
    <row r="597" spans="1:9" ht="46.5" hidden="1">
      <c r="A597" s="21" t="s">
        <v>544</v>
      </c>
      <c r="B597" s="42" t="s">
        <v>543</v>
      </c>
      <c r="C597" s="25"/>
      <c r="D597" s="25"/>
      <c r="E597" s="26"/>
      <c r="F597" s="25"/>
      <c r="G597" s="25"/>
    </row>
    <row r="598" spans="1:9" ht="46.5" hidden="1">
      <c r="A598" s="21" t="s">
        <v>542</v>
      </c>
      <c r="B598" s="42" t="s">
        <v>541</v>
      </c>
      <c r="C598" s="25"/>
      <c r="D598" s="25"/>
      <c r="E598" s="26"/>
      <c r="F598" s="25"/>
      <c r="G598" s="25"/>
    </row>
    <row r="599" spans="1:9" ht="46.5" hidden="1">
      <c r="A599" s="21" t="s">
        <v>540</v>
      </c>
      <c r="B599" s="42" t="s">
        <v>539</v>
      </c>
      <c r="C599" s="25"/>
      <c r="D599" s="25"/>
      <c r="E599" s="26"/>
      <c r="F599" s="25"/>
      <c r="G599" s="25"/>
    </row>
    <row r="600" spans="1:9" ht="40.15" hidden="1" customHeight="1">
      <c r="A600" s="410" t="s">
        <v>538</v>
      </c>
      <c r="B600" s="918" t="s">
        <v>537</v>
      </c>
      <c r="C600" s="919"/>
      <c r="D600" s="919"/>
      <c r="E600" s="919"/>
      <c r="F600" s="919"/>
      <c r="G600" s="920"/>
    </row>
    <row r="601" spans="1:9" ht="15.5" hidden="1">
      <c r="A601" s="21" t="s">
        <v>536</v>
      </c>
      <c r="B601" s="42" t="s">
        <v>535</v>
      </c>
      <c r="C601" s="25"/>
      <c r="D601" s="25"/>
      <c r="E601" s="26"/>
      <c r="F601" s="25"/>
      <c r="G601" s="25"/>
    </row>
    <row r="602" spans="1:9" ht="46.5" hidden="1">
      <c r="A602" s="21" t="s">
        <v>534</v>
      </c>
      <c r="B602" s="42" t="s">
        <v>533</v>
      </c>
      <c r="C602" s="25"/>
      <c r="D602" s="25"/>
      <c r="E602" s="26"/>
      <c r="F602" s="25"/>
      <c r="G602" s="25"/>
    </row>
    <row r="603" spans="1:9" ht="31" hidden="1">
      <c r="A603" s="21" t="s">
        <v>532</v>
      </c>
      <c r="B603" s="42" t="s">
        <v>531</v>
      </c>
      <c r="C603" s="25"/>
      <c r="D603" s="25"/>
      <c r="E603" s="26"/>
      <c r="F603" s="25"/>
      <c r="G603" s="25"/>
    </row>
    <row r="604" spans="1:9" ht="31" hidden="1">
      <c r="A604" s="21" t="s">
        <v>530</v>
      </c>
      <c r="B604" s="42" t="s">
        <v>529</v>
      </c>
      <c r="C604" s="25"/>
      <c r="D604" s="25"/>
      <c r="E604" s="26"/>
      <c r="F604" s="25"/>
      <c r="G604" s="25"/>
    </row>
    <row r="605" spans="1:9" ht="46.5" hidden="1">
      <c r="A605" s="21" t="s">
        <v>528</v>
      </c>
      <c r="B605" s="42" t="s">
        <v>527</v>
      </c>
      <c r="C605" s="25"/>
      <c r="D605" s="25"/>
      <c r="E605" s="26"/>
      <c r="F605" s="25"/>
      <c r="G605" s="25"/>
    </row>
    <row r="606" spans="1:9" ht="40.15" customHeight="1">
      <c r="A606" s="406" t="s">
        <v>526</v>
      </c>
      <c r="B606" s="825" t="s">
        <v>525</v>
      </c>
      <c r="C606" s="826"/>
      <c r="D606" s="826"/>
      <c r="E606" s="826"/>
      <c r="F606" s="826"/>
      <c r="G606" s="827"/>
      <c r="H606" s="11">
        <f>SUM(D607:D608)</f>
        <v>0</v>
      </c>
      <c r="I606" s="11">
        <f>COUNT(D607:D608)*2</f>
        <v>4</v>
      </c>
    </row>
    <row r="607" spans="1:9" ht="43.5">
      <c r="A607" s="19" t="s">
        <v>524</v>
      </c>
      <c r="B607" s="31" t="s">
        <v>523</v>
      </c>
      <c r="C607" s="17" t="s">
        <v>5279</v>
      </c>
      <c r="D607" s="24">
        <v>0</v>
      </c>
      <c r="E607" s="26" t="s">
        <v>110</v>
      </c>
      <c r="F607" s="25"/>
      <c r="G607" s="24"/>
    </row>
    <row r="608" spans="1:9" ht="43.5">
      <c r="A608" s="19"/>
      <c r="B608" s="31"/>
      <c r="C608" s="190" t="s">
        <v>5278</v>
      </c>
      <c r="D608" s="24">
        <v>0</v>
      </c>
      <c r="E608" s="26" t="s">
        <v>110</v>
      </c>
      <c r="F608" s="25"/>
      <c r="G608" s="24"/>
    </row>
    <row r="609" spans="1:7" ht="58" hidden="1">
      <c r="A609" s="21" t="s">
        <v>497</v>
      </c>
      <c r="B609" s="23" t="s">
        <v>496</v>
      </c>
      <c r="D609" s="25"/>
      <c r="E609" s="26"/>
      <c r="F609" s="25"/>
      <c r="G609" s="25"/>
    </row>
    <row r="610" spans="1:7" ht="31" hidden="1">
      <c r="A610" s="21" t="s">
        <v>495</v>
      </c>
      <c r="B610" s="31" t="s">
        <v>494</v>
      </c>
      <c r="C610" s="25"/>
      <c r="D610" s="25"/>
      <c r="E610" s="26"/>
      <c r="F610" s="25"/>
      <c r="G610" s="25"/>
    </row>
    <row r="611" spans="1:7" ht="46.5" hidden="1">
      <c r="A611" s="21" t="s">
        <v>493</v>
      </c>
      <c r="B611" s="31" t="s">
        <v>492</v>
      </c>
      <c r="C611" s="25"/>
      <c r="D611" s="25"/>
      <c r="E611" s="26"/>
      <c r="F611" s="25"/>
      <c r="G611" s="25"/>
    </row>
    <row r="612" spans="1:7" ht="46.5" hidden="1">
      <c r="A612" s="21" t="s">
        <v>491</v>
      </c>
      <c r="B612" s="31" t="s">
        <v>490</v>
      </c>
      <c r="C612" s="25"/>
      <c r="D612" s="25"/>
      <c r="E612" s="26"/>
      <c r="F612" s="25"/>
      <c r="G612" s="25"/>
    </row>
    <row r="613" spans="1:7" ht="46.5" hidden="1">
      <c r="A613" s="21" t="s">
        <v>489</v>
      </c>
      <c r="B613" s="31" t="s">
        <v>488</v>
      </c>
      <c r="C613" s="25"/>
      <c r="D613" s="25"/>
      <c r="E613" s="26"/>
      <c r="F613" s="25"/>
      <c r="G613" s="25"/>
    </row>
    <row r="614" spans="1:7" ht="31" hidden="1">
      <c r="A614" s="21" t="s">
        <v>486</v>
      </c>
      <c r="B614" s="31" t="s">
        <v>485</v>
      </c>
      <c r="C614" s="25"/>
      <c r="D614" s="25"/>
      <c r="E614" s="26"/>
      <c r="F614" s="25"/>
      <c r="G614" s="25"/>
    </row>
    <row r="615" spans="1:7" ht="40.15" hidden="1" customHeight="1">
      <c r="A615" s="410" t="s">
        <v>482</v>
      </c>
      <c r="B615" s="918" t="s">
        <v>481</v>
      </c>
      <c r="C615" s="919"/>
      <c r="D615" s="919"/>
      <c r="E615" s="919"/>
      <c r="F615" s="919"/>
      <c r="G615" s="920"/>
    </row>
    <row r="616" spans="1:7" ht="31" hidden="1">
      <c r="A616" s="21" t="s">
        <v>480</v>
      </c>
      <c r="B616" s="38" t="s">
        <v>479</v>
      </c>
      <c r="C616" s="25"/>
      <c r="D616" s="25"/>
      <c r="E616" s="26"/>
      <c r="F616" s="25"/>
      <c r="G616" s="25"/>
    </row>
    <row r="617" spans="1:7" ht="31" hidden="1">
      <c r="A617" s="21" t="s">
        <v>478</v>
      </c>
      <c r="B617" s="38" t="s">
        <v>477</v>
      </c>
      <c r="C617" s="25"/>
      <c r="D617" s="25"/>
      <c r="E617" s="26"/>
      <c r="F617" s="25"/>
      <c r="G617" s="25"/>
    </row>
    <row r="618" spans="1:7" ht="31" hidden="1">
      <c r="A618" s="21" t="s">
        <v>476</v>
      </c>
      <c r="B618" s="38" t="s">
        <v>475</v>
      </c>
      <c r="C618" s="25"/>
      <c r="D618" s="25"/>
      <c r="E618" s="26"/>
      <c r="F618" s="25"/>
      <c r="G618" s="25"/>
    </row>
    <row r="619" spans="1:7" ht="31" hidden="1">
      <c r="A619" s="21" t="s">
        <v>474</v>
      </c>
      <c r="B619" s="38" t="s">
        <v>473</v>
      </c>
      <c r="C619" s="25"/>
      <c r="D619" s="25"/>
      <c r="E619" s="26"/>
      <c r="F619" s="25"/>
      <c r="G619" s="25"/>
    </row>
    <row r="620" spans="1:7" ht="31" hidden="1">
      <c r="A620" s="21" t="s">
        <v>472</v>
      </c>
      <c r="B620" s="38" t="s">
        <v>471</v>
      </c>
      <c r="C620" s="25"/>
      <c r="D620" s="25"/>
      <c r="E620" s="26"/>
      <c r="F620" s="25"/>
      <c r="G620" s="25"/>
    </row>
    <row r="621" spans="1:7" ht="31" hidden="1">
      <c r="A621" s="21" t="s">
        <v>470</v>
      </c>
      <c r="B621" s="38" t="s">
        <v>469</v>
      </c>
      <c r="C621" s="25"/>
      <c r="D621" s="25"/>
      <c r="E621" s="26"/>
      <c r="F621" s="25"/>
      <c r="G621" s="25"/>
    </row>
    <row r="622" spans="1:7" ht="40.15" hidden="1" customHeight="1">
      <c r="A622" s="410" t="s">
        <v>468</v>
      </c>
      <c r="B622" s="918" t="s">
        <v>467</v>
      </c>
      <c r="C622" s="919"/>
      <c r="D622" s="919"/>
      <c r="E622" s="919"/>
      <c r="F622" s="919"/>
      <c r="G622" s="920"/>
    </row>
    <row r="623" spans="1:7" ht="31" hidden="1">
      <c r="A623" s="21" t="s">
        <v>466</v>
      </c>
      <c r="B623" s="38" t="s">
        <v>465</v>
      </c>
      <c r="C623" s="25"/>
      <c r="D623" s="25"/>
      <c r="E623" s="26"/>
      <c r="F623" s="25"/>
      <c r="G623" s="25"/>
    </row>
    <row r="624" spans="1:7" ht="31" hidden="1">
      <c r="A624" s="21" t="s">
        <v>454</v>
      </c>
      <c r="B624" s="38" t="s">
        <v>453</v>
      </c>
      <c r="C624" s="25"/>
      <c r="D624" s="25"/>
      <c r="E624" s="26"/>
      <c r="F624" s="25"/>
      <c r="G624" s="25"/>
    </row>
    <row r="625" spans="1:9" ht="15.5" hidden="1">
      <c r="A625" s="21" t="s">
        <v>445</v>
      </c>
      <c r="B625" s="38" t="s">
        <v>444</v>
      </c>
      <c r="C625" s="25"/>
      <c r="D625" s="25"/>
      <c r="E625" s="26"/>
      <c r="F625" s="25"/>
      <c r="G625" s="25"/>
    </row>
    <row r="626" spans="1:9" ht="31" hidden="1">
      <c r="A626" s="21" t="s">
        <v>436</v>
      </c>
      <c r="B626" s="38" t="s">
        <v>435</v>
      </c>
      <c r="C626" s="25"/>
      <c r="D626" s="25"/>
      <c r="E626" s="26"/>
      <c r="F626" s="25"/>
      <c r="G626" s="25"/>
    </row>
    <row r="627" spans="1:9" ht="40.15" hidden="1" customHeight="1">
      <c r="A627" s="410" t="s">
        <v>430</v>
      </c>
      <c r="B627" s="918" t="s">
        <v>429</v>
      </c>
      <c r="C627" s="919"/>
      <c r="D627" s="919"/>
      <c r="E627" s="919"/>
      <c r="F627" s="919"/>
      <c r="G627" s="920"/>
    </row>
    <row r="628" spans="1:9" ht="46.5" hidden="1">
      <c r="A628" s="21" t="s">
        <v>428</v>
      </c>
      <c r="B628" s="42" t="s">
        <v>427</v>
      </c>
      <c r="C628" s="25"/>
      <c r="D628" s="25"/>
      <c r="E628" s="26"/>
      <c r="F628" s="25"/>
      <c r="G628" s="25"/>
    </row>
    <row r="629" spans="1:9" ht="46.5" hidden="1">
      <c r="A629" s="21" t="s">
        <v>420</v>
      </c>
      <c r="B629" s="42" t="s">
        <v>419</v>
      </c>
      <c r="C629" s="25"/>
      <c r="D629" s="25"/>
      <c r="E629" s="26"/>
      <c r="F629" s="25"/>
      <c r="G629" s="25"/>
    </row>
    <row r="630" spans="1:9" ht="46.5" hidden="1">
      <c r="A630" s="21" t="s">
        <v>406</v>
      </c>
      <c r="B630" s="42" t="s">
        <v>405</v>
      </c>
      <c r="C630" s="25"/>
      <c r="D630" s="25"/>
      <c r="E630" s="26"/>
      <c r="F630" s="25"/>
      <c r="G630" s="25"/>
    </row>
    <row r="631" spans="1:9" ht="31" hidden="1">
      <c r="A631" s="21" t="s">
        <v>391</v>
      </c>
      <c r="B631" s="42" t="s">
        <v>390</v>
      </c>
      <c r="C631" s="25"/>
      <c r="D631" s="25"/>
      <c r="E631" s="26"/>
      <c r="F631" s="25"/>
      <c r="G631" s="25"/>
    </row>
    <row r="632" spans="1:9" ht="46.5" hidden="1">
      <c r="A632" s="21" t="s">
        <v>380</v>
      </c>
      <c r="B632" s="42" t="s">
        <v>379</v>
      </c>
      <c r="C632" s="25"/>
      <c r="D632" s="25"/>
      <c r="E632" s="26"/>
      <c r="F632" s="25"/>
      <c r="G632" s="25"/>
    </row>
    <row r="633" spans="1:9" ht="31" hidden="1">
      <c r="A633" s="21" t="s">
        <v>378</v>
      </c>
      <c r="B633" s="42" t="s">
        <v>377</v>
      </c>
      <c r="C633" s="25"/>
      <c r="D633" s="25"/>
      <c r="E633" s="26"/>
      <c r="F633" s="25"/>
      <c r="G633" s="25"/>
    </row>
    <row r="634" spans="1:9" ht="46.5" hidden="1">
      <c r="A634" s="21" t="s">
        <v>375</v>
      </c>
      <c r="B634" s="42" t="s">
        <v>374</v>
      </c>
      <c r="C634" s="25"/>
      <c r="D634" s="25"/>
      <c r="E634" s="26"/>
      <c r="F634" s="25"/>
      <c r="G634" s="25"/>
    </row>
    <row r="635" spans="1:9" ht="77.5" hidden="1">
      <c r="A635" s="21" t="s">
        <v>372</v>
      </c>
      <c r="B635" s="42" t="s">
        <v>371</v>
      </c>
      <c r="C635" s="25"/>
      <c r="D635" s="25"/>
      <c r="E635" s="26"/>
      <c r="F635" s="25"/>
      <c r="G635" s="25"/>
    </row>
    <row r="636" spans="1:9" ht="31" hidden="1">
      <c r="A636" s="21" t="s">
        <v>365</v>
      </c>
      <c r="B636" s="38" t="s">
        <v>364</v>
      </c>
      <c r="C636" s="25"/>
      <c r="D636" s="25"/>
      <c r="E636" s="26"/>
      <c r="F636" s="25"/>
      <c r="G636" s="25"/>
    </row>
    <row r="637" spans="1:9" ht="46.5" hidden="1">
      <c r="A637" s="21" t="s">
        <v>362</v>
      </c>
      <c r="B637" s="42" t="s">
        <v>361</v>
      </c>
      <c r="C637" s="25"/>
      <c r="D637" s="25"/>
      <c r="E637" s="26"/>
      <c r="F637" s="25"/>
      <c r="G637" s="25"/>
    </row>
    <row r="638" spans="1:9" ht="18.5">
      <c r="A638" s="215"/>
      <c r="B638" s="1017" t="s">
        <v>358</v>
      </c>
      <c r="C638" s="988"/>
      <c r="D638" s="988"/>
      <c r="E638" s="988"/>
      <c r="F638" s="988"/>
      <c r="G638" s="988"/>
      <c r="H638" s="11">
        <f>H639+H664+H668+H675+H679+H685</f>
        <v>0</v>
      </c>
      <c r="I638" s="11">
        <f>I639+I664+I668+I675+I679+I685</f>
        <v>114</v>
      </c>
    </row>
    <row r="639" spans="1:9" ht="40.15" customHeight="1">
      <c r="A639" s="408" t="s">
        <v>357</v>
      </c>
      <c r="B639" s="918" t="s">
        <v>356</v>
      </c>
      <c r="C639" s="919"/>
      <c r="D639" s="919"/>
      <c r="E639" s="919"/>
      <c r="F639" s="919"/>
      <c r="G639" s="920"/>
      <c r="H639" s="11">
        <f>SUM(D640:D663)</f>
        <v>0</v>
      </c>
      <c r="I639" s="11">
        <f>COUNT(D640:D663)*2</f>
        <v>48</v>
      </c>
    </row>
    <row r="640" spans="1:9" ht="31">
      <c r="A640" s="44" t="s">
        <v>5277</v>
      </c>
      <c r="B640" s="79" t="s">
        <v>354</v>
      </c>
      <c r="C640" s="45" t="s">
        <v>5276</v>
      </c>
      <c r="D640" s="285">
        <v>0</v>
      </c>
      <c r="E640" s="13" t="s">
        <v>110</v>
      </c>
      <c r="F640" s="12"/>
      <c r="G640" s="15"/>
    </row>
    <row r="641" spans="1:7" ht="29">
      <c r="A641" s="44"/>
      <c r="B641" s="79"/>
      <c r="C641" s="45" t="s">
        <v>5275</v>
      </c>
      <c r="D641" s="285">
        <v>0</v>
      </c>
      <c r="E641" s="13" t="s">
        <v>110</v>
      </c>
      <c r="F641" s="12"/>
      <c r="G641" s="15"/>
    </row>
    <row r="642" spans="1:7" ht="43.5">
      <c r="A642" s="44" t="s">
        <v>3680</v>
      </c>
      <c r="B642" s="79"/>
      <c r="C642" s="17" t="s">
        <v>5274</v>
      </c>
      <c r="D642" s="285">
        <v>0</v>
      </c>
      <c r="E642" s="13" t="s">
        <v>110</v>
      </c>
      <c r="F642" s="12"/>
      <c r="G642" s="15"/>
    </row>
    <row r="643" spans="1:7" ht="29">
      <c r="A643" s="44"/>
      <c r="B643" s="79"/>
      <c r="C643" s="45" t="s">
        <v>5273</v>
      </c>
      <c r="D643" s="285">
        <v>0</v>
      </c>
      <c r="E643" s="13" t="s">
        <v>110</v>
      </c>
      <c r="F643" s="12"/>
      <c r="G643" s="15"/>
    </row>
    <row r="644" spans="1:7" ht="29">
      <c r="A644" s="44"/>
      <c r="B644" s="79"/>
      <c r="C644" s="45" t="s">
        <v>5272</v>
      </c>
      <c r="D644" s="285">
        <v>0</v>
      </c>
      <c r="E644" s="13" t="s">
        <v>110</v>
      </c>
      <c r="F644" s="12"/>
      <c r="G644" s="15"/>
    </row>
    <row r="645" spans="1:7" ht="46.5">
      <c r="A645" s="44" t="s">
        <v>5271</v>
      </c>
      <c r="B645" s="79" t="s">
        <v>352</v>
      </c>
      <c r="C645" s="45" t="s">
        <v>5270</v>
      </c>
      <c r="D645" s="285">
        <v>0</v>
      </c>
      <c r="E645" s="13" t="s">
        <v>110</v>
      </c>
      <c r="F645" s="12"/>
      <c r="G645" s="15"/>
    </row>
    <row r="646" spans="1:7" ht="43.5">
      <c r="A646" s="44"/>
      <c r="B646" s="79"/>
      <c r="C646" s="17" t="s">
        <v>5269</v>
      </c>
      <c r="D646" s="285">
        <v>0</v>
      </c>
      <c r="E646" s="13" t="s">
        <v>110</v>
      </c>
      <c r="F646" s="12"/>
      <c r="G646" s="15"/>
    </row>
    <row r="647" spans="1:7" ht="29">
      <c r="A647" s="44"/>
      <c r="B647" s="79"/>
      <c r="C647" s="45" t="s">
        <v>5268</v>
      </c>
      <c r="D647" s="285">
        <v>0</v>
      </c>
      <c r="E647" s="13" t="s">
        <v>110</v>
      </c>
      <c r="F647" s="12"/>
      <c r="G647" s="15"/>
    </row>
    <row r="648" spans="1:7" ht="29">
      <c r="A648" s="44"/>
      <c r="B648" s="79"/>
      <c r="C648" s="45" t="s">
        <v>5264</v>
      </c>
      <c r="D648" s="285">
        <v>0</v>
      </c>
      <c r="E648" s="13" t="s">
        <v>110</v>
      </c>
      <c r="F648" s="12"/>
      <c r="G648" s="15"/>
    </row>
    <row r="649" spans="1:7" ht="31">
      <c r="A649" s="44" t="s">
        <v>351</v>
      </c>
      <c r="B649" s="79" t="s">
        <v>350</v>
      </c>
      <c r="C649" s="45" t="s">
        <v>5267</v>
      </c>
      <c r="D649" s="285">
        <v>0</v>
      </c>
      <c r="E649" s="13" t="s">
        <v>110</v>
      </c>
      <c r="F649" s="12"/>
      <c r="G649" s="15"/>
    </row>
    <row r="650" spans="1:7" ht="43.5">
      <c r="A650" s="44"/>
      <c r="B650" s="79"/>
      <c r="C650" s="17" t="s">
        <v>5266</v>
      </c>
      <c r="D650" s="285">
        <v>0</v>
      </c>
      <c r="E650" s="13" t="s">
        <v>110</v>
      </c>
      <c r="F650" s="12"/>
      <c r="G650" s="15"/>
    </row>
    <row r="651" spans="1:7" ht="43.5">
      <c r="A651" s="44"/>
      <c r="B651" s="79"/>
      <c r="C651" s="45" t="s">
        <v>5265</v>
      </c>
      <c r="D651" s="285">
        <v>0</v>
      </c>
      <c r="E651" s="13" t="s">
        <v>110</v>
      </c>
      <c r="F651" s="12"/>
      <c r="G651" s="15"/>
    </row>
    <row r="652" spans="1:7" ht="29">
      <c r="A652" s="44"/>
      <c r="B652" s="79"/>
      <c r="C652" s="45" t="s">
        <v>5264</v>
      </c>
      <c r="D652" s="285">
        <v>0</v>
      </c>
      <c r="E652" s="13" t="s">
        <v>110</v>
      </c>
      <c r="F652" s="12"/>
      <c r="G652" s="15"/>
    </row>
    <row r="653" spans="1:7" ht="31">
      <c r="A653" s="44" t="s">
        <v>3798</v>
      </c>
      <c r="B653" s="79" t="s">
        <v>348</v>
      </c>
      <c r="C653" s="45" t="s">
        <v>5263</v>
      </c>
      <c r="D653" s="285">
        <v>0</v>
      </c>
      <c r="E653" s="13" t="s">
        <v>110</v>
      </c>
      <c r="F653" s="12"/>
      <c r="G653" s="385"/>
    </row>
    <row r="654" spans="1:7" ht="29">
      <c r="A654" s="44" t="s">
        <v>3680</v>
      </c>
      <c r="B654" s="79"/>
      <c r="C654" s="45" t="s">
        <v>5262</v>
      </c>
      <c r="D654" s="285">
        <v>0</v>
      </c>
      <c r="E654" s="13" t="s">
        <v>110</v>
      </c>
      <c r="F654" s="12"/>
      <c r="G654" s="385"/>
    </row>
    <row r="655" spans="1:7" ht="46.5">
      <c r="A655" s="44" t="s">
        <v>5261</v>
      </c>
      <c r="B655" s="79" t="s">
        <v>5260</v>
      </c>
      <c r="C655" s="17" t="s">
        <v>5259</v>
      </c>
      <c r="D655" s="285">
        <v>0</v>
      </c>
      <c r="E655" s="13" t="s">
        <v>110</v>
      </c>
      <c r="F655" s="12" t="s">
        <v>5258</v>
      </c>
      <c r="G655" s="15"/>
    </row>
    <row r="656" spans="1:7" ht="58">
      <c r="A656" s="44" t="s">
        <v>3680</v>
      </c>
      <c r="B656" s="79"/>
      <c r="C656" s="45" t="s">
        <v>5257</v>
      </c>
      <c r="D656" s="285">
        <v>0</v>
      </c>
      <c r="E656" s="13" t="s">
        <v>110</v>
      </c>
      <c r="F656" s="12"/>
      <c r="G656" s="15"/>
    </row>
    <row r="657" spans="1:9" ht="31">
      <c r="A657" s="44" t="s">
        <v>5256</v>
      </c>
      <c r="B657" s="384" t="s">
        <v>339</v>
      </c>
      <c r="C657" s="45" t="s">
        <v>5255</v>
      </c>
      <c r="D657" s="285">
        <v>0</v>
      </c>
      <c r="E657" s="13" t="s">
        <v>110</v>
      </c>
      <c r="F657" s="12"/>
      <c r="G657" s="15"/>
    </row>
    <row r="658" spans="1:9" ht="43.5">
      <c r="A658" s="44"/>
      <c r="B658" s="384"/>
      <c r="C658" s="45" t="s">
        <v>5254</v>
      </c>
      <c r="D658" s="383">
        <v>0</v>
      </c>
      <c r="E658" s="13" t="s">
        <v>110</v>
      </c>
      <c r="F658" s="12"/>
      <c r="G658" s="15"/>
    </row>
    <row r="659" spans="1:9" ht="87">
      <c r="A659" s="44"/>
      <c r="B659" s="384"/>
      <c r="C659" s="45" t="s">
        <v>5253</v>
      </c>
      <c r="D659" s="383">
        <v>0</v>
      </c>
      <c r="E659" s="13" t="s">
        <v>110</v>
      </c>
      <c r="F659" s="12"/>
      <c r="G659" s="15"/>
    </row>
    <row r="660" spans="1:9" ht="29">
      <c r="A660" s="44"/>
      <c r="B660" s="384"/>
      <c r="C660" s="45" t="s">
        <v>5252</v>
      </c>
      <c r="D660" s="383">
        <v>0</v>
      </c>
      <c r="E660" s="13" t="s">
        <v>110</v>
      </c>
      <c r="F660" s="12"/>
      <c r="G660" s="15"/>
    </row>
    <row r="661" spans="1:9" ht="43.5">
      <c r="A661" s="44"/>
      <c r="B661" s="384"/>
      <c r="C661" s="45" t="s">
        <v>5251</v>
      </c>
      <c r="D661" s="383">
        <v>0</v>
      </c>
      <c r="E661" s="13" t="s">
        <v>110</v>
      </c>
      <c r="F661" s="12"/>
      <c r="G661" s="15"/>
    </row>
    <row r="662" spans="1:9" ht="43.5">
      <c r="A662" s="44"/>
      <c r="B662" s="384"/>
      <c r="C662" s="45" t="s">
        <v>5250</v>
      </c>
      <c r="D662" s="383">
        <v>0</v>
      </c>
      <c r="E662" s="13" t="s">
        <v>110</v>
      </c>
      <c r="F662" s="12"/>
      <c r="G662" s="15"/>
    </row>
    <row r="663" spans="1:9" ht="29">
      <c r="A663" s="44"/>
      <c r="B663" s="384"/>
      <c r="C663" s="45" t="s">
        <v>5249</v>
      </c>
      <c r="D663" s="383">
        <v>0</v>
      </c>
      <c r="E663" s="13" t="s">
        <v>110</v>
      </c>
      <c r="F663" s="12"/>
      <c r="G663" s="15"/>
    </row>
    <row r="664" spans="1:9" ht="40.15" customHeight="1">
      <c r="A664" s="406" t="s">
        <v>337</v>
      </c>
      <c r="B664" s="918" t="s">
        <v>336</v>
      </c>
      <c r="C664" s="919"/>
      <c r="D664" s="919"/>
      <c r="E664" s="919"/>
      <c r="F664" s="919"/>
      <c r="G664" s="920"/>
      <c r="H664" s="11">
        <f>SUM(D665:D667)</f>
        <v>0</v>
      </c>
      <c r="I664" s="11">
        <f>COUNT(D665:D667)*2</f>
        <v>6</v>
      </c>
    </row>
    <row r="665" spans="1:9" ht="58">
      <c r="A665" s="44" t="s">
        <v>335</v>
      </c>
      <c r="B665" s="42" t="s">
        <v>334</v>
      </c>
      <c r="C665" s="22" t="s">
        <v>5248</v>
      </c>
      <c r="D665" s="16">
        <v>0</v>
      </c>
      <c r="E665" s="13" t="s">
        <v>110</v>
      </c>
      <c r="F665" s="12"/>
      <c r="G665" s="15"/>
    </row>
    <row r="666" spans="1:9" ht="31">
      <c r="A666" s="44" t="s">
        <v>323</v>
      </c>
      <c r="B666" s="42" t="s">
        <v>322</v>
      </c>
      <c r="C666" s="22" t="s">
        <v>5247</v>
      </c>
      <c r="D666" s="16">
        <v>0</v>
      </c>
      <c r="E666" s="13" t="s">
        <v>110</v>
      </c>
      <c r="F666" s="12"/>
      <c r="G666" s="15"/>
    </row>
    <row r="667" spans="1:9" ht="43.5">
      <c r="A667" s="44" t="s">
        <v>318</v>
      </c>
      <c r="B667" s="42" t="s">
        <v>317</v>
      </c>
      <c r="C667" s="22" t="s">
        <v>5246</v>
      </c>
      <c r="D667" s="16">
        <v>0</v>
      </c>
      <c r="E667" s="13" t="s">
        <v>110</v>
      </c>
      <c r="F667" s="12"/>
      <c r="G667" s="15"/>
    </row>
    <row r="668" spans="1:9" ht="40.15" customHeight="1">
      <c r="A668" s="406" t="s">
        <v>313</v>
      </c>
      <c r="B668" s="918" t="s">
        <v>312</v>
      </c>
      <c r="C668" s="919"/>
      <c r="D668" s="919"/>
      <c r="E668" s="919"/>
      <c r="F668" s="919"/>
      <c r="G668" s="920"/>
      <c r="H668" s="11">
        <f>SUM(D669:D674)</f>
        <v>0</v>
      </c>
      <c r="I668" s="11">
        <f>COUNT(D669:D674)*2</f>
        <v>12</v>
      </c>
    </row>
    <row r="669" spans="1:9" ht="46.5">
      <c r="A669" s="44" t="s">
        <v>311</v>
      </c>
      <c r="B669" s="35" t="s">
        <v>310</v>
      </c>
      <c r="C669" s="36" t="s">
        <v>5245</v>
      </c>
      <c r="D669" s="16">
        <v>0</v>
      </c>
      <c r="E669" s="13" t="s">
        <v>235</v>
      </c>
      <c r="F669" s="12"/>
      <c r="G669" s="15"/>
    </row>
    <row r="670" spans="1:9" ht="29">
      <c r="A670" s="44"/>
      <c r="B670" s="35"/>
      <c r="C670" s="36" t="s">
        <v>5244</v>
      </c>
      <c r="D670" s="16">
        <v>0</v>
      </c>
      <c r="E670" s="13" t="s">
        <v>235</v>
      </c>
      <c r="F670" s="12"/>
      <c r="G670" s="15"/>
    </row>
    <row r="671" spans="1:9" ht="29">
      <c r="A671" s="44"/>
      <c r="B671" s="35"/>
      <c r="C671" s="36" t="s">
        <v>5243</v>
      </c>
      <c r="D671" s="16">
        <v>0</v>
      </c>
      <c r="E671" s="13" t="s">
        <v>235</v>
      </c>
      <c r="F671" s="12"/>
      <c r="G671" s="15"/>
    </row>
    <row r="672" spans="1:9" ht="29">
      <c r="A672" s="44"/>
      <c r="B672" s="35"/>
      <c r="C672" s="36" t="s">
        <v>5242</v>
      </c>
      <c r="D672" s="16">
        <v>0</v>
      </c>
      <c r="E672" s="13" t="s">
        <v>235</v>
      </c>
      <c r="F672" s="12"/>
      <c r="G672" s="15"/>
    </row>
    <row r="673" spans="1:9" ht="43.5">
      <c r="A673" s="44"/>
      <c r="B673" s="35"/>
      <c r="C673" s="36" t="s">
        <v>5241</v>
      </c>
      <c r="D673" s="16">
        <v>0</v>
      </c>
      <c r="E673" s="13" t="s">
        <v>110</v>
      </c>
      <c r="F673" s="12"/>
      <c r="G673" s="15"/>
    </row>
    <row r="674" spans="1:9" ht="58">
      <c r="A674" s="44" t="s">
        <v>307</v>
      </c>
      <c r="B674" s="42" t="s">
        <v>306</v>
      </c>
      <c r="C674" s="22" t="s">
        <v>5240</v>
      </c>
      <c r="D674" s="16">
        <v>0</v>
      </c>
      <c r="E674" s="13" t="s">
        <v>110</v>
      </c>
      <c r="F674" s="12"/>
      <c r="G674" s="15"/>
    </row>
    <row r="675" spans="1:9" ht="40.15" customHeight="1">
      <c r="A675" s="406" t="s">
        <v>303</v>
      </c>
      <c r="B675" s="918" t="s">
        <v>302</v>
      </c>
      <c r="C675" s="919"/>
      <c r="D675" s="919"/>
      <c r="E675" s="919"/>
      <c r="F675" s="919"/>
      <c r="G675" s="920"/>
      <c r="H675" s="11">
        <f>SUM(D676:D677)</f>
        <v>0</v>
      </c>
      <c r="I675" s="11">
        <f>COUNT(D676:D677)*2</f>
        <v>4</v>
      </c>
    </row>
    <row r="676" spans="1:9" ht="58">
      <c r="A676" s="44" t="s">
        <v>301</v>
      </c>
      <c r="B676" s="50" t="s">
        <v>300</v>
      </c>
      <c r="C676" s="22" t="s">
        <v>5239</v>
      </c>
      <c r="D676" s="16">
        <v>0</v>
      </c>
      <c r="E676" s="13" t="s">
        <v>110</v>
      </c>
      <c r="F676" s="22" t="s">
        <v>5238</v>
      </c>
      <c r="G676" s="15"/>
    </row>
    <row r="677" spans="1:9" ht="29">
      <c r="A677" s="44"/>
      <c r="B677" s="50"/>
      <c r="C677" s="22" t="s">
        <v>5237</v>
      </c>
      <c r="D677" s="16">
        <v>0</v>
      </c>
      <c r="E677" s="13" t="s">
        <v>110</v>
      </c>
      <c r="F677" s="12"/>
      <c r="G677" s="15"/>
    </row>
    <row r="678" spans="1:9" ht="43.5" hidden="1">
      <c r="A678" s="49" t="s">
        <v>288</v>
      </c>
      <c r="B678" s="50" t="s">
        <v>287</v>
      </c>
      <c r="C678" s="12"/>
      <c r="D678" s="12"/>
      <c r="E678" s="13"/>
      <c r="F678" s="12"/>
      <c r="G678" s="12"/>
    </row>
    <row r="679" spans="1:9" ht="40.15" customHeight="1">
      <c r="A679" s="406" t="s">
        <v>281</v>
      </c>
      <c r="B679" s="918" t="s">
        <v>280</v>
      </c>
      <c r="C679" s="919"/>
      <c r="D679" s="919"/>
      <c r="E679" s="919"/>
      <c r="F679" s="919"/>
      <c r="G679" s="920"/>
      <c r="H679" s="11">
        <f>SUM(D681:D683)</f>
        <v>0</v>
      </c>
      <c r="I679" s="11">
        <f>COUNT(D681:D683)*2</f>
        <v>4</v>
      </c>
    </row>
    <row r="680" spans="1:9" ht="29" hidden="1">
      <c r="A680" s="49" t="s">
        <v>279</v>
      </c>
      <c r="B680" s="17" t="s">
        <v>278</v>
      </c>
      <c r="C680" s="12"/>
      <c r="D680" s="12"/>
      <c r="E680" s="13"/>
      <c r="F680" s="12"/>
      <c r="G680" s="12"/>
    </row>
    <row r="681" spans="1:9" ht="43.5">
      <c r="A681" s="44" t="s">
        <v>273</v>
      </c>
      <c r="B681" s="50" t="s">
        <v>272</v>
      </c>
      <c r="C681" s="22" t="s">
        <v>5236</v>
      </c>
      <c r="D681" s="16">
        <v>0</v>
      </c>
      <c r="E681" s="13" t="s">
        <v>110</v>
      </c>
      <c r="F681" s="12"/>
      <c r="G681" s="15"/>
    </row>
    <row r="682" spans="1:9" ht="43.5" hidden="1">
      <c r="A682" s="49" t="s">
        <v>267</v>
      </c>
      <c r="B682" s="50" t="s">
        <v>266</v>
      </c>
      <c r="C682" s="22"/>
      <c r="D682" s="12"/>
      <c r="E682" s="13"/>
      <c r="F682" s="12"/>
      <c r="G682" s="12"/>
    </row>
    <row r="683" spans="1:9" ht="43.5">
      <c r="A683" s="44" t="s">
        <v>258</v>
      </c>
      <c r="B683" s="17" t="s">
        <v>257</v>
      </c>
      <c r="C683" s="22" t="s">
        <v>5235</v>
      </c>
      <c r="D683" s="16">
        <v>0</v>
      </c>
      <c r="E683" s="13" t="s">
        <v>110</v>
      </c>
      <c r="F683" s="12"/>
      <c r="G683" s="15"/>
    </row>
    <row r="684" spans="1:9" hidden="1">
      <c r="A684" s="49" t="s">
        <v>256</v>
      </c>
      <c r="B684" s="17" t="s">
        <v>255</v>
      </c>
      <c r="C684" s="12"/>
      <c r="D684" s="12"/>
      <c r="E684" s="13"/>
      <c r="F684" s="12"/>
      <c r="G684" s="12"/>
    </row>
    <row r="685" spans="1:9" ht="40.15" customHeight="1">
      <c r="A685" s="408" t="s">
        <v>254</v>
      </c>
      <c r="B685" s="918" t="s">
        <v>253</v>
      </c>
      <c r="C685" s="919"/>
      <c r="D685" s="919"/>
      <c r="E685" s="919"/>
      <c r="F685" s="919"/>
      <c r="G685" s="920"/>
      <c r="H685" s="11">
        <f>SUM(D686:D705)</f>
        <v>0</v>
      </c>
      <c r="I685" s="11">
        <f>COUNT(D686:D705)*2</f>
        <v>40</v>
      </c>
    </row>
    <row r="686" spans="1:9" ht="43.5">
      <c r="A686" s="44" t="s">
        <v>252</v>
      </c>
      <c r="B686" s="35" t="s">
        <v>251</v>
      </c>
      <c r="C686" s="22" t="s">
        <v>5234</v>
      </c>
      <c r="D686" s="16">
        <v>0</v>
      </c>
      <c r="E686" s="13" t="s">
        <v>110</v>
      </c>
      <c r="F686" s="12"/>
      <c r="G686" s="15"/>
    </row>
    <row r="687" spans="1:9" ht="58">
      <c r="A687" s="44"/>
      <c r="B687" s="35"/>
      <c r="C687" s="22" t="s">
        <v>5233</v>
      </c>
      <c r="D687" s="16">
        <v>0</v>
      </c>
      <c r="E687" s="13" t="s">
        <v>110</v>
      </c>
      <c r="F687" s="12"/>
      <c r="G687" s="15"/>
    </row>
    <row r="688" spans="1:9" ht="43.5">
      <c r="A688" s="44" t="s">
        <v>245</v>
      </c>
      <c r="B688" s="35" t="s">
        <v>244</v>
      </c>
      <c r="C688" s="22" t="s">
        <v>5232</v>
      </c>
      <c r="D688" s="16">
        <v>0</v>
      </c>
      <c r="E688" s="13" t="s">
        <v>110</v>
      </c>
      <c r="F688" s="12"/>
      <c r="G688" s="15"/>
    </row>
    <row r="689" spans="1:7" ht="43.5">
      <c r="A689" s="44"/>
      <c r="B689" s="35"/>
      <c r="C689" s="22" t="s">
        <v>5231</v>
      </c>
      <c r="D689" s="16">
        <v>0</v>
      </c>
      <c r="E689" s="13" t="s">
        <v>110</v>
      </c>
      <c r="F689" s="12"/>
      <c r="G689" s="15"/>
    </row>
    <row r="690" spans="1:7" ht="29">
      <c r="A690" s="44"/>
      <c r="B690" s="35"/>
      <c r="C690" s="22" t="s">
        <v>5230</v>
      </c>
      <c r="D690" s="16">
        <v>0</v>
      </c>
      <c r="E690" s="13" t="s">
        <v>110</v>
      </c>
      <c r="F690" s="12"/>
      <c r="G690" s="15"/>
    </row>
    <row r="691" spans="1:7" ht="43.5">
      <c r="A691" s="44" t="s">
        <v>3774</v>
      </c>
      <c r="B691" s="35" t="s">
        <v>230</v>
      </c>
      <c r="C691" s="17" t="s">
        <v>5229</v>
      </c>
      <c r="D691" s="382">
        <v>0</v>
      </c>
      <c r="E691" s="46" t="s">
        <v>116</v>
      </c>
      <c r="G691" s="269"/>
    </row>
    <row r="692" spans="1:7" ht="43.5">
      <c r="A692" s="44"/>
      <c r="B692" s="325"/>
      <c r="C692" s="240" t="s">
        <v>5228</v>
      </c>
      <c r="D692" s="16">
        <v>0</v>
      </c>
      <c r="E692" s="46" t="s">
        <v>116</v>
      </c>
      <c r="F692" s="25"/>
      <c r="G692" s="15"/>
    </row>
    <row r="693" spans="1:7" ht="29">
      <c r="A693" s="44"/>
      <c r="C693" s="240" t="s">
        <v>5227</v>
      </c>
      <c r="D693" s="16">
        <v>0</v>
      </c>
      <c r="E693" s="13" t="s">
        <v>51</v>
      </c>
      <c r="F693" s="22"/>
      <c r="G693" s="15"/>
    </row>
    <row r="694" spans="1:7" ht="29">
      <c r="A694" s="44"/>
      <c r="B694" s="325"/>
      <c r="C694" s="240" t="s">
        <v>5226</v>
      </c>
      <c r="D694" s="16">
        <v>0</v>
      </c>
      <c r="E694" s="13" t="s">
        <v>168</v>
      </c>
      <c r="F694" s="22"/>
      <c r="G694" s="15"/>
    </row>
    <row r="695" spans="1:7" ht="43.5">
      <c r="A695" s="44"/>
      <c r="B695" s="325"/>
      <c r="C695" s="48" t="s">
        <v>5225</v>
      </c>
      <c r="D695" s="16">
        <v>0</v>
      </c>
      <c r="E695" s="13" t="s">
        <v>168</v>
      </c>
      <c r="F695" s="22"/>
      <c r="G695" s="15"/>
    </row>
    <row r="696" spans="1:7" ht="43.5">
      <c r="A696" s="44"/>
      <c r="B696" s="325"/>
      <c r="C696" s="48" t="s">
        <v>5224</v>
      </c>
      <c r="D696" s="16">
        <v>0</v>
      </c>
      <c r="E696" s="13" t="s">
        <v>168</v>
      </c>
      <c r="F696" s="22"/>
      <c r="G696" s="15"/>
    </row>
    <row r="697" spans="1:7" ht="29">
      <c r="A697" s="44"/>
      <c r="B697" s="325"/>
      <c r="C697" s="48" t="s">
        <v>5223</v>
      </c>
      <c r="D697" s="16">
        <v>0</v>
      </c>
      <c r="E697" s="13" t="s">
        <v>168</v>
      </c>
      <c r="F697" s="22"/>
      <c r="G697" s="15"/>
    </row>
    <row r="698" spans="1:7" ht="29">
      <c r="A698" s="44"/>
      <c r="B698" s="35"/>
      <c r="C698" s="48" t="s">
        <v>5222</v>
      </c>
      <c r="D698" s="16">
        <v>0</v>
      </c>
      <c r="E698" s="13" t="s">
        <v>51</v>
      </c>
      <c r="F698" s="22"/>
      <c r="G698" s="15"/>
    </row>
    <row r="699" spans="1:7" ht="43.5">
      <c r="A699" s="44"/>
      <c r="B699" s="35"/>
      <c r="C699" s="48" t="s">
        <v>5221</v>
      </c>
      <c r="D699" s="16">
        <v>0</v>
      </c>
      <c r="E699" s="13" t="s">
        <v>110</v>
      </c>
      <c r="F699" s="22"/>
      <c r="G699" s="15"/>
    </row>
    <row r="700" spans="1:7" ht="29">
      <c r="A700" s="44"/>
      <c r="B700" s="35"/>
      <c r="C700" s="48" t="s">
        <v>5220</v>
      </c>
      <c r="D700" s="16">
        <v>0</v>
      </c>
      <c r="E700" s="13" t="s">
        <v>1756</v>
      </c>
      <c r="F700" s="22" t="s">
        <v>5218</v>
      </c>
      <c r="G700" s="15"/>
    </row>
    <row r="701" spans="1:7" ht="29">
      <c r="A701" s="44"/>
      <c r="B701" s="35"/>
      <c r="C701" s="48" t="s">
        <v>5219</v>
      </c>
      <c r="D701" s="16">
        <v>0</v>
      </c>
      <c r="E701" s="13" t="s">
        <v>1756</v>
      </c>
      <c r="F701" s="22" t="s">
        <v>5218</v>
      </c>
      <c r="G701" s="15"/>
    </row>
    <row r="702" spans="1:7" ht="58">
      <c r="A702" s="44"/>
      <c r="B702" s="35"/>
      <c r="C702" s="48" t="s">
        <v>5217</v>
      </c>
      <c r="D702" s="16">
        <v>0</v>
      </c>
      <c r="E702" s="13" t="s">
        <v>1756</v>
      </c>
      <c r="F702" s="22" t="s">
        <v>5216</v>
      </c>
      <c r="G702" s="15"/>
    </row>
    <row r="703" spans="1:7" ht="72.5">
      <c r="A703" s="44"/>
      <c r="B703" s="35"/>
      <c r="C703" s="48" t="s">
        <v>5215</v>
      </c>
      <c r="D703" s="16">
        <v>0</v>
      </c>
      <c r="E703" s="13" t="s">
        <v>1756</v>
      </c>
      <c r="F703" s="22" t="s">
        <v>5214</v>
      </c>
      <c r="G703" s="15"/>
    </row>
    <row r="704" spans="1:7" ht="29">
      <c r="A704" s="44"/>
      <c r="B704" s="35"/>
      <c r="C704" s="17" t="s">
        <v>5213</v>
      </c>
      <c r="D704" s="24">
        <v>0</v>
      </c>
      <c r="E704" s="26" t="s">
        <v>51</v>
      </c>
      <c r="F704" s="25"/>
      <c r="G704" s="15"/>
    </row>
    <row r="705" spans="1:9" ht="29">
      <c r="A705" s="44"/>
      <c r="B705" s="35"/>
      <c r="C705" s="17" t="s">
        <v>5212</v>
      </c>
      <c r="D705" s="24">
        <v>0</v>
      </c>
      <c r="E705" s="26" t="s">
        <v>1756</v>
      </c>
      <c r="F705" s="25"/>
      <c r="G705" s="15"/>
    </row>
    <row r="706" spans="1:9" ht="18.5">
      <c r="A706" s="118"/>
      <c r="B706" s="1017" t="s">
        <v>226</v>
      </c>
      <c r="C706" s="988"/>
      <c r="D706" s="988"/>
      <c r="E706" s="988"/>
      <c r="F706" s="988"/>
      <c r="G706" s="988"/>
      <c r="H706" s="11">
        <f>H707+H724+H738+H743+H755+H759+H781+H788</f>
        <v>0</v>
      </c>
      <c r="I706" s="11">
        <f>I707+I724+I738+I743+I755+I759+I781+I788</f>
        <v>158</v>
      </c>
    </row>
    <row r="707" spans="1:9" ht="40.15" customHeight="1">
      <c r="A707" s="408" t="s">
        <v>225</v>
      </c>
      <c r="B707" s="918" t="s">
        <v>224</v>
      </c>
      <c r="C707" s="919"/>
      <c r="D707" s="919"/>
      <c r="E707" s="919"/>
      <c r="F707" s="919"/>
      <c r="G707" s="920"/>
      <c r="H707" s="11">
        <f>SUM(D708:D723)</f>
        <v>0</v>
      </c>
      <c r="I707" s="11">
        <f>COUNT(D708:D723)*2</f>
        <v>32</v>
      </c>
    </row>
    <row r="708" spans="1:9" ht="29">
      <c r="A708" s="28" t="s">
        <v>223</v>
      </c>
      <c r="B708" s="42" t="s">
        <v>222</v>
      </c>
      <c r="C708" s="17" t="s">
        <v>5211</v>
      </c>
      <c r="D708" s="24">
        <v>0</v>
      </c>
      <c r="E708" s="26" t="s">
        <v>110</v>
      </c>
      <c r="F708" s="17" t="s">
        <v>5210</v>
      </c>
      <c r="G708" s="24"/>
    </row>
    <row r="709" spans="1:9" ht="58">
      <c r="A709" s="28" t="s">
        <v>3680</v>
      </c>
      <c r="B709" s="42"/>
      <c r="C709" s="48" t="s">
        <v>5209</v>
      </c>
      <c r="D709" s="62">
        <v>0</v>
      </c>
      <c r="E709" s="26" t="s">
        <v>110</v>
      </c>
      <c r="F709" s="25" t="s">
        <v>5208</v>
      </c>
      <c r="G709" s="24"/>
    </row>
    <row r="710" spans="1:9" ht="29">
      <c r="A710" s="28"/>
      <c r="B710" s="42"/>
      <c r="C710" s="48" t="s">
        <v>5207</v>
      </c>
      <c r="D710" s="62">
        <v>0</v>
      </c>
      <c r="E710" s="26" t="s">
        <v>110</v>
      </c>
      <c r="F710" s="25" t="s">
        <v>5206</v>
      </c>
      <c r="G710" s="24"/>
    </row>
    <row r="711" spans="1:9" ht="43.5">
      <c r="A711" s="28"/>
      <c r="B711" s="42"/>
      <c r="C711" s="48" t="s">
        <v>5205</v>
      </c>
      <c r="D711" s="62">
        <v>0</v>
      </c>
      <c r="E711" s="26" t="s">
        <v>110</v>
      </c>
      <c r="F711" s="25"/>
      <c r="G711" s="24"/>
    </row>
    <row r="712" spans="1:9" ht="29">
      <c r="A712" s="28" t="s">
        <v>5204</v>
      </c>
      <c r="B712" s="17" t="s">
        <v>219</v>
      </c>
      <c r="C712" s="17" t="s">
        <v>5203</v>
      </c>
      <c r="D712" s="24">
        <v>0</v>
      </c>
      <c r="E712" s="26" t="s">
        <v>110</v>
      </c>
      <c r="F712" s="25"/>
      <c r="G712" s="24"/>
    </row>
    <row r="713" spans="1:9" ht="29">
      <c r="A713" s="28"/>
      <c r="B713" s="17"/>
      <c r="C713" s="17" t="s">
        <v>5202</v>
      </c>
      <c r="D713" s="24">
        <v>0</v>
      </c>
      <c r="E713" s="26" t="s">
        <v>51</v>
      </c>
      <c r="F713" s="25"/>
      <c r="G713" s="24"/>
    </row>
    <row r="714" spans="1:9" ht="43.5">
      <c r="A714" s="28"/>
      <c r="B714" s="17" t="s">
        <v>5201</v>
      </c>
      <c r="C714" s="17" t="s">
        <v>5200</v>
      </c>
      <c r="D714" s="24">
        <v>0</v>
      </c>
      <c r="E714" s="26" t="s">
        <v>110</v>
      </c>
      <c r="F714" s="17" t="s">
        <v>5195</v>
      </c>
      <c r="G714" s="24"/>
    </row>
    <row r="715" spans="1:9" ht="43.5">
      <c r="A715" s="28"/>
      <c r="B715" s="17"/>
      <c r="C715" s="17" t="s">
        <v>5199</v>
      </c>
      <c r="D715" s="24">
        <v>0</v>
      </c>
      <c r="E715" s="26" t="s">
        <v>110</v>
      </c>
      <c r="F715" s="17" t="s">
        <v>5195</v>
      </c>
      <c r="G715" s="24"/>
    </row>
    <row r="716" spans="1:9" ht="29">
      <c r="A716" s="28"/>
      <c r="B716" s="17"/>
      <c r="C716" s="17" t="s">
        <v>5198</v>
      </c>
      <c r="D716" s="24">
        <v>0</v>
      </c>
      <c r="E716" s="26" t="s">
        <v>110</v>
      </c>
      <c r="F716" s="17" t="s">
        <v>5195</v>
      </c>
      <c r="G716" s="24"/>
    </row>
    <row r="717" spans="1:9" ht="43.5">
      <c r="A717" s="28"/>
      <c r="B717" s="17"/>
      <c r="C717" s="17" t="s">
        <v>5197</v>
      </c>
      <c r="D717" s="24">
        <v>0</v>
      </c>
      <c r="E717" s="26" t="s">
        <v>110</v>
      </c>
      <c r="F717" s="17" t="s">
        <v>5195</v>
      </c>
      <c r="G717" s="24"/>
    </row>
    <row r="718" spans="1:9" ht="43.5">
      <c r="A718" s="28"/>
      <c r="B718" s="17"/>
      <c r="C718" s="17" t="s">
        <v>5196</v>
      </c>
      <c r="D718" s="24">
        <v>0</v>
      </c>
      <c r="E718" s="26" t="s">
        <v>110</v>
      </c>
      <c r="F718" s="17" t="s">
        <v>5195</v>
      </c>
      <c r="G718" s="24"/>
    </row>
    <row r="719" spans="1:9" ht="43.5">
      <c r="A719" s="28"/>
      <c r="B719" s="17"/>
      <c r="C719" s="17" t="s">
        <v>5194</v>
      </c>
      <c r="D719" s="24">
        <v>0</v>
      </c>
      <c r="E719" s="26" t="s">
        <v>110</v>
      </c>
      <c r="G719" s="24"/>
    </row>
    <row r="720" spans="1:9" ht="58">
      <c r="A720" s="28"/>
      <c r="B720" s="17"/>
      <c r="C720" s="17" t="s">
        <v>5193</v>
      </c>
      <c r="D720" s="24">
        <v>0</v>
      </c>
      <c r="E720" s="26" t="s">
        <v>110</v>
      </c>
      <c r="F720" s="17"/>
      <c r="G720" s="24"/>
    </row>
    <row r="721" spans="1:9" ht="43.5">
      <c r="A721" s="28"/>
      <c r="B721" s="17"/>
      <c r="C721" s="17" t="s">
        <v>5192</v>
      </c>
      <c r="D721" s="24">
        <v>0</v>
      </c>
      <c r="E721" s="26" t="s">
        <v>110</v>
      </c>
      <c r="F721" s="17" t="s">
        <v>5191</v>
      </c>
      <c r="G721" s="24"/>
    </row>
    <row r="722" spans="1:9" ht="43.5">
      <c r="A722" s="28"/>
      <c r="B722" s="17"/>
      <c r="C722" s="17" t="s">
        <v>5190</v>
      </c>
      <c r="D722" s="24">
        <v>0</v>
      </c>
      <c r="E722" s="26" t="s">
        <v>110</v>
      </c>
      <c r="F722" s="17"/>
      <c r="G722" s="24"/>
    </row>
    <row r="723" spans="1:9" ht="43.5">
      <c r="A723" s="28"/>
      <c r="B723" s="17"/>
      <c r="C723" s="17" t="s">
        <v>5189</v>
      </c>
      <c r="D723" s="24">
        <v>0</v>
      </c>
      <c r="E723" s="26" t="s">
        <v>110</v>
      </c>
      <c r="F723" s="17"/>
      <c r="G723" s="24"/>
    </row>
    <row r="724" spans="1:9" ht="40.15" customHeight="1">
      <c r="A724" s="408" t="s">
        <v>218</v>
      </c>
      <c r="B724" s="918" t="s">
        <v>217</v>
      </c>
      <c r="C724" s="919"/>
      <c r="D724" s="919"/>
      <c r="E724" s="919"/>
      <c r="F724" s="919"/>
      <c r="G724" s="920"/>
      <c r="H724" s="11">
        <f>SUM(D725:D737)</f>
        <v>0</v>
      </c>
      <c r="I724" s="11">
        <f>COUNT(D725:D737)*2</f>
        <v>26</v>
      </c>
    </row>
    <row r="725" spans="1:9" ht="31">
      <c r="A725" s="28" t="s">
        <v>5188</v>
      </c>
      <c r="B725" s="35" t="s">
        <v>215</v>
      </c>
      <c r="C725" s="17" t="s">
        <v>5187</v>
      </c>
      <c r="D725" s="24">
        <v>0</v>
      </c>
      <c r="E725" s="26" t="s">
        <v>110</v>
      </c>
      <c r="F725" s="25"/>
      <c r="G725" s="24"/>
    </row>
    <row r="726" spans="1:9" ht="29">
      <c r="A726" s="28" t="s">
        <v>3680</v>
      </c>
      <c r="B726" s="35"/>
      <c r="C726" s="17" t="s">
        <v>5186</v>
      </c>
      <c r="D726" s="24">
        <v>0</v>
      </c>
      <c r="E726" s="26" t="s">
        <v>51</v>
      </c>
      <c r="F726" s="25"/>
      <c r="G726" s="24"/>
    </row>
    <row r="727" spans="1:9" ht="29">
      <c r="A727" s="28"/>
      <c r="B727" s="35"/>
      <c r="C727" s="17" t="s">
        <v>5185</v>
      </c>
      <c r="D727" s="24">
        <v>0</v>
      </c>
      <c r="E727" s="26" t="s">
        <v>51</v>
      </c>
      <c r="F727" s="25"/>
      <c r="G727" s="24"/>
    </row>
    <row r="728" spans="1:9" ht="43.5">
      <c r="A728" s="28"/>
      <c r="B728" s="35"/>
      <c r="C728" s="17" t="s">
        <v>5184</v>
      </c>
      <c r="D728" s="24">
        <v>0</v>
      </c>
      <c r="E728" s="26" t="s">
        <v>51</v>
      </c>
      <c r="F728" s="25"/>
      <c r="G728" s="24"/>
    </row>
    <row r="729" spans="1:9" ht="43.5">
      <c r="A729" s="28" t="s">
        <v>5183</v>
      </c>
      <c r="B729" s="35" t="s">
        <v>212</v>
      </c>
      <c r="C729" s="17" t="s">
        <v>5182</v>
      </c>
      <c r="D729" s="24">
        <v>0</v>
      </c>
      <c r="E729" s="26" t="s">
        <v>51</v>
      </c>
      <c r="F729" s="25"/>
      <c r="G729" s="24"/>
    </row>
    <row r="730" spans="1:9" ht="43.5">
      <c r="A730" s="28"/>
      <c r="B730" s="35"/>
      <c r="C730" s="17" t="s">
        <v>5181</v>
      </c>
      <c r="D730" s="24">
        <v>0</v>
      </c>
      <c r="E730" s="26" t="s">
        <v>51</v>
      </c>
      <c r="F730" s="17" t="s">
        <v>5180</v>
      </c>
      <c r="G730" s="24"/>
    </row>
    <row r="731" spans="1:9" ht="29">
      <c r="A731" s="28"/>
      <c r="B731" s="35"/>
      <c r="C731" s="17" t="s">
        <v>5179</v>
      </c>
      <c r="D731" s="24">
        <v>0</v>
      </c>
      <c r="E731" s="26" t="s">
        <v>51</v>
      </c>
      <c r="F731" s="25"/>
      <c r="G731" s="24"/>
    </row>
    <row r="732" spans="1:9" ht="58">
      <c r="A732" s="28"/>
      <c r="B732" s="35"/>
      <c r="C732" s="17" t="s">
        <v>5178</v>
      </c>
      <c r="D732" s="24">
        <v>0</v>
      </c>
      <c r="E732" s="26" t="s">
        <v>130</v>
      </c>
      <c r="F732" s="25"/>
      <c r="G732" s="24"/>
    </row>
    <row r="733" spans="1:9" ht="29">
      <c r="A733" s="28"/>
      <c r="B733" s="35"/>
      <c r="C733" s="17" t="s">
        <v>5177</v>
      </c>
      <c r="D733" s="24">
        <v>0</v>
      </c>
      <c r="E733" s="26" t="s">
        <v>51</v>
      </c>
      <c r="F733" s="25"/>
      <c r="G733" s="24"/>
    </row>
    <row r="734" spans="1:9" ht="43.5">
      <c r="A734" s="28"/>
      <c r="B734" s="35"/>
      <c r="C734" s="17" t="s">
        <v>5176</v>
      </c>
      <c r="D734" s="24">
        <v>0</v>
      </c>
      <c r="E734" s="26" t="s">
        <v>51</v>
      </c>
      <c r="F734" s="25"/>
      <c r="G734" s="24"/>
    </row>
    <row r="735" spans="1:9" ht="43.5">
      <c r="A735" s="28" t="s">
        <v>5175</v>
      </c>
      <c r="B735" s="35" t="s">
        <v>210</v>
      </c>
      <c r="C735" s="17" t="s">
        <v>5174</v>
      </c>
      <c r="D735" s="24">
        <v>0</v>
      </c>
      <c r="E735" s="26" t="s">
        <v>130</v>
      </c>
      <c r="F735" s="25"/>
      <c r="G735" s="24"/>
    </row>
    <row r="736" spans="1:9" ht="43.5">
      <c r="A736" s="28"/>
      <c r="B736" s="381"/>
      <c r="C736" s="32" t="s">
        <v>5173</v>
      </c>
      <c r="D736" s="105">
        <v>0</v>
      </c>
      <c r="E736" s="26" t="s">
        <v>130</v>
      </c>
      <c r="F736" s="130"/>
      <c r="G736" s="105"/>
    </row>
    <row r="737" spans="1:9" ht="58">
      <c r="A737" s="28"/>
      <c r="B737" s="35"/>
      <c r="C737" s="17" t="s">
        <v>5172</v>
      </c>
      <c r="D737" s="24">
        <v>0</v>
      </c>
      <c r="E737" s="26" t="s">
        <v>130</v>
      </c>
      <c r="F737" s="25"/>
      <c r="G737" s="24"/>
    </row>
    <row r="738" spans="1:9" ht="40.15" customHeight="1">
      <c r="A738" s="408" t="s">
        <v>209</v>
      </c>
      <c r="B738" s="918" t="s">
        <v>208</v>
      </c>
      <c r="C738" s="919"/>
      <c r="D738" s="919"/>
      <c r="E738" s="919"/>
      <c r="F738" s="919"/>
      <c r="G738" s="920"/>
      <c r="H738" s="11">
        <f>SUM(D739:D742)</f>
        <v>0</v>
      </c>
      <c r="I738" s="11">
        <f>COUNT(D739:D742)*2</f>
        <v>8</v>
      </c>
    </row>
    <row r="739" spans="1:9" ht="46.5">
      <c r="A739" s="19" t="s">
        <v>3767</v>
      </c>
      <c r="B739" s="35" t="s">
        <v>206</v>
      </c>
      <c r="C739" s="17" t="s">
        <v>5171</v>
      </c>
      <c r="D739" s="24">
        <v>0</v>
      </c>
      <c r="E739" s="26" t="s">
        <v>110</v>
      </c>
      <c r="F739" s="25"/>
      <c r="G739" s="24"/>
    </row>
    <row r="740" spans="1:9" ht="46.5">
      <c r="A740" s="19" t="s">
        <v>3762</v>
      </c>
      <c r="B740" s="35" t="s">
        <v>202</v>
      </c>
      <c r="C740" s="17" t="s">
        <v>5170</v>
      </c>
      <c r="D740" s="24">
        <v>0</v>
      </c>
      <c r="E740" s="26" t="s">
        <v>110</v>
      </c>
      <c r="F740" s="25"/>
      <c r="G740" s="24"/>
    </row>
    <row r="741" spans="1:9" ht="43.5">
      <c r="A741" s="19"/>
      <c r="B741" s="35"/>
      <c r="C741" s="17" t="s">
        <v>5169</v>
      </c>
      <c r="D741" s="24">
        <v>0</v>
      </c>
      <c r="E741" s="26" t="s">
        <v>110</v>
      </c>
      <c r="F741" s="25"/>
      <c r="G741" s="24"/>
    </row>
    <row r="742" spans="1:9" ht="46.5">
      <c r="A742" s="19" t="s">
        <v>3757</v>
      </c>
      <c r="B742" s="38" t="s">
        <v>199</v>
      </c>
      <c r="C742" s="22" t="s">
        <v>5168</v>
      </c>
      <c r="D742" s="24">
        <v>0</v>
      </c>
      <c r="E742" s="26" t="s">
        <v>110</v>
      </c>
      <c r="F742" s="17" t="s">
        <v>5167</v>
      </c>
      <c r="G742" s="24"/>
    </row>
    <row r="743" spans="1:9" ht="40.15" customHeight="1">
      <c r="A743" s="408" t="s">
        <v>196</v>
      </c>
      <c r="B743" s="918" t="s">
        <v>195</v>
      </c>
      <c r="C743" s="919"/>
      <c r="D743" s="919"/>
      <c r="E743" s="919"/>
      <c r="F743" s="919"/>
      <c r="G743" s="920"/>
      <c r="H743" s="11">
        <f>SUM(D744:D753)</f>
        <v>0</v>
      </c>
      <c r="I743" s="11">
        <f>COUNT(D744:D753)*2</f>
        <v>20</v>
      </c>
    </row>
    <row r="744" spans="1:9" ht="31">
      <c r="A744" s="19" t="s">
        <v>3755</v>
      </c>
      <c r="B744" s="35" t="s">
        <v>193</v>
      </c>
      <c r="C744" s="45" t="s">
        <v>5166</v>
      </c>
      <c r="D744" s="24">
        <v>0</v>
      </c>
      <c r="E744" s="26" t="s">
        <v>51</v>
      </c>
      <c r="F744" s="25"/>
      <c r="G744" s="24"/>
    </row>
    <row r="745" spans="1:9" ht="43.5">
      <c r="A745" s="118" t="s">
        <v>3680</v>
      </c>
      <c r="B745" s="35"/>
      <c r="C745" s="17" t="s">
        <v>5165</v>
      </c>
      <c r="D745" s="24">
        <v>0</v>
      </c>
      <c r="E745" s="26" t="s">
        <v>51</v>
      </c>
      <c r="F745" s="25"/>
      <c r="G745" s="24"/>
    </row>
    <row r="746" spans="1:9" ht="62">
      <c r="A746" s="118" t="s">
        <v>3680</v>
      </c>
      <c r="B746" s="35"/>
      <c r="C746" s="272" t="s">
        <v>5164</v>
      </c>
      <c r="D746" s="24">
        <v>0</v>
      </c>
      <c r="E746" s="26" t="s">
        <v>51</v>
      </c>
      <c r="F746" s="25"/>
      <c r="G746" s="24"/>
    </row>
    <row r="747" spans="1:9" ht="46.5">
      <c r="A747" s="19" t="s">
        <v>3754</v>
      </c>
      <c r="B747" s="35" t="s">
        <v>188</v>
      </c>
      <c r="C747" s="35" t="s">
        <v>5163</v>
      </c>
      <c r="D747" s="24">
        <v>0</v>
      </c>
      <c r="E747" s="26" t="s">
        <v>51</v>
      </c>
      <c r="F747" s="25"/>
      <c r="G747" s="24"/>
    </row>
    <row r="748" spans="1:9" ht="46.5">
      <c r="A748" s="19"/>
      <c r="B748" s="35"/>
      <c r="C748" s="35" t="s">
        <v>5162</v>
      </c>
      <c r="D748" s="24">
        <v>0</v>
      </c>
      <c r="E748" s="26" t="s">
        <v>51</v>
      </c>
      <c r="F748" s="25"/>
      <c r="G748" s="24"/>
    </row>
    <row r="749" spans="1:9" ht="46.5">
      <c r="A749" s="19"/>
      <c r="B749" s="35"/>
      <c r="C749" s="35" t="s">
        <v>5161</v>
      </c>
      <c r="D749" s="24">
        <v>0</v>
      </c>
      <c r="E749" s="26" t="s">
        <v>51</v>
      </c>
      <c r="F749" s="25"/>
      <c r="G749" s="24"/>
    </row>
    <row r="750" spans="1:9" ht="46.5">
      <c r="A750" s="19"/>
      <c r="B750" s="35"/>
      <c r="C750" s="35" t="s">
        <v>5160</v>
      </c>
      <c r="D750" s="24">
        <v>0</v>
      </c>
      <c r="E750" s="26" t="s">
        <v>51</v>
      </c>
      <c r="F750" s="25"/>
      <c r="G750" s="24"/>
    </row>
    <row r="751" spans="1:9" ht="62">
      <c r="A751" s="19"/>
      <c r="B751" s="35"/>
      <c r="C751" s="35" t="s">
        <v>5159</v>
      </c>
      <c r="D751" s="24">
        <v>0</v>
      </c>
      <c r="E751" s="26" t="s">
        <v>51</v>
      </c>
      <c r="F751" s="25"/>
      <c r="G751" s="24"/>
    </row>
    <row r="752" spans="1:9" ht="46.5">
      <c r="A752" s="19"/>
      <c r="B752" s="35"/>
      <c r="C752" s="35" t="s">
        <v>5158</v>
      </c>
      <c r="D752" s="24">
        <v>0</v>
      </c>
      <c r="E752" s="26" t="s">
        <v>51</v>
      </c>
      <c r="F752" s="25"/>
      <c r="G752" s="24"/>
    </row>
    <row r="753" spans="1:9" ht="31">
      <c r="A753" s="19" t="s">
        <v>3743</v>
      </c>
      <c r="B753" s="35" t="s">
        <v>173</v>
      </c>
      <c r="C753" s="22" t="s">
        <v>5157</v>
      </c>
      <c r="D753" s="24">
        <v>0</v>
      </c>
      <c r="E753" s="26" t="s">
        <v>110</v>
      </c>
      <c r="F753" s="17" t="s">
        <v>5156</v>
      </c>
      <c r="G753" s="24"/>
    </row>
    <row r="754" spans="1:9" ht="31" hidden="1">
      <c r="A754" s="21" t="s">
        <v>171</v>
      </c>
      <c r="B754" s="35" t="s">
        <v>170</v>
      </c>
      <c r="C754" s="25"/>
      <c r="D754" s="25"/>
      <c r="E754" s="26"/>
      <c r="F754" s="25"/>
      <c r="G754" s="25"/>
    </row>
    <row r="755" spans="1:9" ht="40.15" customHeight="1">
      <c r="A755" s="408" t="s">
        <v>166</v>
      </c>
      <c r="B755" s="918" t="s">
        <v>165</v>
      </c>
      <c r="C755" s="919"/>
      <c r="D755" s="919"/>
      <c r="E755" s="919"/>
      <c r="F755" s="919"/>
      <c r="G755" s="920"/>
      <c r="H755" s="11">
        <f>SUM(D756:D758)</f>
        <v>0</v>
      </c>
      <c r="I755" s="11">
        <f>COUNT(D756:D758)*2</f>
        <v>6</v>
      </c>
    </row>
    <row r="756" spans="1:9" ht="29">
      <c r="A756" s="19" t="s">
        <v>3739</v>
      </c>
      <c r="B756" s="35" t="s">
        <v>163</v>
      </c>
      <c r="C756" s="22" t="s">
        <v>162</v>
      </c>
      <c r="D756" s="24">
        <v>0</v>
      </c>
      <c r="E756" s="26" t="s">
        <v>110</v>
      </c>
      <c r="F756" s="25"/>
      <c r="G756" s="24"/>
    </row>
    <row r="757" spans="1:9" ht="31">
      <c r="A757" s="19" t="s">
        <v>3738</v>
      </c>
      <c r="B757" s="35" t="s">
        <v>160</v>
      </c>
      <c r="C757" s="30" t="s">
        <v>159</v>
      </c>
      <c r="D757" s="24">
        <v>0</v>
      </c>
      <c r="E757" s="26" t="s">
        <v>110</v>
      </c>
      <c r="F757" s="25"/>
      <c r="G757" s="24"/>
    </row>
    <row r="758" spans="1:9" ht="31">
      <c r="A758" s="19" t="s">
        <v>3737</v>
      </c>
      <c r="B758" s="35" t="s">
        <v>157</v>
      </c>
      <c r="C758" s="23" t="s">
        <v>156</v>
      </c>
      <c r="D758" s="24">
        <v>0</v>
      </c>
      <c r="E758" s="26" t="s">
        <v>110</v>
      </c>
      <c r="F758" s="25"/>
      <c r="G758" s="24"/>
    </row>
    <row r="759" spans="1:9" ht="40.15" customHeight="1">
      <c r="A759" s="408" t="s">
        <v>155</v>
      </c>
      <c r="B759" s="825" t="s">
        <v>154</v>
      </c>
      <c r="C759" s="826"/>
      <c r="D759" s="826"/>
      <c r="E759" s="826"/>
      <c r="F759" s="826"/>
      <c r="G759" s="827"/>
      <c r="H759" s="11">
        <f>SUM(D760:D780)</f>
        <v>0</v>
      </c>
      <c r="I759" s="11">
        <f>COUNT(D760:D780)*2</f>
        <v>40</v>
      </c>
    </row>
    <row r="760" spans="1:9" ht="31">
      <c r="A760" s="19" t="s">
        <v>3735</v>
      </c>
      <c r="B760" s="29" t="s">
        <v>152</v>
      </c>
      <c r="C760" s="17" t="s">
        <v>5155</v>
      </c>
      <c r="D760" s="24">
        <v>0</v>
      </c>
      <c r="E760" s="26" t="s">
        <v>130</v>
      </c>
      <c r="F760" s="25"/>
      <c r="G760" s="24"/>
    </row>
    <row r="761" spans="1:9" ht="29">
      <c r="A761" s="19"/>
      <c r="B761" s="29"/>
      <c r="C761" s="17" t="s">
        <v>5154</v>
      </c>
      <c r="D761" s="24">
        <v>0</v>
      </c>
      <c r="E761" s="26" t="s">
        <v>130</v>
      </c>
      <c r="F761" s="25"/>
      <c r="G761" s="24"/>
    </row>
    <row r="762" spans="1:9" ht="29">
      <c r="A762" s="19"/>
      <c r="B762" s="29"/>
      <c r="C762" s="17" t="s">
        <v>5153</v>
      </c>
      <c r="D762" s="24">
        <v>0</v>
      </c>
      <c r="E762" s="26" t="s">
        <v>130</v>
      </c>
      <c r="F762" s="25"/>
      <c r="G762" s="24"/>
    </row>
    <row r="763" spans="1:9" ht="29">
      <c r="A763" s="19"/>
      <c r="B763" s="29"/>
      <c r="C763" s="17" t="s">
        <v>5152</v>
      </c>
      <c r="D763" s="24">
        <v>0</v>
      </c>
      <c r="E763" s="26" t="s">
        <v>130</v>
      </c>
      <c r="F763" s="25"/>
      <c r="G763" s="24"/>
    </row>
    <row r="764" spans="1:9" ht="58">
      <c r="A764" s="19"/>
      <c r="B764" s="29"/>
      <c r="C764" s="17" t="s">
        <v>5151</v>
      </c>
      <c r="D764" s="24">
        <v>0</v>
      </c>
      <c r="E764" s="26" t="s">
        <v>130</v>
      </c>
      <c r="F764" s="25"/>
      <c r="G764" s="24"/>
    </row>
    <row r="765" spans="1:9" ht="29">
      <c r="A765" s="19"/>
      <c r="B765" s="29"/>
      <c r="C765" s="17" t="s">
        <v>5150</v>
      </c>
      <c r="D765" s="24">
        <v>0</v>
      </c>
      <c r="E765" s="26" t="s">
        <v>130</v>
      </c>
      <c r="F765" s="25"/>
      <c r="G765" s="24"/>
    </row>
    <row r="766" spans="1:9" ht="43.5">
      <c r="A766" s="19"/>
      <c r="B766" s="29"/>
      <c r="C766" s="17" t="s">
        <v>5149</v>
      </c>
      <c r="D766" s="24">
        <v>0</v>
      </c>
      <c r="E766" s="26" t="s">
        <v>130</v>
      </c>
      <c r="F766" s="25"/>
      <c r="G766" s="24"/>
    </row>
    <row r="767" spans="1:9" ht="31">
      <c r="A767" s="19" t="s">
        <v>3734</v>
      </c>
      <c r="B767" s="29" t="s">
        <v>149</v>
      </c>
      <c r="C767" s="17" t="s">
        <v>5148</v>
      </c>
      <c r="D767" s="24">
        <v>0</v>
      </c>
      <c r="E767" s="26" t="s">
        <v>130</v>
      </c>
      <c r="F767" s="25"/>
      <c r="G767" s="24"/>
    </row>
    <row r="768" spans="1:9" ht="29">
      <c r="A768" s="19"/>
      <c r="B768" s="29"/>
      <c r="C768" s="32" t="s">
        <v>5147</v>
      </c>
      <c r="D768" s="24">
        <v>0</v>
      </c>
      <c r="E768" s="26" t="s">
        <v>130</v>
      </c>
      <c r="F768" s="25"/>
      <c r="G768" s="24"/>
    </row>
    <row r="769" spans="1:9" ht="29">
      <c r="A769" s="19"/>
      <c r="B769" s="29"/>
      <c r="C769" s="17" t="s">
        <v>5146</v>
      </c>
      <c r="D769" s="24">
        <v>0</v>
      </c>
      <c r="E769" s="26" t="s">
        <v>130</v>
      </c>
      <c r="F769" s="17"/>
      <c r="G769" s="24"/>
    </row>
    <row r="770" spans="1:9" ht="43.5">
      <c r="A770" s="19"/>
      <c r="B770" s="29"/>
      <c r="C770" s="17" t="s">
        <v>5145</v>
      </c>
      <c r="D770" s="24">
        <v>0</v>
      </c>
      <c r="E770" s="26" t="s">
        <v>130</v>
      </c>
      <c r="F770" s="25"/>
      <c r="G770" s="24"/>
    </row>
    <row r="771" spans="1:9" ht="29">
      <c r="A771" s="19"/>
      <c r="B771" s="29"/>
      <c r="C771" s="22" t="s">
        <v>5144</v>
      </c>
      <c r="D771" s="24">
        <v>0</v>
      </c>
      <c r="E771" s="26" t="s">
        <v>130</v>
      </c>
      <c r="F771" s="25"/>
      <c r="G771" s="24"/>
    </row>
    <row r="772" spans="1:9" ht="43.5">
      <c r="A772" s="19"/>
      <c r="B772" s="29"/>
      <c r="C772" s="22" t="s">
        <v>5143</v>
      </c>
      <c r="D772" s="24">
        <v>0</v>
      </c>
      <c r="E772" s="26" t="s">
        <v>130</v>
      </c>
      <c r="F772" s="17" t="s">
        <v>5142</v>
      </c>
      <c r="G772" s="24"/>
    </row>
    <row r="773" spans="1:9" ht="29">
      <c r="A773" s="19"/>
      <c r="B773" s="29"/>
      <c r="C773" s="22" t="s">
        <v>5141</v>
      </c>
      <c r="D773" s="24">
        <v>0</v>
      </c>
      <c r="E773" s="26" t="s">
        <v>130</v>
      </c>
      <c r="F773" s="25"/>
      <c r="G773" s="24"/>
    </row>
    <row r="774" spans="1:9" ht="29">
      <c r="A774" s="19" t="s">
        <v>3680</v>
      </c>
      <c r="B774" s="29"/>
      <c r="C774" s="17" t="s">
        <v>5140</v>
      </c>
      <c r="D774" s="24">
        <v>0</v>
      </c>
      <c r="E774" s="26" t="s">
        <v>130</v>
      </c>
      <c r="F774" s="25"/>
      <c r="G774" s="24"/>
    </row>
    <row r="775" spans="1:9" ht="29">
      <c r="A775" s="19"/>
      <c r="B775" s="29"/>
      <c r="C775" s="17" t="s">
        <v>5139</v>
      </c>
      <c r="D775" s="24">
        <v>0</v>
      </c>
      <c r="E775" s="26" t="s">
        <v>130</v>
      </c>
      <c r="F775" s="25"/>
      <c r="G775" s="24"/>
    </row>
    <row r="776" spans="1:9" ht="29">
      <c r="A776" s="19"/>
      <c r="B776" s="29"/>
      <c r="C776" s="17" t="s">
        <v>5138</v>
      </c>
      <c r="D776" s="24">
        <v>0</v>
      </c>
      <c r="E776" s="26" t="s">
        <v>130</v>
      </c>
      <c r="F776" s="25"/>
      <c r="G776" s="24"/>
    </row>
    <row r="777" spans="1:9" ht="43.5">
      <c r="A777" s="19"/>
      <c r="B777" s="29"/>
      <c r="C777" s="17" t="s">
        <v>5137</v>
      </c>
      <c r="D777" s="24">
        <v>0</v>
      </c>
      <c r="E777" s="26" t="s">
        <v>130</v>
      </c>
      <c r="F777" s="25"/>
      <c r="G777" s="24"/>
    </row>
    <row r="778" spans="1:9" ht="46.5" hidden="1">
      <c r="A778" s="21" t="s">
        <v>3732</v>
      </c>
      <c r="B778" s="33" t="s">
        <v>145</v>
      </c>
      <c r="C778" s="17"/>
      <c r="D778" s="25"/>
      <c r="E778" s="26"/>
      <c r="F778" s="25"/>
      <c r="G778" s="25"/>
    </row>
    <row r="779" spans="1:9" ht="31">
      <c r="A779" s="19" t="s">
        <v>3731</v>
      </c>
      <c r="B779" s="29" t="s">
        <v>142</v>
      </c>
      <c r="C779" s="22" t="s">
        <v>5136</v>
      </c>
      <c r="D779" s="24">
        <v>0</v>
      </c>
      <c r="E779" s="26" t="s">
        <v>130</v>
      </c>
      <c r="F779" s="25"/>
      <c r="G779" s="24"/>
    </row>
    <row r="780" spans="1:9" ht="46.5">
      <c r="A780" s="19" t="s">
        <v>3730</v>
      </c>
      <c r="B780" s="29" t="s">
        <v>139</v>
      </c>
      <c r="C780" s="22" t="s">
        <v>5135</v>
      </c>
      <c r="D780" s="24">
        <v>0</v>
      </c>
      <c r="E780" s="26" t="s">
        <v>130</v>
      </c>
      <c r="F780" s="25"/>
      <c r="G780" s="24"/>
    </row>
    <row r="781" spans="1:9" ht="40.15" customHeight="1">
      <c r="A781" s="408" t="s">
        <v>137</v>
      </c>
      <c r="B781" s="825" t="s">
        <v>136</v>
      </c>
      <c r="C781" s="826"/>
      <c r="D781" s="826"/>
      <c r="E781" s="826"/>
      <c r="F781" s="826"/>
      <c r="G781" s="827"/>
      <c r="H781" s="11">
        <f>SUM(D782:D787)</f>
        <v>0</v>
      </c>
      <c r="I781" s="11">
        <f>COUNT(D782:D787)*2</f>
        <v>12</v>
      </c>
    </row>
    <row r="782" spans="1:9" ht="29">
      <c r="A782" s="19" t="s">
        <v>5134</v>
      </c>
      <c r="B782" s="29" t="s">
        <v>134</v>
      </c>
      <c r="C782" s="22" t="s">
        <v>5133</v>
      </c>
      <c r="D782" s="24">
        <v>0</v>
      </c>
      <c r="E782" s="26" t="s">
        <v>1249</v>
      </c>
      <c r="F782" s="25"/>
      <c r="G782" s="24"/>
    </row>
    <row r="783" spans="1:9" ht="29">
      <c r="A783" s="19"/>
      <c r="B783" s="29"/>
      <c r="C783" s="22" t="s">
        <v>5132</v>
      </c>
      <c r="D783" s="24">
        <v>0</v>
      </c>
      <c r="E783" s="26" t="s">
        <v>1249</v>
      </c>
      <c r="F783" s="25"/>
      <c r="G783" s="24"/>
    </row>
    <row r="784" spans="1:9" ht="46.5">
      <c r="A784" s="19" t="s">
        <v>3728</v>
      </c>
      <c r="B784" s="29" t="s">
        <v>132</v>
      </c>
      <c r="C784" s="17" t="s">
        <v>5131</v>
      </c>
      <c r="D784" s="24">
        <v>0</v>
      </c>
      <c r="E784" s="26" t="s">
        <v>130</v>
      </c>
      <c r="F784" s="25"/>
      <c r="G784" s="24"/>
    </row>
    <row r="785" spans="1:9" ht="15.5">
      <c r="A785" s="19" t="s">
        <v>3680</v>
      </c>
      <c r="B785" s="29"/>
      <c r="C785" s="35" t="s">
        <v>5130</v>
      </c>
      <c r="D785" s="24">
        <v>0</v>
      </c>
      <c r="E785" s="26" t="s">
        <v>51</v>
      </c>
      <c r="F785" s="25"/>
      <c r="G785" s="24"/>
    </row>
    <row r="786" spans="1:9" ht="43.5">
      <c r="A786" s="19" t="s">
        <v>3726</v>
      </c>
      <c r="B786" s="31" t="s">
        <v>128</v>
      </c>
      <c r="C786" s="30" t="s">
        <v>5129</v>
      </c>
      <c r="D786" s="24">
        <v>0</v>
      </c>
      <c r="E786" s="26" t="s">
        <v>130</v>
      </c>
      <c r="F786" s="25"/>
      <c r="G786" s="24"/>
    </row>
    <row r="787" spans="1:9" ht="43.5">
      <c r="A787" s="19" t="s">
        <v>5128</v>
      </c>
      <c r="B787" s="29" t="s">
        <v>124</v>
      </c>
      <c r="C787" s="23" t="s">
        <v>5127</v>
      </c>
      <c r="D787" s="24">
        <v>0</v>
      </c>
      <c r="E787" s="26" t="s">
        <v>130</v>
      </c>
      <c r="F787" s="25"/>
      <c r="G787" s="24"/>
    </row>
    <row r="788" spans="1:9" ht="40.15" customHeight="1">
      <c r="A788" s="408" t="s">
        <v>122</v>
      </c>
      <c r="B788" s="918" t="s">
        <v>121</v>
      </c>
      <c r="C788" s="919"/>
      <c r="D788" s="919"/>
      <c r="E788" s="919"/>
      <c r="F788" s="919"/>
      <c r="G788" s="920"/>
      <c r="H788" s="11">
        <f>SUM(D789:D795)</f>
        <v>0</v>
      </c>
      <c r="I788" s="11">
        <f>COUNT(D789:D795)*2</f>
        <v>14</v>
      </c>
    </row>
    <row r="789" spans="1:9" ht="31">
      <c r="A789" s="19" t="s">
        <v>3724</v>
      </c>
      <c r="B789" s="27" t="s">
        <v>119</v>
      </c>
      <c r="C789" s="25" t="s">
        <v>118</v>
      </c>
      <c r="D789" s="24">
        <v>0</v>
      </c>
      <c r="E789" s="26" t="s">
        <v>110</v>
      </c>
      <c r="F789" s="25"/>
      <c r="G789" s="24"/>
    </row>
    <row r="790" spans="1:9" ht="15.5">
      <c r="A790" s="118" t="s">
        <v>3680</v>
      </c>
      <c r="B790" s="27"/>
      <c r="C790" s="25" t="s">
        <v>117</v>
      </c>
      <c r="D790" s="24">
        <v>0</v>
      </c>
      <c r="E790" s="26" t="s">
        <v>116</v>
      </c>
      <c r="F790" s="25"/>
      <c r="G790" s="24"/>
    </row>
    <row r="791" spans="1:9">
      <c r="A791" s="118" t="s">
        <v>3680</v>
      </c>
      <c r="B791" s="25"/>
      <c r="C791" s="25" t="s">
        <v>1488</v>
      </c>
      <c r="D791" s="24">
        <v>0</v>
      </c>
      <c r="E791" s="26" t="s">
        <v>116</v>
      </c>
      <c r="F791" s="25"/>
      <c r="G791" s="24"/>
    </row>
    <row r="792" spans="1:9">
      <c r="A792" s="118" t="s">
        <v>3680</v>
      </c>
      <c r="B792" s="25"/>
      <c r="C792" s="25" t="s">
        <v>115</v>
      </c>
      <c r="D792" s="24">
        <v>0</v>
      </c>
      <c r="E792" s="26" t="s">
        <v>110</v>
      </c>
      <c r="F792" s="25"/>
      <c r="G792" s="24"/>
    </row>
    <row r="793" spans="1:9" ht="31">
      <c r="A793" s="19" t="s">
        <v>3723</v>
      </c>
      <c r="B793" s="27" t="s">
        <v>113</v>
      </c>
      <c r="C793" s="25" t="s">
        <v>112</v>
      </c>
      <c r="D793" s="24">
        <v>0</v>
      </c>
      <c r="E793" s="117" t="s">
        <v>110</v>
      </c>
      <c r="F793" s="25"/>
      <c r="G793" s="24"/>
    </row>
    <row r="794" spans="1:9">
      <c r="A794" s="118" t="s">
        <v>3680</v>
      </c>
      <c r="B794" s="25"/>
      <c r="C794" s="25" t="s">
        <v>5126</v>
      </c>
      <c r="D794" s="24">
        <v>0</v>
      </c>
      <c r="E794" s="117" t="s">
        <v>110</v>
      </c>
      <c r="F794" s="25"/>
      <c r="G794" s="24"/>
    </row>
    <row r="795" spans="1:9" ht="29">
      <c r="A795" s="118" t="s">
        <v>3680</v>
      </c>
      <c r="B795" s="25"/>
      <c r="C795" s="17" t="s">
        <v>5125</v>
      </c>
      <c r="D795" s="24">
        <v>0</v>
      </c>
      <c r="E795" s="117" t="s">
        <v>110</v>
      </c>
      <c r="F795" s="25"/>
      <c r="G795" s="24"/>
    </row>
    <row r="796" spans="1:9" ht="18.5">
      <c r="A796" s="118"/>
      <c r="B796" s="1017" t="s">
        <v>109</v>
      </c>
      <c r="C796" s="988"/>
      <c r="D796" s="988"/>
      <c r="E796" s="988"/>
      <c r="F796" s="988"/>
      <c r="G796" s="988"/>
      <c r="H796" s="11">
        <f>H797+H809+H815+H822</f>
        <v>0</v>
      </c>
      <c r="I796" s="11">
        <f>I797+I809+I815+I822</f>
        <v>46</v>
      </c>
    </row>
    <row r="797" spans="1:9" ht="40.15" customHeight="1">
      <c r="A797" s="406" t="s">
        <v>108</v>
      </c>
      <c r="B797" s="918" t="s">
        <v>107</v>
      </c>
      <c r="C797" s="919"/>
      <c r="D797" s="919"/>
      <c r="E797" s="919"/>
      <c r="F797" s="919"/>
      <c r="G797" s="920"/>
      <c r="H797" s="11">
        <f>SUM(D798:D808)</f>
        <v>0</v>
      </c>
      <c r="I797" s="11">
        <f>COUNT(D798:D808)*2</f>
        <v>20</v>
      </c>
    </row>
    <row r="798" spans="1:9" ht="29">
      <c r="A798" s="19" t="s">
        <v>3720</v>
      </c>
      <c r="B798" s="17" t="s">
        <v>105</v>
      </c>
      <c r="C798" s="17" t="s">
        <v>2257</v>
      </c>
      <c r="D798" s="16">
        <v>0</v>
      </c>
      <c r="E798" s="13" t="s">
        <v>51</v>
      </c>
      <c r="F798" s="12"/>
      <c r="G798" s="15"/>
    </row>
    <row r="799" spans="1:9" ht="29">
      <c r="A799" s="19" t="s">
        <v>3680</v>
      </c>
      <c r="B799" s="17"/>
      <c r="C799" s="23" t="s">
        <v>5124</v>
      </c>
      <c r="D799" s="278">
        <v>0</v>
      </c>
      <c r="E799" s="13" t="s">
        <v>51</v>
      </c>
      <c r="F799" s="12"/>
      <c r="G799" s="15"/>
    </row>
    <row r="800" spans="1:9">
      <c r="A800" s="19" t="s">
        <v>3680</v>
      </c>
      <c r="B800" s="17"/>
      <c r="C800" s="23" t="s">
        <v>5123</v>
      </c>
      <c r="D800" s="16">
        <v>0</v>
      </c>
      <c r="E800" s="13" t="s">
        <v>51</v>
      </c>
      <c r="F800" s="12"/>
      <c r="G800" s="15"/>
    </row>
    <row r="801" spans="1:9" ht="29">
      <c r="A801" s="19" t="s">
        <v>3680</v>
      </c>
      <c r="B801" s="17"/>
      <c r="C801" s="23" t="s">
        <v>5122</v>
      </c>
      <c r="D801" s="16">
        <v>0</v>
      </c>
      <c r="E801" s="13" t="s">
        <v>51</v>
      </c>
      <c r="F801" s="12"/>
      <c r="G801" s="15"/>
    </row>
    <row r="802" spans="1:9" ht="29">
      <c r="A802" s="19" t="s">
        <v>3680</v>
      </c>
      <c r="B802" s="17"/>
      <c r="C802" s="23" t="s">
        <v>5121</v>
      </c>
      <c r="D802" s="16">
        <v>0</v>
      </c>
      <c r="E802" s="13" t="s">
        <v>51</v>
      </c>
      <c r="F802" s="12"/>
      <c r="G802" s="15"/>
    </row>
    <row r="803" spans="1:9" ht="29">
      <c r="A803" s="19" t="s">
        <v>3680</v>
      </c>
      <c r="B803" s="17"/>
      <c r="C803" s="23" t="s">
        <v>5110</v>
      </c>
      <c r="D803" s="16">
        <v>0</v>
      </c>
      <c r="E803" s="13" t="s">
        <v>51</v>
      </c>
      <c r="F803" s="12"/>
      <c r="G803" s="15"/>
    </row>
    <row r="804" spans="1:9" ht="29">
      <c r="A804" s="19" t="s">
        <v>3680</v>
      </c>
      <c r="B804" s="17"/>
      <c r="C804" s="23" t="s">
        <v>5109</v>
      </c>
      <c r="D804" s="16">
        <v>0</v>
      </c>
      <c r="E804" s="13" t="s">
        <v>51</v>
      </c>
      <c r="F804" s="12"/>
      <c r="G804" s="15"/>
    </row>
    <row r="805" spans="1:9">
      <c r="A805" s="19" t="s">
        <v>3680</v>
      </c>
      <c r="B805" s="17"/>
      <c r="C805" s="23" t="s">
        <v>5120</v>
      </c>
      <c r="D805" s="16">
        <v>0</v>
      </c>
      <c r="E805" s="13" t="s">
        <v>51</v>
      </c>
      <c r="F805" s="12"/>
      <c r="G805" s="15"/>
    </row>
    <row r="806" spans="1:9">
      <c r="A806" s="19" t="s">
        <v>3680</v>
      </c>
      <c r="B806" s="17"/>
      <c r="C806" s="23" t="s">
        <v>5119</v>
      </c>
      <c r="D806" s="16">
        <v>0</v>
      </c>
      <c r="E806" s="13" t="s">
        <v>51</v>
      </c>
      <c r="F806" s="12"/>
      <c r="G806" s="15"/>
    </row>
    <row r="807" spans="1:9" ht="29">
      <c r="A807" s="19" t="s">
        <v>3709</v>
      </c>
      <c r="B807" s="17" t="s">
        <v>97</v>
      </c>
      <c r="C807" s="22" t="s">
        <v>5118</v>
      </c>
      <c r="D807" s="16">
        <v>0</v>
      </c>
      <c r="E807" s="13" t="s">
        <v>51</v>
      </c>
      <c r="F807" s="12"/>
      <c r="G807" s="15"/>
    </row>
    <row r="808" spans="1:9" ht="43.5" hidden="1">
      <c r="A808" s="21" t="s">
        <v>95</v>
      </c>
      <c r="B808" s="17" t="s">
        <v>94</v>
      </c>
      <c r="C808" s="12"/>
      <c r="D808" s="12"/>
      <c r="E808" s="13"/>
      <c r="F808" s="12"/>
      <c r="G808" s="12"/>
    </row>
    <row r="809" spans="1:9" ht="40.15" customHeight="1">
      <c r="A809" s="406" t="s">
        <v>93</v>
      </c>
      <c r="B809" s="918" t="s">
        <v>92</v>
      </c>
      <c r="C809" s="919"/>
      <c r="D809" s="919"/>
      <c r="E809" s="919"/>
      <c r="F809" s="919"/>
      <c r="G809" s="920"/>
      <c r="H809" s="11">
        <f>SUM(D810:D814)</f>
        <v>0</v>
      </c>
      <c r="I809" s="11">
        <f>COUNT(D810:D813)*2</f>
        <v>8</v>
      </c>
    </row>
    <row r="810" spans="1:9" ht="29">
      <c r="A810" s="19" t="s">
        <v>91</v>
      </c>
      <c r="B810" s="17" t="s">
        <v>90</v>
      </c>
      <c r="C810" s="17" t="s">
        <v>5117</v>
      </c>
      <c r="D810" s="16">
        <v>0</v>
      </c>
      <c r="E810" s="13" t="s">
        <v>51</v>
      </c>
      <c r="F810" s="12"/>
      <c r="G810" s="15"/>
    </row>
    <row r="811" spans="1:9">
      <c r="A811" s="19"/>
      <c r="B811" s="17"/>
      <c r="C811" s="17" t="s">
        <v>5116</v>
      </c>
      <c r="D811" s="16">
        <v>0</v>
      </c>
      <c r="E811" s="13" t="s">
        <v>51</v>
      </c>
      <c r="F811" s="12"/>
      <c r="G811" s="15"/>
    </row>
    <row r="812" spans="1:9" ht="29">
      <c r="A812" s="19" t="s">
        <v>3680</v>
      </c>
      <c r="B812" s="17"/>
      <c r="C812" s="17" t="s">
        <v>5115</v>
      </c>
      <c r="D812" s="16">
        <v>0</v>
      </c>
      <c r="E812" s="13" t="s">
        <v>51</v>
      </c>
      <c r="F812" s="12"/>
      <c r="G812" s="15"/>
    </row>
    <row r="813" spans="1:9" ht="29">
      <c r="A813" s="19" t="s">
        <v>3680</v>
      </c>
      <c r="B813" s="23"/>
      <c r="C813" s="23" t="s">
        <v>5114</v>
      </c>
      <c r="D813" s="47">
        <v>0</v>
      </c>
      <c r="E813" s="13" t="s">
        <v>51</v>
      </c>
      <c r="F813" s="13"/>
      <c r="G813" s="112"/>
    </row>
    <row r="814" spans="1:9" ht="43.5" hidden="1">
      <c r="A814" s="21" t="s">
        <v>5113</v>
      </c>
      <c r="B814" s="17" t="s">
        <v>77</v>
      </c>
      <c r="C814" s="12"/>
      <c r="D814" s="12"/>
      <c r="E814" s="13"/>
      <c r="F814" s="12"/>
      <c r="G814" s="12"/>
    </row>
    <row r="815" spans="1:9" ht="40.15" customHeight="1">
      <c r="A815" s="406" t="s">
        <v>76</v>
      </c>
      <c r="B815" s="825" t="s">
        <v>75</v>
      </c>
      <c r="C815" s="826"/>
      <c r="D815" s="826"/>
      <c r="E815" s="826"/>
      <c r="F815" s="826"/>
      <c r="G815" s="827"/>
      <c r="H815" s="11">
        <f>SUM(D816:D820)</f>
        <v>0</v>
      </c>
      <c r="I815" s="11">
        <f>COUNT(D816:D820)*2</f>
        <v>10</v>
      </c>
    </row>
    <row r="816" spans="1:9" ht="29">
      <c r="A816" s="19" t="s">
        <v>74</v>
      </c>
      <c r="B816" s="23" t="s">
        <v>73</v>
      </c>
      <c r="C816" s="23" t="s">
        <v>5112</v>
      </c>
      <c r="D816" s="47">
        <v>0</v>
      </c>
      <c r="E816" s="13" t="s">
        <v>51</v>
      </c>
      <c r="F816" s="13"/>
      <c r="G816" s="112"/>
    </row>
    <row r="817" spans="1:9">
      <c r="A817" s="19" t="s">
        <v>3680</v>
      </c>
      <c r="B817" s="23"/>
      <c r="C817" s="23" t="s">
        <v>5111</v>
      </c>
      <c r="D817" s="47">
        <v>0</v>
      </c>
      <c r="E817" s="13" t="s">
        <v>51</v>
      </c>
      <c r="F817" s="13"/>
      <c r="G817" s="112"/>
    </row>
    <row r="818" spans="1:9" ht="29">
      <c r="A818" s="19" t="s">
        <v>3680</v>
      </c>
      <c r="B818" s="23"/>
      <c r="C818" s="23" t="s">
        <v>5110</v>
      </c>
      <c r="D818" s="47">
        <v>0</v>
      </c>
      <c r="E818" s="13" t="s">
        <v>51</v>
      </c>
      <c r="F818" s="13"/>
      <c r="G818" s="112"/>
    </row>
    <row r="819" spans="1:9" ht="29">
      <c r="A819" s="19" t="s">
        <v>3680</v>
      </c>
      <c r="B819" s="23"/>
      <c r="C819" s="23" t="s">
        <v>5109</v>
      </c>
      <c r="D819" s="47">
        <v>0</v>
      </c>
      <c r="E819" s="13" t="s">
        <v>51</v>
      </c>
      <c r="F819" s="13"/>
      <c r="G819" s="13"/>
    </row>
    <row r="820" spans="1:9" ht="43.5">
      <c r="A820" s="19" t="s">
        <v>3680</v>
      </c>
      <c r="B820" s="23"/>
      <c r="C820" s="23" t="s">
        <v>5108</v>
      </c>
      <c r="D820" s="47">
        <v>0</v>
      </c>
      <c r="E820" s="13" t="s">
        <v>51</v>
      </c>
      <c r="F820" s="30" t="s">
        <v>5107</v>
      </c>
      <c r="G820" s="13"/>
    </row>
    <row r="821" spans="1:9" ht="43.5" hidden="1">
      <c r="A821" s="21" t="s">
        <v>5106</v>
      </c>
      <c r="B821" s="17" t="s">
        <v>63</v>
      </c>
      <c r="C821" s="12"/>
      <c r="D821" s="12"/>
      <c r="E821" s="13"/>
      <c r="F821" s="12"/>
      <c r="G821" s="12"/>
    </row>
    <row r="822" spans="1:9" ht="40.15" customHeight="1">
      <c r="A822" s="406" t="s">
        <v>62</v>
      </c>
      <c r="B822" s="918" t="s">
        <v>61</v>
      </c>
      <c r="C822" s="919"/>
      <c r="D822" s="919"/>
      <c r="E822" s="919"/>
      <c r="F822" s="919"/>
      <c r="G822" s="920"/>
      <c r="H822" s="11">
        <f>SUM(D823:D826)</f>
        <v>0</v>
      </c>
      <c r="I822" s="11">
        <f>COUNT(D823:D826)*2</f>
        <v>8</v>
      </c>
    </row>
    <row r="823" spans="1:9" ht="29">
      <c r="A823" s="19" t="s">
        <v>60</v>
      </c>
      <c r="B823" s="17" t="s">
        <v>59</v>
      </c>
      <c r="C823" s="17" t="s">
        <v>5105</v>
      </c>
      <c r="D823" s="47">
        <v>0</v>
      </c>
      <c r="E823" s="13" t="s">
        <v>51</v>
      </c>
      <c r="F823" s="12"/>
      <c r="G823" s="12"/>
    </row>
    <row r="824" spans="1:9">
      <c r="A824" s="19" t="s">
        <v>3680</v>
      </c>
      <c r="B824" s="17"/>
      <c r="C824" s="17" t="s">
        <v>5104</v>
      </c>
      <c r="D824" s="47">
        <v>0</v>
      </c>
      <c r="E824" s="13" t="s">
        <v>51</v>
      </c>
      <c r="F824" s="12"/>
      <c r="G824" s="12"/>
    </row>
    <row r="825" spans="1:9">
      <c r="A825" s="19" t="s">
        <v>3680</v>
      </c>
      <c r="B825" s="17"/>
      <c r="C825" s="17" t="s">
        <v>5103</v>
      </c>
      <c r="D825" s="47">
        <v>0</v>
      </c>
      <c r="E825" s="13" t="s">
        <v>51</v>
      </c>
      <c r="F825" s="12"/>
      <c r="G825" s="12"/>
    </row>
    <row r="826" spans="1:9" ht="29">
      <c r="A826" s="19" t="s">
        <v>3680</v>
      </c>
      <c r="B826" s="17"/>
      <c r="C826" s="45" t="s">
        <v>5102</v>
      </c>
      <c r="D826" s="47">
        <v>0</v>
      </c>
      <c r="E826" s="13" t="s">
        <v>51</v>
      </c>
      <c r="F826" s="12"/>
      <c r="G826" s="12"/>
    </row>
    <row r="827" spans="1:9" ht="29" hidden="1">
      <c r="A827" s="21" t="s">
        <v>5101</v>
      </c>
      <c r="B827" s="17" t="s">
        <v>49</v>
      </c>
      <c r="C827" s="12"/>
      <c r="D827" s="12"/>
      <c r="E827" s="13"/>
      <c r="F827" s="12"/>
      <c r="G827" s="12"/>
    </row>
    <row r="828" spans="1:9">
      <c r="A828" s="645"/>
      <c r="B828" s="734"/>
      <c r="C828" s="734"/>
      <c r="D828" s="734"/>
      <c r="E828" s="734"/>
      <c r="F828" s="734"/>
      <c r="G828" s="734"/>
    </row>
    <row r="829" spans="1:9">
      <c r="A829" s="420"/>
      <c r="B829" s="11"/>
      <c r="C829" s="11"/>
      <c r="D829" s="11"/>
      <c r="E829" s="11"/>
      <c r="F829" s="11"/>
      <c r="G829" s="734"/>
    </row>
    <row r="830" spans="1:9">
      <c r="A830" s="420"/>
      <c r="B830" s="11" t="s">
        <v>48</v>
      </c>
      <c r="C830" s="11" t="s">
        <v>19</v>
      </c>
      <c r="D830" s="11"/>
      <c r="E830" s="11"/>
      <c r="F830" s="11"/>
      <c r="G830" s="734"/>
    </row>
    <row r="831" spans="1:9">
      <c r="A831" s="420" t="s">
        <v>44</v>
      </c>
      <c r="B831" s="11">
        <f>H42</f>
        <v>0</v>
      </c>
      <c r="C831" s="11">
        <f>I42</f>
        <v>66</v>
      </c>
      <c r="D831" s="728">
        <f>IF(D839=0,0,B831/C831)</f>
        <v>0</v>
      </c>
      <c r="E831" s="11"/>
      <c r="F831" s="11"/>
      <c r="G831" s="734"/>
    </row>
    <row r="832" spans="1:9">
      <c r="A832" s="420" t="s">
        <v>42</v>
      </c>
      <c r="B832" s="11">
        <f>H105</f>
        <v>0</v>
      </c>
      <c r="C832" s="11">
        <f>I105</f>
        <v>152</v>
      </c>
      <c r="D832" s="728">
        <f>IF(D839=0,0,B832/C832)</f>
        <v>0</v>
      </c>
      <c r="E832" s="11"/>
      <c r="F832" s="11"/>
      <c r="G832" s="734"/>
    </row>
    <row r="833" spans="1:7">
      <c r="A833" s="420" t="s">
        <v>40</v>
      </c>
      <c r="B833" s="11">
        <f>H191</f>
        <v>0</v>
      </c>
      <c r="C833" s="11">
        <f>I191</f>
        <v>218</v>
      </c>
      <c r="D833" s="728">
        <f>IF(D839=0,0,B833/C833)</f>
        <v>0</v>
      </c>
      <c r="E833" s="11"/>
      <c r="F833" s="11"/>
      <c r="G833" s="734"/>
    </row>
    <row r="834" spans="1:7">
      <c r="A834" s="420" t="s">
        <v>38</v>
      </c>
      <c r="B834" s="11">
        <f>H315</f>
        <v>0</v>
      </c>
      <c r="C834" s="11">
        <f>I315</f>
        <v>298</v>
      </c>
      <c r="D834" s="728">
        <f>IF(D839=0,0,B834/C834)</f>
        <v>0</v>
      </c>
      <c r="E834" s="11"/>
      <c r="F834" s="11"/>
      <c r="G834" s="734"/>
    </row>
    <row r="835" spans="1:7">
      <c r="A835" s="420" t="s">
        <v>36</v>
      </c>
      <c r="B835" s="11">
        <f>H491</f>
        <v>0</v>
      </c>
      <c r="C835" s="11">
        <f>I491</f>
        <v>66</v>
      </c>
      <c r="D835" s="728">
        <f>IF(D839=0,0,B835/C835)</f>
        <v>0</v>
      </c>
      <c r="E835" s="11"/>
      <c r="F835" s="11"/>
      <c r="G835" s="734"/>
    </row>
    <row r="836" spans="1:7">
      <c r="A836" s="420" t="s">
        <v>33</v>
      </c>
      <c r="B836" s="11">
        <f>H638</f>
        <v>0</v>
      </c>
      <c r="C836" s="11">
        <f>I638</f>
        <v>114</v>
      </c>
      <c r="D836" s="728">
        <f>IF(D839=0,0,B836/C836)</f>
        <v>0</v>
      </c>
      <c r="E836" s="11"/>
      <c r="F836" s="11"/>
      <c r="G836" s="734"/>
    </row>
    <row r="837" spans="1:7">
      <c r="A837" s="420" t="s">
        <v>32</v>
      </c>
      <c r="B837" s="11">
        <f>H706</f>
        <v>0</v>
      </c>
      <c r="C837" s="11">
        <f>I706</f>
        <v>158</v>
      </c>
      <c r="D837" s="728">
        <f>IF(D839=0,0,B837/C837)</f>
        <v>0</v>
      </c>
      <c r="E837" s="11"/>
      <c r="F837" s="11"/>
      <c r="G837" s="734"/>
    </row>
    <row r="838" spans="1:7">
      <c r="A838" s="420" t="s">
        <v>30</v>
      </c>
      <c r="B838" s="11">
        <f>H796</f>
        <v>0</v>
      </c>
      <c r="C838" s="11">
        <f>I796</f>
        <v>46</v>
      </c>
      <c r="D838" s="728">
        <f>IF(D839=0,0,B838/C838)</f>
        <v>0</v>
      </c>
      <c r="E838" s="11"/>
      <c r="F838" s="11"/>
      <c r="G838" s="734"/>
    </row>
    <row r="839" spans="1:7">
      <c r="A839" s="420" t="s">
        <v>5100</v>
      </c>
      <c r="B839" s="11">
        <f>IF(H2=0,0,SUM(B831:B838))</f>
        <v>0</v>
      </c>
      <c r="C839" s="11">
        <f>IF(H2=0,0,SUM(C831:C838))</f>
        <v>1118</v>
      </c>
      <c r="D839" s="728">
        <f>IF(H2=0,0,B839/C839)</f>
        <v>0</v>
      </c>
      <c r="E839" s="11"/>
      <c r="F839" s="11"/>
      <c r="G839" s="734"/>
    </row>
    <row r="840" spans="1:7">
      <c r="A840" s="420"/>
      <c r="B840" s="11"/>
      <c r="C840" s="11"/>
      <c r="D840" s="11"/>
      <c r="E840" s="11"/>
      <c r="F840" s="11"/>
      <c r="G840" s="734"/>
    </row>
    <row r="841" spans="1:7">
      <c r="A841" s="420">
        <v>0</v>
      </c>
      <c r="B841" s="11"/>
      <c r="C841" s="11"/>
      <c r="D841" s="11"/>
      <c r="E841" s="11"/>
      <c r="F841" s="11"/>
      <c r="G841" s="734"/>
    </row>
    <row r="842" spans="1:7">
      <c r="A842" s="420">
        <v>1</v>
      </c>
      <c r="B842" s="11"/>
      <c r="C842" s="11"/>
      <c r="D842" s="11"/>
      <c r="E842" s="11"/>
      <c r="F842" s="11"/>
      <c r="G842" s="734"/>
    </row>
    <row r="843" spans="1:7">
      <c r="A843" s="420">
        <v>2</v>
      </c>
      <c r="B843" s="11"/>
      <c r="C843" s="11"/>
      <c r="D843" s="11"/>
      <c r="E843" s="11"/>
      <c r="F843" s="11"/>
      <c r="G843" s="734"/>
    </row>
    <row r="844" spans="1:7">
      <c r="A844" s="420"/>
      <c r="B844" s="11"/>
      <c r="C844" s="11"/>
      <c r="D844" s="11"/>
      <c r="E844" s="11"/>
      <c r="F844" s="11"/>
      <c r="G844" s="734"/>
    </row>
    <row r="845" spans="1:7">
      <c r="A845" s="420"/>
      <c r="B845" s="11"/>
      <c r="C845" s="11"/>
      <c r="D845" s="11"/>
      <c r="E845" s="11"/>
      <c r="F845" s="11"/>
      <c r="G845" s="734"/>
    </row>
    <row r="846" spans="1:7">
      <c r="A846" s="420"/>
      <c r="B846" s="11"/>
      <c r="C846" s="11"/>
      <c r="D846" s="11"/>
      <c r="E846" s="11"/>
      <c r="F846" s="11"/>
      <c r="G846" s="734"/>
    </row>
    <row r="847" spans="1:7">
      <c r="A847" s="420"/>
      <c r="B847" s="11"/>
      <c r="C847" s="11"/>
      <c r="D847" s="11"/>
      <c r="E847" s="11"/>
      <c r="F847" s="11"/>
      <c r="G847" s="734"/>
    </row>
    <row r="848" spans="1:7">
      <c r="A848" s="420"/>
      <c r="B848" s="11"/>
      <c r="C848" s="11"/>
      <c r="D848" s="11"/>
      <c r="E848" s="11"/>
      <c r="F848" s="11"/>
      <c r="G848" s="734"/>
    </row>
    <row r="849" spans="1:7">
      <c r="A849" s="420"/>
      <c r="B849" s="11"/>
      <c r="C849" s="11"/>
      <c r="D849" s="11"/>
      <c r="E849" s="11"/>
      <c r="F849" s="11"/>
      <c r="G849" s="734"/>
    </row>
    <row r="850" spans="1:7">
      <c r="A850" s="420"/>
      <c r="B850" s="11"/>
      <c r="C850" s="11"/>
      <c r="D850" s="11"/>
      <c r="E850" s="11"/>
      <c r="F850" s="11"/>
      <c r="G850" s="734"/>
    </row>
    <row r="851" spans="1:7">
      <c r="A851" s="420"/>
      <c r="B851" s="11"/>
      <c r="C851" s="11"/>
      <c r="D851" s="11"/>
      <c r="E851" s="11"/>
      <c r="F851" s="11"/>
      <c r="G851" s="734"/>
    </row>
    <row r="852" spans="1:7">
      <c r="A852" s="420"/>
      <c r="B852" s="11"/>
      <c r="C852" s="11"/>
      <c r="D852" s="11"/>
      <c r="E852" s="11"/>
      <c r="F852" s="11"/>
      <c r="G852" s="734"/>
    </row>
    <row r="853" spans="1:7">
      <c r="A853" s="420"/>
      <c r="B853" s="11"/>
      <c r="C853" s="11"/>
      <c r="D853" s="11"/>
      <c r="E853" s="11"/>
      <c r="F853" s="11"/>
      <c r="G853" s="734"/>
    </row>
    <row r="854" spans="1:7">
      <c r="A854" s="420"/>
      <c r="B854" s="11"/>
      <c r="C854" s="11"/>
      <c r="D854" s="11"/>
      <c r="E854" s="11"/>
      <c r="F854" s="11"/>
    </row>
    <row r="855" spans="1:7">
      <c r="A855" s="420"/>
      <c r="B855" s="11"/>
      <c r="C855" s="11"/>
      <c r="D855" s="11"/>
      <c r="E855" s="11"/>
      <c r="F855" s="11"/>
    </row>
    <row r="856" spans="1:7">
      <c r="A856" s="420"/>
      <c r="B856" s="11"/>
      <c r="C856" s="11"/>
      <c r="D856" s="11"/>
      <c r="E856" s="11"/>
      <c r="F856" s="11"/>
    </row>
    <row r="857" spans="1:7">
      <c r="A857" s="420"/>
      <c r="B857" s="11"/>
      <c r="C857" s="11"/>
      <c r="D857" s="11"/>
      <c r="E857" s="11"/>
      <c r="F857" s="11"/>
    </row>
  </sheetData>
  <autoFilter ref="A41:G827">
    <filterColumn colId="0">
      <colorFilter dxfId="1"/>
    </filterColumn>
  </autoFilter>
  <customSheetViews>
    <customSheetView guid="{5A5334BF-4161-4474-AB11-E32AC1D8DA20}" scale="70" filter="1" showAutoFilter="1" topLeftCell="A7">
      <selection activeCell="G39" sqref="G39"/>
      <pageMargins left="0.7" right="0.7" top="0.75" bottom="0.75" header="0.3" footer="0.3"/>
      <pageSetup paperSize="9" scale="59" orientation="portrait"/>
      <headerFooter>
        <oddHeader>&amp;LChecklist No. 15 &amp;CGeneral Administration&amp;RVersion- NHSRC/3.0</oddHeader>
        <oddFooter>Page &amp;P</oddFooter>
      </headerFooter>
      <autoFilter ref="A14:G800">
        <filterColumn colId="0">
          <colorFilter dxfId="0"/>
        </filterColumn>
      </autoFilter>
    </customSheetView>
  </customSheetViews>
  <mergeCells count="118">
    <mergeCell ref="A1:I1"/>
    <mergeCell ref="A2:G2"/>
    <mergeCell ref="H2:I2"/>
    <mergeCell ref="A3:I3"/>
    <mergeCell ref="A4:B4"/>
    <mergeCell ref="C4:E4"/>
    <mergeCell ref="G4:I4"/>
    <mergeCell ref="A5:B5"/>
    <mergeCell ref="C5:E5"/>
    <mergeCell ref="B316:G316"/>
    <mergeCell ref="B160:G160"/>
    <mergeCell ref="B165:G165"/>
    <mergeCell ref="B179:G179"/>
    <mergeCell ref="B191:G191"/>
    <mergeCell ref="B192:G192"/>
    <mergeCell ref="B221:G221"/>
    <mergeCell ref="B244:G244"/>
    <mergeCell ref="A40:G40"/>
    <mergeCell ref="B42:G42"/>
    <mergeCell ref="B43:G43"/>
    <mergeCell ref="B63:G63"/>
    <mergeCell ref="B106:G106"/>
    <mergeCell ref="B255:G255"/>
    <mergeCell ref="B301:G301"/>
    <mergeCell ref="B305:G305"/>
    <mergeCell ref="B315:G315"/>
    <mergeCell ref="B136:G136"/>
    <mergeCell ref="B71:G71"/>
    <mergeCell ref="B77:G77"/>
    <mergeCell ref="B92:G92"/>
    <mergeCell ref="B101:G101"/>
    <mergeCell ref="B105:G105"/>
    <mergeCell ref="B491:G491"/>
    <mergeCell ref="B327:G327"/>
    <mergeCell ref="B337:G337"/>
    <mergeCell ref="B363:G363"/>
    <mergeCell ref="B391:G391"/>
    <mergeCell ref="B416:G416"/>
    <mergeCell ref="B420:G420"/>
    <mergeCell ref="B424:G424"/>
    <mergeCell ref="B435:G435"/>
    <mergeCell ref="B444:G444"/>
    <mergeCell ref="B461:G461"/>
    <mergeCell ref="B481:G481"/>
    <mergeCell ref="B492:G492"/>
    <mergeCell ref="B499:G499"/>
    <mergeCell ref="B502:G502"/>
    <mergeCell ref="B514:G514"/>
    <mergeCell ref="B520:G520"/>
    <mergeCell ref="B552:G552"/>
    <mergeCell ref="B606:G606"/>
    <mergeCell ref="B615:G615"/>
    <mergeCell ref="B622:G622"/>
    <mergeCell ref="B559:G559"/>
    <mergeCell ref="B523:G523"/>
    <mergeCell ref="B528:G528"/>
    <mergeCell ref="B534:G534"/>
    <mergeCell ref="B543:G543"/>
    <mergeCell ref="B548:G548"/>
    <mergeCell ref="B738:G738"/>
    <mergeCell ref="B743:G743"/>
    <mergeCell ref="B638:G638"/>
    <mergeCell ref="B563:G563"/>
    <mergeCell ref="B574:G574"/>
    <mergeCell ref="B578:G578"/>
    <mergeCell ref="B583:G583"/>
    <mergeCell ref="B588:G588"/>
    <mergeCell ref="B595:G595"/>
    <mergeCell ref="B600:G600"/>
    <mergeCell ref="B627:G627"/>
    <mergeCell ref="B639:G639"/>
    <mergeCell ref="B664:G664"/>
    <mergeCell ref="B668:G668"/>
    <mergeCell ref="B675:G675"/>
    <mergeCell ref="B679:G679"/>
    <mergeCell ref="B685:G685"/>
    <mergeCell ref="B706:G706"/>
    <mergeCell ref="B707:G707"/>
    <mergeCell ref="B724:G724"/>
    <mergeCell ref="B815:G815"/>
    <mergeCell ref="B822:G822"/>
    <mergeCell ref="B759:G759"/>
    <mergeCell ref="B781:G781"/>
    <mergeCell ref="B788:G788"/>
    <mergeCell ref="B796:G796"/>
    <mergeCell ref="B797:G797"/>
    <mergeCell ref="B809:G809"/>
    <mergeCell ref="B755:G755"/>
    <mergeCell ref="D8:I8"/>
    <mergeCell ref="D9:I16"/>
    <mergeCell ref="A17:I17"/>
    <mergeCell ref="B18:I18"/>
    <mergeCell ref="B19:I19"/>
    <mergeCell ref="G5:I5"/>
    <mergeCell ref="A6:B6"/>
    <mergeCell ref="C6:E6"/>
    <mergeCell ref="G6:I6"/>
    <mergeCell ref="A7:I7"/>
    <mergeCell ref="B8:C8"/>
    <mergeCell ref="B25:I25"/>
    <mergeCell ref="B26:I26"/>
    <mergeCell ref="B27:I27"/>
    <mergeCell ref="B28:I28"/>
    <mergeCell ref="B29:I29"/>
    <mergeCell ref="B20:I20"/>
    <mergeCell ref="B21:I21"/>
    <mergeCell ref="B22:I22"/>
    <mergeCell ref="B23:I23"/>
    <mergeCell ref="B24:I24"/>
    <mergeCell ref="B35:I35"/>
    <mergeCell ref="B36:I36"/>
    <mergeCell ref="B37:I37"/>
    <mergeCell ref="A38:I39"/>
    <mergeCell ref="B30:I30"/>
    <mergeCell ref="B31:I31"/>
    <mergeCell ref="B32:I32"/>
    <mergeCell ref="B33:I33"/>
    <mergeCell ref="B34:I34"/>
  </mergeCells>
  <dataValidations count="1">
    <dataValidation type="list" allowBlank="1" showInputMessage="1" showErrorMessage="1" sqref="D840:D1048576 D40:D830">
      <formula1>$A$841:$A$843</formula1>
    </dataValidation>
  </dataValidations>
  <pageMargins left="0.7" right="0.7" top="0.75" bottom="0.75" header="0.3" footer="0.3"/>
  <pageSetup paperSize="9" scale="55" orientation="portrait" r:id="rId1"/>
  <headerFooter>
    <oddHeader>&amp;LChecklist No. 18&amp;CGeneral Administration&amp;RVersion- NHSRC/3.0</oddHeader>
    <oddFooter>Page &amp;P</oddFooter>
  </headerFooter>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sheetPr codeName="Sheet2" filterMode="1"/>
  <dimension ref="A1:N728"/>
  <sheetViews>
    <sheetView showGridLines="0" view="pageBreakPreview" topLeftCell="A667" zoomScale="60" zoomScaleNormal="78" zoomScalePageLayoutView="60" workbookViewId="0">
      <selection activeCell="A667" sqref="A667:F695"/>
    </sheetView>
  </sheetViews>
  <sheetFormatPr defaultColWidth="9.1796875" defaultRowHeight="14.5"/>
  <cols>
    <col min="1" max="1" width="11.7265625" style="11" customWidth="1"/>
    <col min="2" max="2" width="28.7265625" style="8" customWidth="1"/>
    <col min="3" max="3" width="27.7265625" style="8" customWidth="1"/>
    <col min="4" max="4" width="13.7265625" style="8" customWidth="1"/>
    <col min="5" max="5" width="12" style="8" customWidth="1"/>
    <col min="6" max="6" width="25.453125" style="8" customWidth="1"/>
    <col min="7" max="7" width="19" style="8" customWidth="1"/>
    <col min="8" max="8" width="3.26953125" style="724" customWidth="1"/>
    <col min="9" max="9" width="4.26953125" style="724" customWidth="1"/>
    <col min="10" max="16384" width="9.1796875" style="8"/>
  </cols>
  <sheetData>
    <row r="1" spans="1:9" ht="33.5">
      <c r="A1" s="829" t="s">
        <v>6115</v>
      </c>
      <c r="B1" s="830"/>
      <c r="C1" s="830"/>
      <c r="D1" s="830"/>
      <c r="E1" s="830"/>
      <c r="F1" s="830"/>
      <c r="G1" s="830"/>
      <c r="H1" s="831"/>
      <c r="I1" s="832"/>
    </row>
    <row r="2" spans="1:9" ht="46.15" hidden="1" customHeight="1">
      <c r="A2" s="833" t="s">
        <v>5757</v>
      </c>
      <c r="B2" s="834"/>
      <c r="C2" s="834"/>
      <c r="D2" s="400"/>
      <c r="E2" s="401"/>
      <c r="F2" s="401"/>
      <c r="G2" s="402" t="s">
        <v>6111</v>
      </c>
      <c r="H2" s="653"/>
      <c r="I2" s="653"/>
    </row>
    <row r="3" spans="1:9" ht="37.9" customHeight="1">
      <c r="A3" s="769" t="s">
        <v>6116</v>
      </c>
      <c r="B3" s="770"/>
      <c r="C3" s="770"/>
      <c r="D3" s="770"/>
      <c r="E3" s="770"/>
      <c r="F3" s="770"/>
      <c r="G3" s="770"/>
      <c r="H3" s="771">
        <v>1</v>
      </c>
      <c r="I3" s="772"/>
    </row>
    <row r="4" spans="1:9" ht="33.65" customHeight="1">
      <c r="A4" s="835" t="s">
        <v>6117</v>
      </c>
      <c r="B4" s="835"/>
      <c r="C4" s="835"/>
      <c r="D4" s="835"/>
      <c r="E4" s="835"/>
      <c r="F4" s="835"/>
      <c r="G4" s="835"/>
      <c r="H4" s="836"/>
      <c r="I4" s="836"/>
    </row>
    <row r="5" spans="1:9" ht="45.65" customHeight="1">
      <c r="A5" s="806" t="s">
        <v>6112</v>
      </c>
      <c r="B5" s="806"/>
      <c r="C5" s="807"/>
      <c r="D5" s="807"/>
      <c r="E5" s="807"/>
      <c r="F5" s="655" t="s">
        <v>6121</v>
      </c>
      <c r="G5" s="807"/>
      <c r="H5" s="808"/>
      <c r="I5" s="808"/>
    </row>
    <row r="6" spans="1:9" ht="51" customHeight="1">
      <c r="A6" s="809" t="s">
        <v>6113</v>
      </c>
      <c r="B6" s="810"/>
      <c r="C6" s="811"/>
      <c r="D6" s="811"/>
      <c r="E6" s="811"/>
      <c r="F6" s="656" t="s">
        <v>6126</v>
      </c>
      <c r="G6" s="807"/>
      <c r="H6" s="808"/>
      <c r="I6" s="808"/>
    </row>
    <row r="7" spans="1:9" ht="54" customHeight="1" thickBot="1">
      <c r="A7" s="840" t="s">
        <v>6123</v>
      </c>
      <c r="B7" s="840"/>
      <c r="C7" s="841"/>
      <c r="D7" s="841"/>
      <c r="E7" s="841"/>
      <c r="F7" s="656" t="s">
        <v>6122</v>
      </c>
      <c r="G7" s="807"/>
      <c r="H7" s="808"/>
      <c r="I7" s="808"/>
    </row>
    <row r="8" spans="1:9" ht="38.5" customHeight="1">
      <c r="A8" s="801" t="s">
        <v>6153</v>
      </c>
      <c r="B8" s="802"/>
      <c r="C8" s="802"/>
      <c r="D8" s="802"/>
      <c r="E8" s="802"/>
      <c r="F8" s="803"/>
      <c r="G8" s="803"/>
      <c r="H8" s="804"/>
      <c r="I8" s="805"/>
    </row>
    <row r="9" spans="1:9" ht="33.4" customHeight="1">
      <c r="A9" s="773" t="s">
        <v>45</v>
      </c>
      <c r="B9" s="774"/>
      <c r="C9" s="774"/>
      <c r="D9" s="774"/>
      <c r="E9" s="774"/>
      <c r="F9" s="775" t="s">
        <v>6114</v>
      </c>
      <c r="G9" s="775"/>
      <c r="H9" s="776"/>
      <c r="I9" s="776"/>
    </row>
    <row r="10" spans="1:9" ht="25.9" customHeight="1">
      <c r="A10" s="657" t="s">
        <v>44</v>
      </c>
      <c r="B10" s="658" t="s">
        <v>43</v>
      </c>
      <c r="C10" s="797">
        <f>'Emergency '!D682</f>
        <v>0</v>
      </c>
      <c r="D10" s="797"/>
      <c r="E10" s="798"/>
      <c r="F10" s="777">
        <f>D690</f>
        <v>0</v>
      </c>
      <c r="G10" s="778"/>
      <c r="H10" s="779"/>
      <c r="I10" s="780"/>
    </row>
    <row r="11" spans="1:9" ht="25.9" customHeight="1">
      <c r="A11" s="657" t="s">
        <v>42</v>
      </c>
      <c r="B11" s="658" t="s">
        <v>41</v>
      </c>
      <c r="C11" s="797">
        <f>'Emergency '!D683</f>
        <v>0</v>
      </c>
      <c r="D11" s="797"/>
      <c r="E11" s="798"/>
      <c r="F11" s="781"/>
      <c r="G11" s="782"/>
      <c r="H11" s="783"/>
      <c r="I11" s="784"/>
    </row>
    <row r="12" spans="1:9" ht="25.9" customHeight="1">
      <c r="A12" s="657" t="s">
        <v>40</v>
      </c>
      <c r="B12" s="658" t="s">
        <v>39</v>
      </c>
      <c r="C12" s="797">
        <f>'Emergency '!D684</f>
        <v>0</v>
      </c>
      <c r="D12" s="797"/>
      <c r="E12" s="798"/>
      <c r="F12" s="781"/>
      <c r="G12" s="782"/>
      <c r="H12" s="783"/>
      <c r="I12" s="784"/>
    </row>
    <row r="13" spans="1:9" ht="25.9" customHeight="1">
      <c r="A13" s="657" t="s">
        <v>38</v>
      </c>
      <c r="B13" s="658" t="s">
        <v>37</v>
      </c>
      <c r="C13" s="797">
        <f>'Emergency '!D685</f>
        <v>0</v>
      </c>
      <c r="D13" s="797"/>
      <c r="E13" s="798"/>
      <c r="F13" s="781"/>
      <c r="G13" s="782"/>
      <c r="H13" s="783"/>
      <c r="I13" s="784"/>
    </row>
    <row r="14" spans="1:9" ht="25.9" customHeight="1">
      <c r="A14" s="657" t="s">
        <v>36</v>
      </c>
      <c r="B14" s="658" t="s">
        <v>35</v>
      </c>
      <c r="C14" s="797">
        <f>'Emergency '!D686</f>
        <v>0</v>
      </c>
      <c r="D14" s="797"/>
      <c r="E14" s="798"/>
      <c r="F14" s="781"/>
      <c r="G14" s="782"/>
      <c r="H14" s="783"/>
      <c r="I14" s="784"/>
    </row>
    <row r="15" spans="1:9" ht="25.9" customHeight="1">
      <c r="A15" s="657" t="s">
        <v>33</v>
      </c>
      <c r="B15" s="658" t="s">
        <v>26</v>
      </c>
      <c r="C15" s="797">
        <f>'Emergency '!D687</f>
        <v>0</v>
      </c>
      <c r="D15" s="797"/>
      <c r="E15" s="798"/>
      <c r="F15" s="781"/>
      <c r="G15" s="782"/>
      <c r="H15" s="783"/>
      <c r="I15" s="784"/>
    </row>
    <row r="16" spans="1:9" ht="42" customHeight="1">
      <c r="A16" s="657" t="s">
        <v>32</v>
      </c>
      <c r="B16" s="658" t="s">
        <v>34</v>
      </c>
      <c r="C16" s="797">
        <f>'Emergency '!D688</f>
        <v>0</v>
      </c>
      <c r="D16" s="797"/>
      <c r="E16" s="798"/>
      <c r="F16" s="781"/>
      <c r="G16" s="782"/>
      <c r="H16" s="783"/>
      <c r="I16" s="784"/>
    </row>
    <row r="17" spans="1:9" ht="26.5" customHeight="1" thickBot="1">
      <c r="A17" s="659" t="s">
        <v>30</v>
      </c>
      <c r="B17" s="660" t="s">
        <v>29</v>
      </c>
      <c r="C17" s="799">
        <f>'Emergency '!D689</f>
        <v>0</v>
      </c>
      <c r="D17" s="799"/>
      <c r="E17" s="800"/>
      <c r="F17" s="785"/>
      <c r="G17" s="786"/>
      <c r="H17" s="787"/>
      <c r="I17" s="788"/>
    </row>
    <row r="18" spans="1:9" ht="19.899999999999999" customHeight="1">
      <c r="A18" s="793"/>
      <c r="B18" s="794"/>
      <c r="C18" s="794"/>
      <c r="D18" s="794"/>
      <c r="E18" s="794"/>
      <c r="F18" s="794"/>
      <c r="G18" s="794"/>
      <c r="H18" s="795"/>
      <c r="I18" s="796"/>
    </row>
    <row r="19" spans="1:9" ht="28.9" customHeight="1">
      <c r="A19" s="661"/>
      <c r="B19" s="812" t="s">
        <v>6118</v>
      </c>
      <c r="C19" s="812"/>
      <c r="D19" s="812"/>
      <c r="E19" s="812"/>
      <c r="F19" s="812"/>
      <c r="G19" s="812"/>
      <c r="H19" s="813"/>
      <c r="I19" s="813"/>
    </row>
    <row r="20" spans="1:9" ht="28.15" customHeight="1">
      <c r="A20" s="662">
        <v>1</v>
      </c>
      <c r="B20" s="814"/>
      <c r="C20" s="814"/>
      <c r="D20" s="814"/>
      <c r="E20" s="814"/>
      <c r="F20" s="814"/>
      <c r="G20" s="814"/>
      <c r="H20" s="815"/>
      <c r="I20" s="815"/>
    </row>
    <row r="21" spans="1:9" ht="28.15" customHeight="1">
      <c r="A21" s="662">
        <v>2</v>
      </c>
      <c r="B21" s="814"/>
      <c r="C21" s="814"/>
      <c r="D21" s="814"/>
      <c r="E21" s="814"/>
      <c r="F21" s="814"/>
      <c r="G21" s="814"/>
      <c r="H21" s="815"/>
      <c r="I21" s="815"/>
    </row>
    <row r="22" spans="1:9" ht="28.15" customHeight="1">
      <c r="A22" s="662">
        <v>3</v>
      </c>
      <c r="B22" s="814"/>
      <c r="C22" s="814"/>
      <c r="D22" s="814"/>
      <c r="E22" s="814"/>
      <c r="F22" s="814"/>
      <c r="G22" s="814"/>
      <c r="H22" s="815"/>
      <c r="I22" s="815"/>
    </row>
    <row r="23" spans="1:9" ht="28.15" customHeight="1">
      <c r="A23" s="662">
        <v>4</v>
      </c>
      <c r="B23" s="814"/>
      <c r="C23" s="814"/>
      <c r="D23" s="814"/>
      <c r="E23" s="814"/>
      <c r="F23" s="814"/>
      <c r="G23" s="814"/>
      <c r="H23" s="815"/>
      <c r="I23" s="815"/>
    </row>
    <row r="24" spans="1:9" ht="28.15" customHeight="1">
      <c r="A24" s="662">
        <v>5</v>
      </c>
      <c r="B24" s="814"/>
      <c r="C24" s="814"/>
      <c r="D24" s="814"/>
      <c r="E24" s="814"/>
      <c r="F24" s="814"/>
      <c r="G24" s="814"/>
      <c r="H24" s="815"/>
      <c r="I24" s="815"/>
    </row>
    <row r="25" spans="1:9" ht="28.15" customHeight="1">
      <c r="A25" s="661"/>
      <c r="B25" s="816" t="s">
        <v>6120</v>
      </c>
      <c r="C25" s="817"/>
      <c r="D25" s="817"/>
      <c r="E25" s="817"/>
      <c r="F25" s="817"/>
      <c r="G25" s="817"/>
      <c r="H25" s="818"/>
      <c r="I25" s="819"/>
    </row>
    <row r="26" spans="1:9" ht="28.15" customHeight="1">
      <c r="A26" s="662">
        <v>1</v>
      </c>
      <c r="B26" s="814"/>
      <c r="C26" s="814"/>
      <c r="D26" s="814"/>
      <c r="E26" s="814"/>
      <c r="F26" s="814"/>
      <c r="G26" s="814"/>
      <c r="H26" s="815"/>
      <c r="I26" s="815"/>
    </row>
    <row r="27" spans="1:9" ht="28.15" customHeight="1">
      <c r="A27" s="662">
        <v>2</v>
      </c>
      <c r="B27" s="814"/>
      <c r="C27" s="814"/>
      <c r="D27" s="814"/>
      <c r="E27" s="814"/>
      <c r="F27" s="814"/>
      <c r="G27" s="814"/>
      <c r="H27" s="815"/>
      <c r="I27" s="815"/>
    </row>
    <row r="28" spans="1:9" ht="28.15" customHeight="1">
      <c r="A28" s="662">
        <v>3</v>
      </c>
      <c r="B28" s="814"/>
      <c r="C28" s="814"/>
      <c r="D28" s="814"/>
      <c r="E28" s="814"/>
      <c r="F28" s="814"/>
      <c r="G28" s="814"/>
      <c r="H28" s="815"/>
      <c r="I28" s="815"/>
    </row>
    <row r="29" spans="1:9" ht="28.15" customHeight="1">
      <c r="A29" s="662">
        <v>4</v>
      </c>
      <c r="B29" s="789"/>
      <c r="C29" s="790"/>
      <c r="D29" s="790"/>
      <c r="E29" s="790"/>
      <c r="F29" s="790"/>
      <c r="G29" s="790"/>
      <c r="H29" s="791"/>
      <c r="I29" s="792"/>
    </row>
    <row r="30" spans="1:9" ht="28.15" customHeight="1">
      <c r="A30" s="662">
        <v>5</v>
      </c>
      <c r="B30" s="789"/>
      <c r="C30" s="790"/>
      <c r="D30" s="790"/>
      <c r="E30" s="790"/>
      <c r="F30" s="790"/>
      <c r="G30" s="790"/>
      <c r="H30" s="791"/>
      <c r="I30" s="792"/>
    </row>
    <row r="31" spans="1:9" ht="28.15" customHeight="1">
      <c r="A31" s="661"/>
      <c r="B31" s="812" t="s">
        <v>6119</v>
      </c>
      <c r="C31" s="812"/>
      <c r="D31" s="812"/>
      <c r="E31" s="812"/>
      <c r="F31" s="812"/>
      <c r="G31" s="812"/>
      <c r="H31" s="813"/>
      <c r="I31" s="813"/>
    </row>
    <row r="32" spans="1:9" ht="28.15" customHeight="1">
      <c r="A32" s="662">
        <v>1</v>
      </c>
      <c r="B32" s="814"/>
      <c r="C32" s="814"/>
      <c r="D32" s="814"/>
      <c r="E32" s="814"/>
      <c r="F32" s="814"/>
      <c r="G32" s="814"/>
      <c r="H32" s="815"/>
      <c r="I32" s="815"/>
    </row>
    <row r="33" spans="1:9" ht="28.15" customHeight="1">
      <c r="A33" s="662">
        <v>2</v>
      </c>
      <c r="B33" s="814"/>
      <c r="C33" s="814"/>
      <c r="D33" s="814"/>
      <c r="E33" s="814"/>
      <c r="F33" s="814"/>
      <c r="G33" s="814"/>
      <c r="H33" s="815"/>
      <c r="I33" s="815"/>
    </row>
    <row r="34" spans="1:9" ht="28.15" customHeight="1">
      <c r="A34" s="662">
        <v>3</v>
      </c>
      <c r="B34" s="814"/>
      <c r="C34" s="814"/>
      <c r="D34" s="814"/>
      <c r="E34" s="814"/>
      <c r="F34" s="814"/>
      <c r="G34" s="814"/>
      <c r="H34" s="815"/>
      <c r="I34" s="815"/>
    </row>
    <row r="35" spans="1:9" ht="28.15" customHeight="1">
      <c r="A35" s="662">
        <v>4</v>
      </c>
      <c r="B35" s="814"/>
      <c r="C35" s="814"/>
      <c r="D35" s="814"/>
      <c r="E35" s="814"/>
      <c r="F35" s="814"/>
      <c r="G35" s="814"/>
      <c r="H35" s="815"/>
      <c r="I35" s="815"/>
    </row>
    <row r="36" spans="1:9" ht="28.15" customHeight="1">
      <c r="A36" s="662">
        <v>5</v>
      </c>
      <c r="B36" s="789"/>
      <c r="C36" s="790"/>
      <c r="D36" s="790"/>
      <c r="E36" s="790"/>
      <c r="F36" s="790"/>
      <c r="G36" s="790"/>
      <c r="H36" s="791"/>
      <c r="I36" s="792"/>
    </row>
    <row r="37" spans="1:9" ht="28.15" customHeight="1">
      <c r="A37" s="661"/>
      <c r="B37" s="844" t="s">
        <v>6124</v>
      </c>
      <c r="C37" s="844"/>
      <c r="D37" s="844"/>
      <c r="E37" s="844"/>
      <c r="F37" s="844"/>
      <c r="G37" s="844"/>
      <c r="H37" s="845"/>
      <c r="I37" s="845"/>
    </row>
    <row r="38" spans="1:9" ht="28.15" customHeight="1">
      <c r="A38" s="661"/>
      <c r="B38" s="842" t="s">
        <v>6125</v>
      </c>
      <c r="C38" s="842"/>
      <c r="D38" s="842"/>
      <c r="E38" s="842"/>
      <c r="F38" s="842"/>
      <c r="G38" s="842"/>
      <c r="H38" s="843"/>
      <c r="I38" s="843"/>
    </row>
    <row r="39" spans="1:9" ht="28.15" customHeight="1">
      <c r="A39" s="767"/>
      <c r="B39" s="767"/>
      <c r="C39" s="767"/>
      <c r="D39" s="767"/>
      <c r="E39" s="767"/>
      <c r="F39" s="767"/>
      <c r="G39" s="767"/>
      <c r="H39" s="768"/>
      <c r="I39" s="768"/>
    </row>
    <row r="40" spans="1:9" ht="45.65" customHeight="1">
      <c r="A40" s="767"/>
      <c r="B40" s="767"/>
      <c r="C40" s="767"/>
      <c r="D40" s="767"/>
      <c r="E40" s="767"/>
      <c r="F40" s="767"/>
      <c r="G40" s="767"/>
      <c r="H40" s="768"/>
      <c r="I40" s="768"/>
    </row>
    <row r="41" spans="1:9" ht="26">
      <c r="A41" s="837" t="s">
        <v>6108</v>
      </c>
      <c r="B41" s="837"/>
      <c r="C41" s="837"/>
      <c r="D41" s="837"/>
      <c r="E41" s="837"/>
      <c r="F41" s="837"/>
      <c r="G41" s="837"/>
      <c r="H41" s="725"/>
      <c r="I41" s="725"/>
    </row>
    <row r="42" spans="1:9" ht="31">
      <c r="A42" s="471" t="s">
        <v>1463</v>
      </c>
      <c r="B42" s="468" t="s">
        <v>1462</v>
      </c>
      <c r="C42" s="471" t="s">
        <v>3395</v>
      </c>
      <c r="D42" s="717" t="s">
        <v>1460</v>
      </c>
      <c r="E42" s="718" t="s">
        <v>1459</v>
      </c>
      <c r="F42" s="471" t="s">
        <v>1957</v>
      </c>
      <c r="G42" s="471" t="s">
        <v>1457</v>
      </c>
      <c r="H42" s="725"/>
      <c r="I42" s="725"/>
    </row>
    <row r="43" spans="1:9" ht="21">
      <c r="A43" s="391"/>
      <c r="B43" s="838" t="s">
        <v>1455</v>
      </c>
      <c r="C43" s="839"/>
      <c r="D43" s="839"/>
      <c r="E43" s="839"/>
      <c r="F43" s="839"/>
      <c r="G43" s="839"/>
      <c r="H43" s="725">
        <f>H44+H64+H70+H75+H87+H95</f>
        <v>0</v>
      </c>
      <c r="I43" s="725">
        <f>I44+I64+I70+I75+I87+I95</f>
        <v>42</v>
      </c>
    </row>
    <row r="44" spans="1:9" ht="18.5">
      <c r="A44" s="18" t="s">
        <v>4096</v>
      </c>
      <c r="B44" s="825" t="s">
        <v>1453</v>
      </c>
      <c r="C44" s="826"/>
      <c r="D44" s="826"/>
      <c r="E44" s="826"/>
      <c r="F44" s="826"/>
      <c r="G44" s="826"/>
      <c r="H44" s="725">
        <f>SUM(D45:D63)</f>
        <v>0</v>
      </c>
      <c r="I44" s="725">
        <f>COUNT(D45:D63)*2</f>
        <v>24</v>
      </c>
    </row>
    <row r="45" spans="1:9" ht="58">
      <c r="A45" s="19" t="s">
        <v>5754</v>
      </c>
      <c r="B45" s="29" t="s">
        <v>1451</v>
      </c>
      <c r="C45" s="56" t="s">
        <v>6107</v>
      </c>
      <c r="D45" s="37">
        <v>0</v>
      </c>
      <c r="E45" s="13" t="s">
        <v>1210</v>
      </c>
      <c r="F45" s="23" t="s">
        <v>6106</v>
      </c>
      <c r="G45" s="37"/>
      <c r="H45" s="725"/>
      <c r="I45" s="725"/>
    </row>
    <row r="46" spans="1:9" ht="58">
      <c r="A46" s="19" t="s">
        <v>5753</v>
      </c>
      <c r="B46" s="29" t="s">
        <v>1447</v>
      </c>
      <c r="C46" s="56" t="s">
        <v>6105</v>
      </c>
      <c r="D46" s="37">
        <v>0</v>
      </c>
      <c r="E46" s="13" t="s">
        <v>1210</v>
      </c>
      <c r="F46" s="398" t="s">
        <v>6104</v>
      </c>
      <c r="G46" s="37"/>
      <c r="H46" s="725"/>
      <c r="I46" s="725"/>
    </row>
    <row r="47" spans="1:9" ht="58">
      <c r="A47" s="19" t="s">
        <v>5752</v>
      </c>
      <c r="B47" s="29" t="s">
        <v>1443</v>
      </c>
      <c r="C47" s="56" t="s">
        <v>6103</v>
      </c>
      <c r="D47" s="37">
        <v>0</v>
      </c>
      <c r="E47" s="13" t="s">
        <v>1210</v>
      </c>
      <c r="F47" s="30" t="s">
        <v>6102</v>
      </c>
      <c r="G47" s="37"/>
      <c r="H47" s="725"/>
      <c r="I47" s="725"/>
    </row>
    <row r="48" spans="1:9" ht="43.5">
      <c r="A48" s="19" t="s">
        <v>5751</v>
      </c>
      <c r="B48" s="29" t="s">
        <v>6101</v>
      </c>
      <c r="C48" s="56" t="s">
        <v>6100</v>
      </c>
      <c r="D48" s="37">
        <v>0</v>
      </c>
      <c r="E48" s="13" t="s">
        <v>1210</v>
      </c>
      <c r="F48" s="30" t="s">
        <v>6099</v>
      </c>
      <c r="G48" s="37"/>
      <c r="H48" s="725"/>
      <c r="I48" s="725"/>
    </row>
    <row r="49" spans="1:9" ht="31">
      <c r="A49" s="19" t="s">
        <v>5750</v>
      </c>
      <c r="B49" s="29" t="s">
        <v>1435</v>
      </c>
      <c r="C49" s="56" t="s">
        <v>6098</v>
      </c>
      <c r="D49" s="37">
        <v>0</v>
      </c>
      <c r="E49" s="13" t="s">
        <v>1210</v>
      </c>
      <c r="F49" s="30" t="s">
        <v>6097</v>
      </c>
      <c r="G49" s="37"/>
      <c r="H49" s="725"/>
      <c r="I49" s="725"/>
    </row>
    <row r="50" spans="1:9" ht="31">
      <c r="A50" s="19" t="s">
        <v>6096</v>
      </c>
      <c r="B50" s="29" t="s">
        <v>1431</v>
      </c>
      <c r="C50" s="56" t="s">
        <v>6095</v>
      </c>
      <c r="D50" s="37">
        <v>0</v>
      </c>
      <c r="E50" s="13" t="s">
        <v>1210</v>
      </c>
      <c r="F50" s="30" t="s">
        <v>6094</v>
      </c>
      <c r="G50" s="37"/>
      <c r="H50" s="725"/>
      <c r="I50" s="725"/>
    </row>
    <row r="51" spans="1:9" ht="31">
      <c r="A51" s="19" t="s">
        <v>5749</v>
      </c>
      <c r="B51" s="29" t="s">
        <v>1425</v>
      </c>
      <c r="C51" s="56" t="s">
        <v>6093</v>
      </c>
      <c r="D51" s="37">
        <v>0</v>
      </c>
      <c r="E51" s="13" t="s">
        <v>1210</v>
      </c>
      <c r="F51" s="30" t="s">
        <v>6092</v>
      </c>
      <c r="G51" s="37"/>
      <c r="H51" s="725"/>
      <c r="I51" s="725"/>
    </row>
    <row r="52" spans="1:9" ht="31" hidden="1">
      <c r="A52" s="21" t="s">
        <v>1420</v>
      </c>
      <c r="B52" s="29" t="s">
        <v>1419</v>
      </c>
      <c r="C52" s="56"/>
      <c r="D52" s="26"/>
      <c r="E52" s="13"/>
      <c r="F52" s="30"/>
      <c r="G52" s="26"/>
      <c r="H52" s="11"/>
      <c r="I52" s="11"/>
    </row>
    <row r="53" spans="1:9" ht="43.5">
      <c r="A53" s="19" t="s">
        <v>6091</v>
      </c>
      <c r="B53" s="29" t="s">
        <v>1416</v>
      </c>
      <c r="C53" s="56" t="s">
        <v>6090</v>
      </c>
      <c r="D53" s="37">
        <v>0</v>
      </c>
      <c r="E53" s="13" t="s">
        <v>1210</v>
      </c>
      <c r="F53" s="30" t="s">
        <v>6089</v>
      </c>
      <c r="G53" s="37"/>
      <c r="H53" s="725"/>
      <c r="I53" s="725"/>
    </row>
    <row r="54" spans="1:9" ht="31" hidden="1">
      <c r="A54" s="21" t="s">
        <v>1414</v>
      </c>
      <c r="B54" s="29" t="s">
        <v>1413</v>
      </c>
      <c r="C54" s="56"/>
      <c r="D54" s="26"/>
      <c r="E54" s="13"/>
      <c r="F54" s="13"/>
      <c r="G54" s="26"/>
      <c r="H54" s="11"/>
      <c r="I54" s="11"/>
    </row>
    <row r="55" spans="1:9" ht="31" hidden="1">
      <c r="A55" s="21" t="s">
        <v>1408</v>
      </c>
      <c r="B55" s="29" t="s">
        <v>1407</v>
      </c>
      <c r="C55" s="56"/>
      <c r="D55" s="26"/>
      <c r="E55" s="13"/>
      <c r="F55" s="13"/>
      <c r="G55" s="26"/>
      <c r="H55" s="11"/>
      <c r="I55" s="11"/>
    </row>
    <row r="56" spans="1:9" ht="31" hidden="1">
      <c r="A56" s="21" t="s">
        <v>1404</v>
      </c>
      <c r="B56" s="29" t="s">
        <v>1403</v>
      </c>
      <c r="C56" s="56"/>
      <c r="D56" s="26"/>
      <c r="E56" s="13"/>
      <c r="F56" s="13"/>
      <c r="G56" s="26"/>
      <c r="H56" s="11"/>
      <c r="I56" s="11"/>
    </row>
    <row r="57" spans="1:9" ht="31">
      <c r="A57" s="19" t="s">
        <v>6088</v>
      </c>
      <c r="B57" s="29" t="s">
        <v>1399</v>
      </c>
      <c r="C57" s="56" t="s">
        <v>6087</v>
      </c>
      <c r="D57" s="37">
        <v>0</v>
      </c>
      <c r="E57" s="13" t="s">
        <v>1210</v>
      </c>
      <c r="F57" s="30" t="s">
        <v>6086</v>
      </c>
      <c r="G57" s="37"/>
      <c r="H57" s="725"/>
      <c r="I57" s="725"/>
    </row>
    <row r="58" spans="1:9" ht="43.5">
      <c r="A58" s="19"/>
      <c r="B58" s="29"/>
      <c r="C58" s="56" t="s">
        <v>6085</v>
      </c>
      <c r="D58" s="37">
        <v>0</v>
      </c>
      <c r="E58" s="13" t="s">
        <v>1210</v>
      </c>
      <c r="F58" s="30" t="s">
        <v>6084</v>
      </c>
      <c r="G58" s="37"/>
      <c r="H58" s="725"/>
      <c r="I58" s="725"/>
    </row>
    <row r="59" spans="1:9" ht="31">
      <c r="A59" s="19" t="s">
        <v>4095</v>
      </c>
      <c r="B59" s="29" t="s">
        <v>1394</v>
      </c>
      <c r="C59" s="388" t="s">
        <v>6083</v>
      </c>
      <c r="D59" s="37">
        <v>0</v>
      </c>
      <c r="E59" s="26" t="s">
        <v>422</v>
      </c>
      <c r="F59" s="26"/>
      <c r="G59" s="37"/>
      <c r="H59" s="725"/>
      <c r="I59" s="725"/>
    </row>
    <row r="60" spans="1:9" ht="46.5" hidden="1">
      <c r="A60" s="21" t="s">
        <v>1392</v>
      </c>
      <c r="B60" s="29" t="s">
        <v>1391</v>
      </c>
      <c r="C60" s="26"/>
      <c r="D60" s="26"/>
      <c r="E60" s="26"/>
      <c r="F60" s="26"/>
      <c r="G60" s="26"/>
      <c r="H60" s="11"/>
      <c r="I60" s="11"/>
    </row>
    <row r="61" spans="1:9" ht="58">
      <c r="A61" s="19" t="s">
        <v>5747</v>
      </c>
      <c r="B61" s="29" t="s">
        <v>1382</v>
      </c>
      <c r="C61" s="56" t="s">
        <v>6082</v>
      </c>
      <c r="D61" s="37">
        <v>0</v>
      </c>
      <c r="E61" s="13" t="s">
        <v>1210</v>
      </c>
      <c r="F61" s="30" t="s">
        <v>6081</v>
      </c>
      <c r="G61" s="37"/>
      <c r="H61" s="725"/>
      <c r="I61" s="725"/>
    </row>
    <row r="62" spans="1:9" ht="31" hidden="1">
      <c r="A62" s="21" t="s">
        <v>1381</v>
      </c>
      <c r="B62" s="29" t="s">
        <v>1380</v>
      </c>
      <c r="C62" s="26"/>
      <c r="D62" s="26"/>
      <c r="E62" s="26"/>
      <c r="F62" s="26"/>
      <c r="G62" s="26"/>
      <c r="H62" s="11"/>
      <c r="I62" s="11"/>
    </row>
    <row r="63" spans="1:9" ht="31" hidden="1">
      <c r="A63" s="21" t="s">
        <v>1379</v>
      </c>
      <c r="B63" s="29" t="s">
        <v>1378</v>
      </c>
      <c r="C63" s="26"/>
      <c r="D63" s="26"/>
      <c r="E63" s="26"/>
      <c r="F63" s="26"/>
      <c r="G63" s="26"/>
      <c r="H63" s="11"/>
      <c r="I63" s="11"/>
    </row>
    <row r="64" spans="1:9" ht="18.5">
      <c r="A64" s="19" t="s">
        <v>1377</v>
      </c>
      <c r="B64" s="820" t="s">
        <v>1376</v>
      </c>
      <c r="C64" s="820"/>
      <c r="D64" s="820"/>
      <c r="E64" s="820"/>
      <c r="F64" s="820"/>
      <c r="G64" s="820"/>
      <c r="H64" s="725">
        <f>SUM(D65:D69)</f>
        <v>0</v>
      </c>
      <c r="I64" s="725">
        <f>COUNT(D65:D69)*2</f>
        <v>4</v>
      </c>
    </row>
    <row r="65" spans="1:9" ht="31" hidden="1">
      <c r="A65" s="21" t="s">
        <v>1375</v>
      </c>
      <c r="B65" s="31" t="s">
        <v>1374</v>
      </c>
      <c r="C65" s="26"/>
      <c r="D65" s="26"/>
      <c r="E65" s="26"/>
      <c r="F65" s="26"/>
      <c r="G65" s="26"/>
      <c r="H65" s="11"/>
      <c r="I65" s="11"/>
    </row>
    <row r="66" spans="1:9" ht="43.5">
      <c r="A66" s="19" t="s">
        <v>1373</v>
      </c>
      <c r="B66" s="31" t="s">
        <v>1372</v>
      </c>
      <c r="C66" s="23" t="s">
        <v>6080</v>
      </c>
      <c r="D66" s="37">
        <v>0</v>
      </c>
      <c r="E66" s="26" t="s">
        <v>116</v>
      </c>
      <c r="F66" s="26"/>
      <c r="G66" s="37"/>
      <c r="H66" s="725"/>
      <c r="I66" s="725"/>
    </row>
    <row r="67" spans="1:9" ht="31" hidden="1">
      <c r="A67" s="21" t="s">
        <v>1370</v>
      </c>
      <c r="B67" s="31" t="s">
        <v>1369</v>
      </c>
      <c r="C67" s="26"/>
      <c r="D67" s="26"/>
      <c r="E67" s="26"/>
      <c r="F67" s="26"/>
      <c r="G67" s="26"/>
      <c r="H67" s="11"/>
      <c r="I67" s="11"/>
    </row>
    <row r="68" spans="1:9" ht="43.5">
      <c r="A68" s="19" t="s">
        <v>1367</v>
      </c>
      <c r="B68" s="31" t="s">
        <v>1366</v>
      </c>
      <c r="C68" s="23" t="s">
        <v>6079</v>
      </c>
      <c r="D68" s="37">
        <v>0</v>
      </c>
      <c r="E68" s="26" t="s">
        <v>116</v>
      </c>
      <c r="F68" s="26"/>
      <c r="G68" s="37"/>
      <c r="H68" s="725"/>
      <c r="I68" s="725"/>
    </row>
    <row r="69" spans="1:9" ht="31" hidden="1">
      <c r="A69" s="21" t="s">
        <v>1363</v>
      </c>
      <c r="B69" s="31" t="s">
        <v>1362</v>
      </c>
      <c r="C69" s="26"/>
      <c r="D69" s="26"/>
      <c r="E69" s="26"/>
      <c r="F69" s="26"/>
      <c r="G69" s="26"/>
      <c r="H69" s="11"/>
      <c r="I69" s="11"/>
    </row>
    <row r="70" spans="1:9" ht="18.5">
      <c r="A70" s="19" t="s">
        <v>1360</v>
      </c>
      <c r="B70" s="820" t="s">
        <v>1359</v>
      </c>
      <c r="C70" s="820"/>
      <c r="D70" s="820"/>
      <c r="E70" s="820"/>
      <c r="F70" s="820"/>
      <c r="G70" s="820"/>
      <c r="H70" s="725">
        <f>SUM(D71:D74)</f>
        <v>0</v>
      </c>
      <c r="I70" s="725">
        <f>COUNT(D71:D74)*2</f>
        <v>8</v>
      </c>
    </row>
    <row r="71" spans="1:9" ht="31">
      <c r="A71" s="19" t="s">
        <v>5731</v>
      </c>
      <c r="B71" s="31" t="s">
        <v>1357</v>
      </c>
      <c r="C71" s="23" t="s">
        <v>6077</v>
      </c>
      <c r="D71" s="37">
        <v>0</v>
      </c>
      <c r="E71" s="13" t="s">
        <v>1210</v>
      </c>
      <c r="F71" s="26"/>
      <c r="G71" s="37"/>
      <c r="H71" s="725"/>
      <c r="I71" s="725"/>
    </row>
    <row r="72" spans="1:9" ht="29">
      <c r="A72" s="19"/>
      <c r="B72" s="31"/>
      <c r="C72" s="23" t="s">
        <v>6076</v>
      </c>
      <c r="D72" s="37">
        <v>0</v>
      </c>
      <c r="E72" s="13" t="s">
        <v>116</v>
      </c>
      <c r="F72" s="23" t="s">
        <v>6075</v>
      </c>
      <c r="G72" s="37"/>
      <c r="H72" s="725"/>
      <c r="I72" s="725"/>
    </row>
    <row r="73" spans="1:9" ht="43.5">
      <c r="A73" s="19" t="s">
        <v>6074</v>
      </c>
      <c r="B73" s="31" t="s">
        <v>1355</v>
      </c>
      <c r="C73" s="56" t="s">
        <v>6073</v>
      </c>
      <c r="D73" s="37">
        <v>0</v>
      </c>
      <c r="E73" s="13" t="s">
        <v>1210</v>
      </c>
      <c r="F73" s="23" t="s">
        <v>6072</v>
      </c>
      <c r="G73" s="37"/>
      <c r="H73" s="725"/>
      <c r="I73" s="725"/>
    </row>
    <row r="74" spans="1:9" ht="46.5">
      <c r="A74" s="19" t="s">
        <v>6071</v>
      </c>
      <c r="B74" s="31" t="s">
        <v>1352</v>
      </c>
      <c r="C74" s="56" t="s">
        <v>6070</v>
      </c>
      <c r="D74" s="37">
        <v>0</v>
      </c>
      <c r="E74" s="13" t="s">
        <v>1210</v>
      </c>
      <c r="F74" s="26"/>
      <c r="G74" s="37"/>
      <c r="H74" s="725"/>
      <c r="I74" s="725"/>
    </row>
    <row r="75" spans="1:9" ht="18.5" hidden="1">
      <c r="A75" s="21" t="s">
        <v>1349</v>
      </c>
      <c r="B75" s="825" t="s">
        <v>1348</v>
      </c>
      <c r="C75" s="826"/>
      <c r="D75" s="826"/>
      <c r="E75" s="826"/>
      <c r="F75" s="826"/>
      <c r="G75" s="827"/>
      <c r="H75" s="11">
        <f>SUM(D76:D86)</f>
        <v>0</v>
      </c>
      <c r="I75" s="11">
        <f>COUNT(D76:D86)*2</f>
        <v>0</v>
      </c>
    </row>
    <row r="76" spans="1:9" ht="62" hidden="1">
      <c r="A76" s="21" t="s">
        <v>1347</v>
      </c>
      <c r="B76" s="29" t="s">
        <v>1346</v>
      </c>
      <c r="C76" s="26"/>
      <c r="D76" s="26"/>
      <c r="E76" s="26"/>
      <c r="F76" s="26"/>
      <c r="G76" s="26"/>
      <c r="H76" s="11"/>
      <c r="I76" s="11"/>
    </row>
    <row r="77" spans="1:9" ht="62" hidden="1">
      <c r="A77" s="21" t="s">
        <v>1343</v>
      </c>
      <c r="B77" s="29" t="s">
        <v>1342</v>
      </c>
      <c r="C77" s="26"/>
      <c r="D77" s="26"/>
      <c r="E77" s="26"/>
      <c r="F77" s="26"/>
      <c r="G77" s="26"/>
      <c r="H77" s="11"/>
      <c r="I77" s="11"/>
    </row>
    <row r="78" spans="1:9" ht="62" hidden="1">
      <c r="A78" s="21" t="s">
        <v>1340</v>
      </c>
      <c r="B78" s="29" t="s">
        <v>1339</v>
      </c>
      <c r="C78" s="26"/>
      <c r="D78" s="26"/>
      <c r="E78" s="26"/>
      <c r="F78" s="26"/>
      <c r="G78" s="26"/>
      <c r="H78" s="11"/>
      <c r="I78" s="11"/>
    </row>
    <row r="79" spans="1:9" ht="46.5" hidden="1">
      <c r="A79" s="21" t="s">
        <v>1337</v>
      </c>
      <c r="B79" s="29" t="s">
        <v>1336</v>
      </c>
      <c r="C79" s="26"/>
      <c r="D79" s="26"/>
      <c r="E79" s="26"/>
      <c r="F79" s="26"/>
      <c r="G79" s="26"/>
      <c r="H79" s="11"/>
      <c r="I79" s="11"/>
    </row>
    <row r="80" spans="1:9" ht="62" hidden="1">
      <c r="A80" s="21" t="s">
        <v>1330</v>
      </c>
      <c r="B80" s="29" t="s">
        <v>6069</v>
      </c>
      <c r="C80" s="26"/>
      <c r="D80" s="26"/>
      <c r="E80" s="26"/>
      <c r="F80" s="26"/>
      <c r="G80" s="26"/>
      <c r="H80" s="11"/>
      <c r="I80" s="11"/>
    </row>
    <row r="81" spans="1:9" ht="46.5" hidden="1">
      <c r="A81" s="21" t="s">
        <v>1324</v>
      </c>
      <c r="B81" s="29" t="s">
        <v>1323</v>
      </c>
      <c r="C81" s="26"/>
      <c r="D81" s="26"/>
      <c r="E81" s="26"/>
      <c r="F81" s="26"/>
      <c r="G81" s="26"/>
      <c r="H81" s="11"/>
      <c r="I81" s="11"/>
    </row>
    <row r="82" spans="1:9" ht="62" hidden="1">
      <c r="A82" s="21" t="s">
        <v>1321</v>
      </c>
      <c r="B82" s="29" t="s">
        <v>1320</v>
      </c>
      <c r="C82" s="26"/>
      <c r="D82" s="26"/>
      <c r="E82" s="26"/>
      <c r="F82" s="26"/>
      <c r="G82" s="26"/>
      <c r="H82" s="11"/>
      <c r="I82" s="11"/>
    </row>
    <row r="83" spans="1:9" ht="108.5" hidden="1">
      <c r="A83" s="21" t="s">
        <v>1318</v>
      </c>
      <c r="B83" s="29" t="s">
        <v>1317</v>
      </c>
      <c r="C83" s="26"/>
      <c r="D83" s="26"/>
      <c r="E83" s="26"/>
      <c r="F83" s="26"/>
      <c r="G83" s="26"/>
      <c r="H83" s="11"/>
      <c r="I83" s="11"/>
    </row>
    <row r="84" spans="1:9" ht="62" hidden="1">
      <c r="A84" s="21" t="s">
        <v>1315</v>
      </c>
      <c r="B84" s="29" t="s">
        <v>1314</v>
      </c>
      <c r="C84" s="26"/>
      <c r="D84" s="26"/>
      <c r="E84" s="26"/>
      <c r="F84" s="26"/>
      <c r="G84" s="26"/>
      <c r="H84" s="11"/>
      <c r="I84" s="11"/>
    </row>
    <row r="85" spans="1:9" ht="46.5" hidden="1">
      <c r="A85" s="21" t="s">
        <v>1313</v>
      </c>
      <c r="B85" s="29" t="s">
        <v>1312</v>
      </c>
      <c r="C85" s="26"/>
      <c r="D85" s="26"/>
      <c r="E85" s="26"/>
      <c r="F85" s="26"/>
      <c r="G85" s="26"/>
      <c r="H85" s="11"/>
      <c r="I85" s="11"/>
    </row>
    <row r="86" spans="1:9" ht="43.5" hidden="1">
      <c r="A86" s="21" t="s">
        <v>1310</v>
      </c>
      <c r="B86" s="23" t="s">
        <v>1309</v>
      </c>
      <c r="C86" s="63"/>
      <c r="D86" s="26"/>
      <c r="E86" s="26"/>
      <c r="F86" s="178"/>
      <c r="G86" s="26"/>
      <c r="H86" s="11"/>
      <c r="I86" s="11"/>
    </row>
    <row r="87" spans="1:9" ht="18.5">
      <c r="A87" s="19" t="s">
        <v>6068</v>
      </c>
      <c r="B87" s="820" t="s">
        <v>1306</v>
      </c>
      <c r="C87" s="820"/>
      <c r="D87" s="820"/>
      <c r="E87" s="820"/>
      <c r="F87" s="820"/>
      <c r="G87" s="820"/>
      <c r="H87" s="725">
        <f>SUM(D88:D94)</f>
        <v>0</v>
      </c>
      <c r="I87" s="725">
        <f>COUNT(D88:D94)*2</f>
        <v>4</v>
      </c>
    </row>
    <row r="88" spans="1:9" ht="31" hidden="1">
      <c r="A88" s="21" t="s">
        <v>1305</v>
      </c>
      <c r="B88" s="31" t="s">
        <v>1304</v>
      </c>
      <c r="C88" s="26"/>
      <c r="D88" s="26"/>
      <c r="E88" s="26"/>
      <c r="F88" s="26"/>
      <c r="G88" s="26"/>
      <c r="H88" s="11"/>
      <c r="I88" s="11"/>
    </row>
    <row r="89" spans="1:9" ht="31" hidden="1">
      <c r="A89" s="21" t="s">
        <v>1303</v>
      </c>
      <c r="B89" s="31" t="s">
        <v>1302</v>
      </c>
      <c r="C89" s="26"/>
      <c r="D89" s="26"/>
      <c r="E89" s="26"/>
      <c r="F89" s="26"/>
      <c r="G89" s="26"/>
      <c r="H89" s="11"/>
      <c r="I89" s="11"/>
    </row>
    <row r="90" spans="1:9" ht="31">
      <c r="A90" s="19" t="s">
        <v>5708</v>
      </c>
      <c r="B90" s="31" t="s">
        <v>1300</v>
      </c>
      <c r="C90" s="352" t="s">
        <v>6067</v>
      </c>
      <c r="D90" s="37">
        <v>0</v>
      </c>
      <c r="E90" s="13" t="s">
        <v>1210</v>
      </c>
      <c r="F90" s="26"/>
      <c r="G90" s="37"/>
      <c r="H90" s="725"/>
      <c r="I90" s="725"/>
    </row>
    <row r="91" spans="1:9" ht="31" hidden="1">
      <c r="A91" s="21" t="s">
        <v>1299</v>
      </c>
      <c r="B91" s="31" t="s">
        <v>1298</v>
      </c>
      <c r="C91" s="26"/>
      <c r="D91" s="26"/>
      <c r="E91" s="26"/>
      <c r="F91" s="26"/>
      <c r="G91" s="26"/>
      <c r="H91" s="11"/>
      <c r="I91" s="11"/>
    </row>
    <row r="92" spans="1:9" ht="31" hidden="1">
      <c r="A92" s="21" t="s">
        <v>1297</v>
      </c>
      <c r="B92" s="31" t="s">
        <v>1296</v>
      </c>
      <c r="C92" s="26"/>
      <c r="D92" s="26"/>
      <c r="E92" s="26"/>
      <c r="F92" s="26"/>
      <c r="G92" s="26"/>
      <c r="H92" s="11"/>
      <c r="I92" s="11"/>
    </row>
    <row r="93" spans="1:9" ht="31" hidden="1">
      <c r="A93" s="21" t="s">
        <v>1295</v>
      </c>
      <c r="B93" s="31" t="s">
        <v>1294</v>
      </c>
      <c r="C93" s="26"/>
      <c r="D93" s="26"/>
      <c r="E93" s="26"/>
      <c r="F93" s="26"/>
      <c r="G93" s="26"/>
      <c r="H93" s="11"/>
      <c r="I93" s="11"/>
    </row>
    <row r="94" spans="1:9" ht="31">
      <c r="A94" s="19" t="s">
        <v>5702</v>
      </c>
      <c r="B94" s="31" t="s">
        <v>1292</v>
      </c>
      <c r="C94" s="23" t="s">
        <v>6066</v>
      </c>
      <c r="D94" s="37">
        <v>0</v>
      </c>
      <c r="E94" s="13" t="s">
        <v>1210</v>
      </c>
      <c r="F94" s="26"/>
      <c r="G94" s="37"/>
      <c r="H94" s="725"/>
      <c r="I94" s="725"/>
    </row>
    <row r="95" spans="1:9" ht="18.5">
      <c r="A95" s="19" t="s">
        <v>4083</v>
      </c>
      <c r="B95" s="820" t="s">
        <v>1290</v>
      </c>
      <c r="C95" s="820"/>
      <c r="D95" s="820"/>
      <c r="E95" s="820"/>
      <c r="F95" s="820"/>
      <c r="G95" s="820"/>
      <c r="H95" s="725">
        <f>SUM(D96:D97)</f>
        <v>0</v>
      </c>
      <c r="I95" s="725">
        <f>COUNT(D96:D97)*2</f>
        <v>2</v>
      </c>
    </row>
    <row r="96" spans="1:9" ht="72.5">
      <c r="A96" s="19" t="s">
        <v>4082</v>
      </c>
      <c r="B96" s="31" t="s">
        <v>1288</v>
      </c>
      <c r="C96" s="56" t="s">
        <v>6065</v>
      </c>
      <c r="D96" s="37">
        <v>0</v>
      </c>
      <c r="E96" s="13" t="s">
        <v>1210</v>
      </c>
      <c r="F96" s="30" t="s">
        <v>6064</v>
      </c>
      <c r="G96" s="37"/>
      <c r="H96" s="725"/>
      <c r="I96" s="725"/>
    </row>
    <row r="97" spans="1:9" ht="77.5" hidden="1">
      <c r="A97" s="133" t="s">
        <v>1285</v>
      </c>
      <c r="B97" s="397" t="s">
        <v>1284</v>
      </c>
      <c r="C97" s="117"/>
      <c r="D97" s="117"/>
      <c r="E97" s="117"/>
      <c r="F97" s="117"/>
      <c r="G97" s="117"/>
      <c r="H97" s="11"/>
      <c r="I97" s="11"/>
    </row>
    <row r="98" spans="1:9" ht="21">
      <c r="A98" s="391" t="s">
        <v>3680</v>
      </c>
      <c r="B98" s="821" t="s">
        <v>1283</v>
      </c>
      <c r="C98" s="821"/>
      <c r="D98" s="821"/>
      <c r="E98" s="821"/>
      <c r="F98" s="821"/>
      <c r="G98" s="821"/>
      <c r="H98" s="725">
        <f>H99+H112+H128+H134+H140</f>
        <v>0</v>
      </c>
      <c r="I98" s="725">
        <f>I99+I112+I128+I134+I140</f>
        <v>72</v>
      </c>
    </row>
    <row r="99" spans="1:9" ht="18.5">
      <c r="A99" s="175" t="s">
        <v>4079</v>
      </c>
      <c r="B99" s="820" t="s">
        <v>1281</v>
      </c>
      <c r="C99" s="820"/>
      <c r="D99" s="820"/>
      <c r="E99" s="820"/>
      <c r="F99" s="820"/>
      <c r="G99" s="820"/>
      <c r="H99" s="725">
        <f>SUM(D100:D111)</f>
        <v>0</v>
      </c>
      <c r="I99" s="725">
        <f>COUNT(D100:D111)*2</f>
        <v>20</v>
      </c>
    </row>
    <row r="100" spans="1:9" ht="58">
      <c r="A100" s="19" t="s">
        <v>4078</v>
      </c>
      <c r="B100" s="101" t="s">
        <v>1279</v>
      </c>
      <c r="C100" s="23" t="s">
        <v>6063</v>
      </c>
      <c r="D100" s="37">
        <v>0</v>
      </c>
      <c r="E100" s="13" t="s">
        <v>168</v>
      </c>
      <c r="F100" s="23" t="s">
        <v>6062</v>
      </c>
      <c r="G100" s="37"/>
      <c r="H100" s="725"/>
      <c r="I100" s="725"/>
    </row>
    <row r="101" spans="1:9" ht="31">
      <c r="A101" s="19"/>
      <c r="B101" s="101"/>
      <c r="C101" s="29" t="s">
        <v>6061</v>
      </c>
      <c r="D101" s="37">
        <v>0</v>
      </c>
      <c r="E101" s="26" t="s">
        <v>986</v>
      </c>
      <c r="F101" s="23" t="s">
        <v>1931</v>
      </c>
      <c r="G101" s="37"/>
      <c r="H101" s="725"/>
      <c r="I101" s="725"/>
    </row>
    <row r="102" spans="1:9" ht="46.5">
      <c r="A102" s="19" t="s">
        <v>4076</v>
      </c>
      <c r="B102" s="101" t="s">
        <v>1274</v>
      </c>
      <c r="C102" s="23" t="s">
        <v>6060</v>
      </c>
      <c r="D102" s="37">
        <v>0</v>
      </c>
      <c r="E102" s="26" t="s">
        <v>986</v>
      </c>
      <c r="F102" s="26"/>
      <c r="G102" s="37"/>
      <c r="H102" s="725"/>
      <c r="I102" s="725"/>
    </row>
    <row r="103" spans="1:9" ht="43.5">
      <c r="A103" s="19"/>
      <c r="B103" s="101"/>
      <c r="C103" s="23" t="s">
        <v>3584</v>
      </c>
      <c r="D103" s="37">
        <v>0</v>
      </c>
      <c r="E103" s="26" t="s">
        <v>986</v>
      </c>
      <c r="F103" s="26"/>
      <c r="G103" s="37"/>
      <c r="H103" s="725"/>
      <c r="I103" s="725"/>
    </row>
    <row r="104" spans="1:9" ht="29">
      <c r="A104" s="19"/>
      <c r="B104" s="101"/>
      <c r="C104" s="23" t="s">
        <v>6059</v>
      </c>
      <c r="D104" s="37">
        <v>0</v>
      </c>
      <c r="E104" s="26" t="s">
        <v>986</v>
      </c>
      <c r="F104" s="26"/>
      <c r="G104" s="37"/>
      <c r="H104" s="725"/>
      <c r="I104" s="725"/>
    </row>
    <row r="105" spans="1:9" ht="43.5">
      <c r="A105" s="19"/>
      <c r="B105" s="101"/>
      <c r="C105" s="23" t="s">
        <v>6058</v>
      </c>
      <c r="D105" s="37">
        <v>0</v>
      </c>
      <c r="E105" s="26" t="s">
        <v>986</v>
      </c>
      <c r="F105" s="26"/>
      <c r="G105" s="37"/>
      <c r="H105" s="725"/>
      <c r="I105" s="725"/>
    </row>
    <row r="106" spans="1:9" ht="46.5" hidden="1">
      <c r="A106" s="21" t="s">
        <v>1268</v>
      </c>
      <c r="B106" s="101" t="s">
        <v>1267</v>
      </c>
      <c r="C106" s="9"/>
      <c r="D106" s="89"/>
      <c r="E106" s="89"/>
      <c r="F106" s="396"/>
      <c r="G106" s="26"/>
      <c r="H106" s="11"/>
      <c r="I106" s="11"/>
    </row>
    <row r="107" spans="1:9" ht="46.5" hidden="1">
      <c r="A107" s="21" t="s">
        <v>4073</v>
      </c>
      <c r="B107" s="101" t="s">
        <v>1264</v>
      </c>
      <c r="C107" s="102"/>
      <c r="D107" s="26"/>
      <c r="E107" s="26"/>
      <c r="F107" s="147"/>
      <c r="G107" s="26"/>
      <c r="H107" s="11"/>
      <c r="I107" s="11"/>
    </row>
    <row r="108" spans="1:9" ht="62">
      <c r="A108" s="19" t="s">
        <v>1262</v>
      </c>
      <c r="B108" s="101" t="s">
        <v>1261</v>
      </c>
      <c r="C108" s="50" t="s">
        <v>1260</v>
      </c>
      <c r="D108" s="37">
        <v>0</v>
      </c>
      <c r="E108" s="26"/>
      <c r="F108" s="26"/>
      <c r="G108" s="37"/>
      <c r="H108" s="725"/>
      <c r="I108" s="725"/>
    </row>
    <row r="109" spans="1:9" ht="46.5">
      <c r="A109" s="19" t="s">
        <v>4069</v>
      </c>
      <c r="B109" s="101" t="s">
        <v>1257</v>
      </c>
      <c r="C109" s="23" t="s">
        <v>1256</v>
      </c>
      <c r="D109" s="37">
        <v>0</v>
      </c>
      <c r="E109" s="26" t="s">
        <v>986</v>
      </c>
      <c r="F109" s="26"/>
      <c r="G109" s="37"/>
      <c r="H109" s="725"/>
      <c r="I109" s="725"/>
    </row>
    <row r="110" spans="1:9" ht="101.5">
      <c r="A110" s="19" t="s">
        <v>5671</v>
      </c>
      <c r="B110" s="101" t="s">
        <v>1254</v>
      </c>
      <c r="C110" s="23" t="s">
        <v>6057</v>
      </c>
      <c r="D110" s="37">
        <v>0</v>
      </c>
      <c r="E110" s="26" t="s">
        <v>986</v>
      </c>
      <c r="F110" s="23" t="s">
        <v>6056</v>
      </c>
      <c r="G110" s="37"/>
      <c r="H110" s="725"/>
      <c r="I110" s="725"/>
    </row>
    <row r="111" spans="1:9" ht="46.5">
      <c r="A111" s="19" t="s">
        <v>1252</v>
      </c>
      <c r="B111" s="101" t="s">
        <v>1251</v>
      </c>
      <c r="C111" s="23" t="s">
        <v>6055</v>
      </c>
      <c r="D111" s="37">
        <v>0</v>
      </c>
      <c r="E111" s="26" t="s">
        <v>1249</v>
      </c>
      <c r="F111" s="26"/>
      <c r="G111" s="37"/>
      <c r="H111" s="725"/>
      <c r="I111" s="725"/>
    </row>
    <row r="112" spans="1:9" ht="18.5">
      <c r="A112" s="28" t="s">
        <v>4068</v>
      </c>
      <c r="B112" s="820" t="s">
        <v>2379</v>
      </c>
      <c r="C112" s="820"/>
      <c r="D112" s="820"/>
      <c r="E112" s="820"/>
      <c r="F112" s="820"/>
      <c r="G112" s="820"/>
      <c r="H112" s="725">
        <f>SUM(D113:D127)</f>
        <v>0</v>
      </c>
      <c r="I112" s="725">
        <f>COUNT(D113:D127)*2</f>
        <v>24</v>
      </c>
    </row>
    <row r="113" spans="1:9" ht="46.5">
      <c r="A113" s="19" t="s">
        <v>6054</v>
      </c>
      <c r="B113" s="97" t="s">
        <v>1245</v>
      </c>
      <c r="C113" s="23" t="s">
        <v>6053</v>
      </c>
      <c r="D113" s="37">
        <v>0</v>
      </c>
      <c r="E113" s="26" t="s">
        <v>986</v>
      </c>
      <c r="F113" s="26"/>
      <c r="G113" s="37"/>
      <c r="H113" s="725"/>
      <c r="I113" s="725"/>
    </row>
    <row r="114" spans="1:9" ht="29">
      <c r="A114" s="19"/>
      <c r="B114" s="97"/>
      <c r="C114" s="23" t="s">
        <v>6052</v>
      </c>
      <c r="D114" s="37">
        <v>0</v>
      </c>
      <c r="E114" s="26" t="s">
        <v>986</v>
      </c>
      <c r="F114" s="26"/>
      <c r="G114" s="37"/>
      <c r="H114" s="725"/>
      <c r="I114" s="725"/>
    </row>
    <row r="115" spans="1:9" ht="58">
      <c r="A115" s="19"/>
      <c r="B115" s="97"/>
      <c r="C115" s="23" t="s">
        <v>6051</v>
      </c>
      <c r="D115" s="37">
        <v>0</v>
      </c>
      <c r="E115" s="26" t="s">
        <v>6050</v>
      </c>
      <c r="F115" s="26"/>
      <c r="G115" s="37"/>
      <c r="H115" s="725"/>
      <c r="I115" s="725"/>
    </row>
    <row r="116" spans="1:9" ht="43.5">
      <c r="A116" s="19"/>
      <c r="B116" s="97"/>
      <c r="C116" s="23" t="s">
        <v>6049</v>
      </c>
      <c r="D116" s="37">
        <v>0</v>
      </c>
      <c r="E116" s="26" t="s">
        <v>190</v>
      </c>
      <c r="F116" s="26"/>
      <c r="G116" s="37"/>
      <c r="H116" s="725"/>
      <c r="I116" s="725"/>
    </row>
    <row r="117" spans="1:9" ht="43.5">
      <c r="A117" s="19"/>
      <c r="B117" s="97"/>
      <c r="C117" s="23" t="s">
        <v>1920</v>
      </c>
      <c r="D117" s="37">
        <v>0</v>
      </c>
      <c r="E117" s="26" t="s">
        <v>235</v>
      </c>
      <c r="F117" s="25"/>
      <c r="G117" s="37"/>
      <c r="H117" s="725"/>
      <c r="I117" s="725"/>
    </row>
    <row r="118" spans="1:9" ht="29">
      <c r="A118" s="19"/>
      <c r="B118" s="97"/>
      <c r="C118" s="23" t="s">
        <v>6048</v>
      </c>
      <c r="D118" s="37">
        <v>0</v>
      </c>
      <c r="E118" s="26" t="s">
        <v>1210</v>
      </c>
      <c r="F118" s="23"/>
      <c r="G118" s="37"/>
      <c r="H118" s="725"/>
      <c r="I118" s="725"/>
    </row>
    <row r="119" spans="1:9" ht="29">
      <c r="A119" s="19"/>
      <c r="B119" s="97"/>
      <c r="C119" s="240" t="s">
        <v>6047</v>
      </c>
      <c r="D119" s="37">
        <v>0</v>
      </c>
      <c r="E119" s="26" t="s">
        <v>168</v>
      </c>
      <c r="F119" s="23"/>
      <c r="G119" s="37"/>
      <c r="H119" s="725"/>
      <c r="I119" s="725"/>
    </row>
    <row r="120" spans="1:9" ht="77.5" hidden="1">
      <c r="A120" s="21" t="s">
        <v>1239</v>
      </c>
      <c r="B120" s="97" t="s">
        <v>1238</v>
      </c>
      <c r="C120" s="26"/>
      <c r="D120" s="26"/>
      <c r="E120" s="26"/>
      <c r="F120" s="9"/>
      <c r="G120" s="26"/>
      <c r="H120" s="11"/>
      <c r="I120" s="11"/>
    </row>
    <row r="121" spans="1:9" ht="62">
      <c r="A121" s="19" t="s">
        <v>4066</v>
      </c>
      <c r="B121" s="716" t="s">
        <v>1236</v>
      </c>
      <c r="C121" s="64" t="s">
        <v>6046</v>
      </c>
      <c r="D121" s="37">
        <v>0</v>
      </c>
      <c r="E121" s="26" t="s">
        <v>986</v>
      </c>
      <c r="F121" s="25"/>
      <c r="G121" s="37"/>
      <c r="H121" s="725"/>
      <c r="I121" s="725"/>
    </row>
    <row r="122" spans="1:9" ht="15.5">
      <c r="A122" s="19"/>
      <c r="B122" s="97"/>
      <c r="C122" s="23" t="s">
        <v>1234</v>
      </c>
      <c r="D122" s="37">
        <v>0</v>
      </c>
      <c r="E122" s="26" t="s">
        <v>986</v>
      </c>
      <c r="F122" s="26"/>
      <c r="G122" s="37"/>
      <c r="H122" s="725"/>
      <c r="I122" s="725"/>
    </row>
    <row r="123" spans="1:9" ht="29">
      <c r="A123" s="19"/>
      <c r="B123" s="97"/>
      <c r="C123" s="64" t="s">
        <v>6045</v>
      </c>
      <c r="D123" s="37">
        <v>0</v>
      </c>
      <c r="E123" s="25" t="s">
        <v>986</v>
      </c>
      <c r="F123" s="26"/>
      <c r="G123" s="37"/>
      <c r="H123" s="725"/>
      <c r="I123" s="725"/>
    </row>
    <row r="124" spans="1:9" ht="87">
      <c r="A124" s="19"/>
      <c r="B124" s="97"/>
      <c r="C124" s="64" t="s">
        <v>6044</v>
      </c>
      <c r="D124" s="37">
        <v>0</v>
      </c>
      <c r="E124" s="26" t="s">
        <v>986</v>
      </c>
      <c r="F124" s="23" t="s">
        <v>6043</v>
      </c>
      <c r="G124" s="37"/>
      <c r="H124" s="725"/>
      <c r="I124" s="725"/>
    </row>
    <row r="125" spans="1:9" ht="29">
      <c r="A125" s="19"/>
      <c r="B125" s="97"/>
      <c r="C125" s="64" t="s">
        <v>1232</v>
      </c>
      <c r="D125" s="37">
        <v>0</v>
      </c>
      <c r="E125" s="26" t="s">
        <v>986</v>
      </c>
      <c r="F125" s="26"/>
      <c r="G125" s="37"/>
      <c r="H125" s="725"/>
      <c r="I125" s="725"/>
    </row>
    <row r="126" spans="1:9" ht="46.5" hidden="1">
      <c r="A126" s="21" t="s">
        <v>6042</v>
      </c>
      <c r="B126" s="97" t="s">
        <v>1230</v>
      </c>
      <c r="C126" s="25"/>
      <c r="D126" s="25"/>
      <c r="E126" s="25"/>
      <c r="F126" s="26"/>
      <c r="G126" s="26"/>
      <c r="H126" s="11"/>
      <c r="I126" s="11"/>
    </row>
    <row r="127" spans="1:9" ht="46.5" hidden="1">
      <c r="A127" s="21" t="s">
        <v>1229</v>
      </c>
      <c r="B127" s="98" t="s">
        <v>1228</v>
      </c>
      <c r="C127" s="26"/>
      <c r="D127" s="26"/>
      <c r="E127" s="26"/>
      <c r="F127" s="147"/>
      <c r="G127" s="26"/>
      <c r="H127" s="11"/>
      <c r="I127" s="11"/>
    </row>
    <row r="128" spans="1:9" ht="18.5">
      <c r="A128" s="28" t="s">
        <v>4064</v>
      </c>
      <c r="B128" s="820" t="s">
        <v>1226</v>
      </c>
      <c r="C128" s="820"/>
      <c r="D128" s="820"/>
      <c r="E128" s="820"/>
      <c r="F128" s="820"/>
      <c r="G128" s="820"/>
      <c r="H128" s="725">
        <f>SUM(D129:D133)</f>
        <v>0</v>
      </c>
      <c r="I128" s="725">
        <f>COUNT(D129:D133)*2</f>
        <v>10</v>
      </c>
    </row>
    <row r="129" spans="1:9" ht="31">
      <c r="A129" s="19" t="s">
        <v>4063</v>
      </c>
      <c r="B129" s="97" t="s">
        <v>1224</v>
      </c>
      <c r="C129" s="23" t="s">
        <v>6041</v>
      </c>
      <c r="D129" s="37">
        <v>0</v>
      </c>
      <c r="E129" s="26" t="s">
        <v>986</v>
      </c>
      <c r="F129" s="23" t="s">
        <v>6040</v>
      </c>
      <c r="G129" s="37"/>
      <c r="H129" s="725"/>
      <c r="I129" s="725"/>
    </row>
    <row r="130" spans="1:9" ht="46.5">
      <c r="A130" s="19" t="s">
        <v>4061</v>
      </c>
      <c r="B130" s="97" t="s">
        <v>1219</v>
      </c>
      <c r="C130" s="23" t="s">
        <v>6039</v>
      </c>
      <c r="D130" s="37">
        <v>0</v>
      </c>
      <c r="E130" s="26" t="s">
        <v>1210</v>
      </c>
      <c r="F130" s="26"/>
      <c r="G130" s="37"/>
      <c r="H130" s="725"/>
      <c r="I130" s="725"/>
    </row>
    <row r="131" spans="1:9" ht="43.5">
      <c r="A131" s="19"/>
      <c r="B131" s="97"/>
      <c r="C131" s="23" t="s">
        <v>6038</v>
      </c>
      <c r="D131" s="37">
        <v>0</v>
      </c>
      <c r="E131" s="26" t="s">
        <v>1210</v>
      </c>
      <c r="F131" s="26"/>
      <c r="G131" s="37"/>
      <c r="H131" s="725"/>
      <c r="I131" s="725"/>
    </row>
    <row r="132" spans="1:9" ht="62">
      <c r="A132" s="19" t="s">
        <v>6037</v>
      </c>
      <c r="B132" s="97" t="s">
        <v>1216</v>
      </c>
      <c r="C132" s="23" t="s">
        <v>1215</v>
      </c>
      <c r="D132" s="37">
        <v>0</v>
      </c>
      <c r="E132" s="26" t="s">
        <v>2105</v>
      </c>
      <c r="F132" s="26"/>
      <c r="G132" s="37"/>
      <c r="H132" s="725"/>
      <c r="I132" s="725"/>
    </row>
    <row r="133" spans="1:9" ht="93">
      <c r="A133" s="19" t="s">
        <v>4058</v>
      </c>
      <c r="B133" s="97" t="s">
        <v>1212</v>
      </c>
      <c r="C133" s="23" t="s">
        <v>6036</v>
      </c>
      <c r="D133" s="37">
        <v>0</v>
      </c>
      <c r="E133" s="26" t="s">
        <v>1210</v>
      </c>
      <c r="F133" s="26"/>
      <c r="G133" s="37"/>
      <c r="H133" s="725"/>
      <c r="I133" s="725"/>
    </row>
    <row r="134" spans="1:9" ht="18.5">
      <c r="A134" s="28" t="s">
        <v>4056</v>
      </c>
      <c r="B134" s="820" t="s">
        <v>1207</v>
      </c>
      <c r="C134" s="820"/>
      <c r="D134" s="820"/>
      <c r="E134" s="820"/>
      <c r="F134" s="820"/>
      <c r="G134" s="820"/>
      <c r="H134" s="725">
        <f>SUM(D135:D139)</f>
        <v>0</v>
      </c>
      <c r="I134" s="725">
        <f>COUNT(D135:D139)*2</f>
        <v>10</v>
      </c>
    </row>
    <row r="135" spans="1:9" ht="62">
      <c r="A135" s="19" t="s">
        <v>4055</v>
      </c>
      <c r="B135" s="97" t="s">
        <v>1205</v>
      </c>
      <c r="C135" s="23" t="s">
        <v>6035</v>
      </c>
      <c r="D135" s="37">
        <v>0</v>
      </c>
      <c r="E135" s="26" t="s">
        <v>422</v>
      </c>
      <c r="F135" s="26"/>
      <c r="G135" s="37"/>
      <c r="H135" s="725"/>
      <c r="I135" s="725"/>
    </row>
    <row r="136" spans="1:9" ht="46.5">
      <c r="A136" s="19" t="s">
        <v>6034</v>
      </c>
      <c r="B136" s="97" t="s">
        <v>1202</v>
      </c>
      <c r="C136" s="23" t="s">
        <v>1201</v>
      </c>
      <c r="D136" s="37">
        <v>0</v>
      </c>
      <c r="E136" s="26" t="s">
        <v>168</v>
      </c>
      <c r="F136" s="26"/>
      <c r="G136" s="37"/>
      <c r="H136" s="725"/>
      <c r="I136" s="725"/>
    </row>
    <row r="137" spans="1:9" ht="31">
      <c r="A137" s="19" t="s">
        <v>4052</v>
      </c>
      <c r="B137" s="97" t="s">
        <v>1199</v>
      </c>
      <c r="C137" s="23" t="s">
        <v>6033</v>
      </c>
      <c r="D137" s="37">
        <v>0</v>
      </c>
      <c r="E137" s="26" t="s">
        <v>126</v>
      </c>
      <c r="F137" s="25"/>
      <c r="G137" s="37"/>
      <c r="H137" s="725"/>
      <c r="I137" s="725"/>
    </row>
    <row r="138" spans="1:9" ht="62">
      <c r="A138" s="19" t="s">
        <v>4049</v>
      </c>
      <c r="B138" s="97" t="s">
        <v>1197</v>
      </c>
      <c r="C138" s="50" t="s">
        <v>1196</v>
      </c>
      <c r="D138" s="37">
        <v>0</v>
      </c>
      <c r="E138" s="26" t="s">
        <v>1195</v>
      </c>
      <c r="F138" s="23" t="s">
        <v>1194</v>
      </c>
      <c r="G138" s="37"/>
      <c r="H138" s="725"/>
      <c r="I138" s="725"/>
    </row>
    <row r="139" spans="1:9" ht="58">
      <c r="A139" s="19" t="s">
        <v>4046</v>
      </c>
      <c r="B139" s="29" t="s">
        <v>1190</v>
      </c>
      <c r="C139" s="56" t="s">
        <v>2193</v>
      </c>
      <c r="D139" s="37">
        <v>0</v>
      </c>
      <c r="E139" s="26" t="s">
        <v>168</v>
      </c>
      <c r="F139" s="26"/>
      <c r="G139" s="37"/>
      <c r="H139" s="725"/>
      <c r="I139" s="725"/>
    </row>
    <row r="140" spans="1:9" ht="18.5">
      <c r="A140" s="28" t="s">
        <v>4045</v>
      </c>
      <c r="B140" s="820" t="s">
        <v>1187</v>
      </c>
      <c r="C140" s="820"/>
      <c r="D140" s="820"/>
      <c r="E140" s="820"/>
      <c r="F140" s="820"/>
      <c r="G140" s="820"/>
      <c r="H140" s="725">
        <f>SUM(D141:D146)</f>
        <v>0</v>
      </c>
      <c r="I140" s="725">
        <f>COUNT(D141:D146)*2</f>
        <v>8</v>
      </c>
    </row>
    <row r="141" spans="1:9" ht="77.5">
      <c r="A141" s="19" t="s">
        <v>1186</v>
      </c>
      <c r="B141" s="97" t="s">
        <v>1185</v>
      </c>
      <c r="C141" s="23" t="s">
        <v>6032</v>
      </c>
      <c r="D141" s="37">
        <v>0</v>
      </c>
      <c r="E141" s="26" t="s">
        <v>808</v>
      </c>
      <c r="F141" s="26"/>
      <c r="G141" s="37"/>
      <c r="H141" s="725"/>
      <c r="I141" s="725"/>
    </row>
    <row r="142" spans="1:9" ht="46.5">
      <c r="A142" s="19" t="s">
        <v>6031</v>
      </c>
      <c r="B142" s="97" t="s">
        <v>1181</v>
      </c>
      <c r="C142" s="23" t="s">
        <v>1180</v>
      </c>
      <c r="D142" s="37">
        <v>0</v>
      </c>
      <c r="E142" s="26" t="s">
        <v>808</v>
      </c>
      <c r="F142" s="26"/>
      <c r="G142" s="37"/>
      <c r="H142" s="725"/>
      <c r="I142" s="725"/>
    </row>
    <row r="143" spans="1:9" ht="46.5">
      <c r="A143" s="19" t="s">
        <v>6030</v>
      </c>
      <c r="B143" s="97" t="s">
        <v>1178</v>
      </c>
      <c r="C143" s="23" t="s">
        <v>1177</v>
      </c>
      <c r="D143" s="37">
        <v>0</v>
      </c>
      <c r="E143" s="26" t="s">
        <v>808</v>
      </c>
      <c r="F143" s="26"/>
      <c r="G143" s="37"/>
      <c r="H143" s="725"/>
      <c r="I143" s="725"/>
    </row>
    <row r="144" spans="1:9" ht="62">
      <c r="A144" s="19" t="s">
        <v>4041</v>
      </c>
      <c r="B144" s="97" t="s">
        <v>1175</v>
      </c>
      <c r="C144" s="242" t="s">
        <v>6029</v>
      </c>
      <c r="D144" s="37">
        <v>0</v>
      </c>
      <c r="E144" s="26" t="s">
        <v>1170</v>
      </c>
      <c r="F144" s="26"/>
      <c r="G144" s="37"/>
      <c r="H144" s="725"/>
      <c r="I144" s="725"/>
    </row>
    <row r="145" spans="1:9" ht="62" hidden="1">
      <c r="A145" s="21" t="s">
        <v>6028</v>
      </c>
      <c r="B145" s="97" t="s">
        <v>1172</v>
      </c>
      <c r="C145" s="56"/>
      <c r="D145" s="26"/>
      <c r="F145" s="147"/>
      <c r="G145" s="26"/>
      <c r="H145" s="11"/>
      <c r="I145" s="11"/>
    </row>
    <row r="146" spans="1:9" ht="62" hidden="1">
      <c r="A146" s="133" t="s">
        <v>1169</v>
      </c>
      <c r="B146" s="170" t="s">
        <v>1168</v>
      </c>
      <c r="C146" s="117"/>
      <c r="D146" s="117"/>
      <c r="E146" s="117"/>
      <c r="F146" s="395"/>
      <c r="G146" s="117"/>
      <c r="H146" s="11"/>
      <c r="I146" s="11"/>
    </row>
    <row r="147" spans="1:9" ht="21">
      <c r="A147" s="391"/>
      <c r="B147" s="821" t="s">
        <v>1167</v>
      </c>
      <c r="C147" s="821"/>
      <c r="D147" s="821"/>
      <c r="E147" s="821"/>
      <c r="F147" s="821"/>
      <c r="G147" s="821"/>
      <c r="H147" s="725">
        <f>H148+H177+H183+H189+H206+H224</f>
        <v>0</v>
      </c>
      <c r="I147" s="725">
        <f>I148+I177+I183+I189+I206+I224</f>
        <v>170</v>
      </c>
    </row>
    <row r="148" spans="1:9" ht="18.5">
      <c r="A148" s="18" t="s">
        <v>4038</v>
      </c>
      <c r="B148" s="820" t="s">
        <v>1165</v>
      </c>
      <c r="C148" s="820"/>
      <c r="D148" s="820"/>
      <c r="E148" s="820"/>
      <c r="F148" s="820"/>
      <c r="G148" s="820"/>
      <c r="H148" s="725">
        <f>SUM(D149:D176)</f>
        <v>0</v>
      </c>
      <c r="I148" s="725">
        <f>COUNT(D149:D176)*2</f>
        <v>56</v>
      </c>
    </row>
    <row r="149" spans="1:9" ht="46.5">
      <c r="A149" s="19" t="s">
        <v>4037</v>
      </c>
      <c r="B149" s="29" t="s">
        <v>1163</v>
      </c>
      <c r="C149" s="56" t="s">
        <v>6027</v>
      </c>
      <c r="D149" s="37">
        <v>0</v>
      </c>
      <c r="E149" s="26" t="s">
        <v>168</v>
      </c>
      <c r="F149" s="22" t="s">
        <v>6026</v>
      </c>
      <c r="G149" s="37"/>
      <c r="H149" s="725"/>
      <c r="I149" s="725"/>
    </row>
    <row r="150" spans="1:9" ht="43.5">
      <c r="A150" s="19"/>
      <c r="B150" s="29"/>
      <c r="C150" s="56" t="s">
        <v>5072</v>
      </c>
      <c r="D150" s="37">
        <v>0</v>
      </c>
      <c r="E150" s="26" t="s">
        <v>168</v>
      </c>
      <c r="F150" s="22"/>
      <c r="G150" s="37"/>
      <c r="H150" s="725"/>
      <c r="I150" s="725"/>
    </row>
    <row r="151" spans="1:9" ht="43.5">
      <c r="A151" s="19" t="s">
        <v>4033</v>
      </c>
      <c r="B151" s="33" t="s">
        <v>1157</v>
      </c>
      <c r="C151" s="56" t="s">
        <v>6025</v>
      </c>
      <c r="D151" s="37">
        <v>0</v>
      </c>
      <c r="E151" s="26" t="s">
        <v>168</v>
      </c>
      <c r="F151" s="26"/>
      <c r="G151" s="37"/>
      <c r="H151" s="725"/>
      <c r="I151" s="725"/>
    </row>
    <row r="152" spans="1:9" ht="29">
      <c r="A152" s="19"/>
      <c r="B152" s="33"/>
      <c r="C152" s="56" t="s">
        <v>1152</v>
      </c>
      <c r="D152" s="37">
        <v>0</v>
      </c>
      <c r="E152" s="26" t="s">
        <v>168</v>
      </c>
      <c r="F152" s="26"/>
      <c r="G152" s="37"/>
      <c r="H152" s="725"/>
      <c r="I152" s="725"/>
    </row>
    <row r="153" spans="1:9" ht="15.5">
      <c r="A153" s="19"/>
      <c r="B153" s="33"/>
      <c r="C153" s="56" t="s">
        <v>1150</v>
      </c>
      <c r="D153" s="37">
        <v>0</v>
      </c>
      <c r="E153" s="26" t="s">
        <v>168</v>
      </c>
      <c r="F153" s="26"/>
      <c r="G153" s="37"/>
      <c r="H153" s="725"/>
      <c r="I153" s="725"/>
    </row>
    <row r="154" spans="1:9" ht="46.5">
      <c r="A154" s="19" t="s">
        <v>4030</v>
      </c>
      <c r="B154" s="29" t="s">
        <v>1145</v>
      </c>
      <c r="C154" s="56" t="s">
        <v>6024</v>
      </c>
      <c r="D154" s="37">
        <v>0</v>
      </c>
      <c r="E154" s="26" t="s">
        <v>168</v>
      </c>
      <c r="F154" s="26"/>
      <c r="G154" s="37"/>
      <c r="H154" s="725"/>
      <c r="I154" s="725"/>
    </row>
    <row r="155" spans="1:9" ht="29">
      <c r="A155" s="19"/>
      <c r="B155" s="29"/>
      <c r="C155" s="56" t="s">
        <v>6023</v>
      </c>
      <c r="D155" s="37">
        <v>0</v>
      </c>
      <c r="E155" s="26" t="s">
        <v>168</v>
      </c>
      <c r="F155" s="26"/>
      <c r="G155" s="37"/>
      <c r="H155" s="725"/>
      <c r="I155" s="725"/>
    </row>
    <row r="156" spans="1:9" ht="15.5">
      <c r="A156" s="19"/>
      <c r="B156" s="29"/>
      <c r="C156" s="394" t="s">
        <v>6022</v>
      </c>
      <c r="D156" s="37">
        <v>0</v>
      </c>
      <c r="E156" s="26" t="s">
        <v>168</v>
      </c>
      <c r="F156" s="26"/>
      <c r="G156" s="37"/>
      <c r="H156" s="725"/>
      <c r="I156" s="725"/>
    </row>
    <row r="157" spans="1:9" ht="29">
      <c r="A157" s="19"/>
      <c r="B157" s="29"/>
      <c r="C157" s="56" t="s">
        <v>6021</v>
      </c>
      <c r="D157" s="37">
        <v>0</v>
      </c>
      <c r="E157" s="26" t="s">
        <v>168</v>
      </c>
      <c r="F157" s="26"/>
      <c r="G157" s="37"/>
      <c r="H157" s="725"/>
      <c r="I157" s="725"/>
    </row>
    <row r="158" spans="1:9" ht="15.5">
      <c r="A158" s="19"/>
      <c r="B158" s="29"/>
      <c r="C158" s="56" t="s">
        <v>6020</v>
      </c>
      <c r="D158" s="37">
        <v>0</v>
      </c>
      <c r="E158" s="26" t="s">
        <v>168</v>
      </c>
      <c r="F158" s="26"/>
      <c r="G158" s="37"/>
      <c r="H158" s="725"/>
      <c r="I158" s="725"/>
    </row>
    <row r="159" spans="1:9" ht="29">
      <c r="A159" s="19"/>
      <c r="B159" s="29"/>
      <c r="C159" s="56" t="s">
        <v>6019</v>
      </c>
      <c r="D159" s="37">
        <v>0</v>
      </c>
      <c r="E159" s="26" t="s">
        <v>168</v>
      </c>
      <c r="F159" s="26"/>
      <c r="G159" s="37"/>
      <c r="H159" s="725"/>
      <c r="I159" s="725"/>
    </row>
    <row r="160" spans="1:9" ht="29">
      <c r="A160" s="19"/>
      <c r="B160" s="29"/>
      <c r="C160" s="56" t="s">
        <v>1140</v>
      </c>
      <c r="D160" s="37">
        <v>0</v>
      </c>
      <c r="E160" s="26" t="s">
        <v>168</v>
      </c>
      <c r="F160" s="26"/>
      <c r="G160" s="37"/>
      <c r="H160" s="725"/>
      <c r="I160" s="725"/>
    </row>
    <row r="161" spans="1:9" ht="15.5">
      <c r="A161" s="19"/>
      <c r="B161" s="29"/>
      <c r="C161" s="56" t="s">
        <v>1139</v>
      </c>
      <c r="D161" s="37">
        <v>0</v>
      </c>
      <c r="E161" s="26" t="s">
        <v>168</v>
      </c>
      <c r="F161" s="26"/>
      <c r="G161" s="37"/>
      <c r="H161" s="725"/>
      <c r="I161" s="725"/>
    </row>
    <row r="162" spans="1:9" ht="43.5">
      <c r="A162" s="19"/>
      <c r="B162" s="29"/>
      <c r="C162" s="56" t="s">
        <v>6018</v>
      </c>
      <c r="D162" s="37">
        <v>0</v>
      </c>
      <c r="E162" s="26" t="s">
        <v>168</v>
      </c>
      <c r="F162" s="26"/>
      <c r="G162" s="37"/>
      <c r="H162" s="725"/>
      <c r="I162" s="725"/>
    </row>
    <row r="163" spans="1:9" ht="43.5">
      <c r="A163" s="19"/>
      <c r="B163" s="29"/>
      <c r="C163" s="56" t="s">
        <v>6017</v>
      </c>
      <c r="D163" s="37">
        <v>0</v>
      </c>
      <c r="E163" s="26" t="s">
        <v>168</v>
      </c>
      <c r="F163" s="23" t="s">
        <v>6016</v>
      </c>
      <c r="G163" s="37"/>
      <c r="H163" s="725"/>
      <c r="I163" s="725"/>
    </row>
    <row r="164" spans="1:9" ht="58">
      <c r="A164" s="19"/>
      <c r="B164" s="29"/>
      <c r="C164" s="56" t="s">
        <v>6015</v>
      </c>
      <c r="D164" s="37">
        <v>0</v>
      </c>
      <c r="E164" s="26" t="s">
        <v>168</v>
      </c>
      <c r="F164" s="23" t="s">
        <v>6014</v>
      </c>
      <c r="G164" s="37"/>
      <c r="H164" s="725"/>
      <c r="I164" s="725"/>
    </row>
    <row r="165" spans="1:9" ht="15.5">
      <c r="A165" s="19"/>
      <c r="B165" s="29"/>
      <c r="C165" s="26" t="s">
        <v>6013</v>
      </c>
      <c r="D165" s="37">
        <v>0</v>
      </c>
      <c r="E165" s="26" t="s">
        <v>168</v>
      </c>
      <c r="F165" s="26"/>
      <c r="G165" s="37"/>
      <c r="H165" s="725"/>
      <c r="I165" s="725"/>
    </row>
    <row r="166" spans="1:9" ht="37.5" customHeight="1">
      <c r="A166" s="19"/>
      <c r="B166" s="29"/>
      <c r="C166" s="56" t="s">
        <v>6012</v>
      </c>
      <c r="D166" s="37">
        <v>0</v>
      </c>
      <c r="E166" s="26" t="s">
        <v>168</v>
      </c>
      <c r="F166" s="26"/>
      <c r="G166" s="37"/>
      <c r="H166" s="725"/>
      <c r="I166" s="725"/>
    </row>
    <row r="167" spans="1:9" ht="29">
      <c r="A167" s="19"/>
      <c r="B167" s="29"/>
      <c r="C167" s="17" t="s">
        <v>1136</v>
      </c>
      <c r="D167" s="24">
        <v>0</v>
      </c>
      <c r="E167" s="25"/>
      <c r="F167" s="25"/>
      <c r="G167" s="37"/>
      <c r="H167" s="725"/>
      <c r="I167" s="725"/>
    </row>
    <row r="168" spans="1:9" ht="62">
      <c r="A168" s="19" t="s">
        <v>5592</v>
      </c>
      <c r="B168" s="29" t="s">
        <v>1133</v>
      </c>
      <c r="C168" s="388" t="s">
        <v>6011</v>
      </c>
      <c r="D168" s="37">
        <v>0</v>
      </c>
      <c r="E168" s="26" t="s">
        <v>168</v>
      </c>
      <c r="F168" s="13" t="s">
        <v>6010</v>
      </c>
      <c r="G168" s="37"/>
      <c r="H168" s="725"/>
      <c r="I168" s="725"/>
    </row>
    <row r="169" spans="1:9" ht="46.5">
      <c r="A169" s="19" t="s">
        <v>4022</v>
      </c>
      <c r="B169" s="29" t="s">
        <v>1130</v>
      </c>
      <c r="C169" s="56" t="s">
        <v>6009</v>
      </c>
      <c r="D169" s="37">
        <v>0</v>
      </c>
      <c r="E169" s="26" t="s">
        <v>168</v>
      </c>
      <c r="F169" s="26"/>
      <c r="G169" s="37"/>
      <c r="H169" s="725"/>
      <c r="I169" s="725"/>
    </row>
    <row r="170" spans="1:9" ht="43.5">
      <c r="A170" s="19"/>
      <c r="B170" s="29"/>
      <c r="C170" s="388" t="s">
        <v>6008</v>
      </c>
      <c r="D170" s="37">
        <v>0</v>
      </c>
      <c r="E170" s="26" t="s">
        <v>168</v>
      </c>
      <c r="F170" s="26"/>
      <c r="G170" s="37"/>
      <c r="H170" s="725"/>
      <c r="I170" s="725"/>
    </row>
    <row r="171" spans="1:9" ht="31">
      <c r="A171" s="19" t="s">
        <v>4021</v>
      </c>
      <c r="B171" s="29" t="s">
        <v>1127</v>
      </c>
      <c r="C171" s="56" t="s">
        <v>6007</v>
      </c>
      <c r="D171" s="37">
        <v>0</v>
      </c>
      <c r="E171" s="26" t="s">
        <v>168</v>
      </c>
      <c r="F171" s="30" t="s">
        <v>6006</v>
      </c>
      <c r="G171" s="37"/>
      <c r="H171" s="725"/>
      <c r="I171" s="725"/>
    </row>
    <row r="172" spans="1:9" ht="43.5">
      <c r="A172" s="19"/>
      <c r="B172" s="29"/>
      <c r="C172" s="56" t="s">
        <v>6005</v>
      </c>
      <c r="D172" s="37">
        <v>0</v>
      </c>
      <c r="E172" s="26"/>
      <c r="F172" s="30"/>
      <c r="G172" s="37"/>
      <c r="H172" s="725"/>
      <c r="I172" s="725"/>
    </row>
    <row r="173" spans="1:9" ht="93">
      <c r="A173" s="19" t="s">
        <v>4019</v>
      </c>
      <c r="B173" s="31" t="s">
        <v>1123</v>
      </c>
      <c r="C173" s="56" t="s">
        <v>6004</v>
      </c>
      <c r="D173" s="37">
        <v>0</v>
      </c>
      <c r="E173" s="26" t="s">
        <v>168</v>
      </c>
      <c r="F173" s="30" t="s">
        <v>6003</v>
      </c>
      <c r="G173" s="37"/>
      <c r="H173" s="725"/>
      <c r="I173" s="725"/>
    </row>
    <row r="174" spans="1:9" ht="43.5">
      <c r="A174" s="19"/>
      <c r="B174" s="31"/>
      <c r="C174" s="56" t="s">
        <v>6002</v>
      </c>
      <c r="D174" s="37">
        <v>0</v>
      </c>
      <c r="E174" s="26" t="s">
        <v>168</v>
      </c>
      <c r="F174" s="17" t="s">
        <v>6001</v>
      </c>
      <c r="G174" s="37"/>
      <c r="H174" s="725"/>
      <c r="I174" s="725"/>
    </row>
    <row r="175" spans="1:9" ht="58">
      <c r="A175" s="19"/>
      <c r="B175" s="31"/>
      <c r="C175" s="56" t="s">
        <v>6000</v>
      </c>
      <c r="D175" s="37">
        <v>0</v>
      </c>
      <c r="E175" s="26" t="s">
        <v>235</v>
      </c>
      <c r="F175" s="30"/>
      <c r="G175" s="37"/>
      <c r="H175" s="725"/>
      <c r="I175" s="725"/>
    </row>
    <row r="176" spans="1:9" ht="29">
      <c r="A176" s="19"/>
      <c r="B176" s="31"/>
      <c r="C176" s="56" t="s">
        <v>5999</v>
      </c>
      <c r="D176" s="37">
        <v>0</v>
      </c>
      <c r="E176" s="26" t="s">
        <v>168</v>
      </c>
      <c r="F176" s="23"/>
      <c r="G176" s="37"/>
      <c r="H176" s="725"/>
      <c r="I176" s="725"/>
    </row>
    <row r="177" spans="1:9" ht="18.5">
      <c r="A177" s="19" t="s">
        <v>4017</v>
      </c>
      <c r="B177" s="820" t="s">
        <v>1117</v>
      </c>
      <c r="C177" s="820"/>
      <c r="D177" s="820"/>
      <c r="E177" s="820"/>
      <c r="F177" s="820"/>
      <c r="G177" s="820"/>
      <c r="H177" s="725">
        <f>SUM(D178:D182)</f>
        <v>0</v>
      </c>
      <c r="I177" s="725">
        <f>COUNT(D178:D182)*2</f>
        <v>8</v>
      </c>
    </row>
    <row r="178" spans="1:9" ht="87">
      <c r="A178" s="19" t="s">
        <v>1116</v>
      </c>
      <c r="B178" s="33" t="s">
        <v>1115</v>
      </c>
      <c r="C178" s="23" t="s">
        <v>1114</v>
      </c>
      <c r="D178" s="37">
        <v>0</v>
      </c>
      <c r="E178" s="26" t="s">
        <v>168</v>
      </c>
      <c r="F178" s="23" t="s">
        <v>1113</v>
      </c>
      <c r="G178" s="37"/>
      <c r="H178" s="725"/>
      <c r="I178" s="725"/>
    </row>
    <row r="179" spans="1:9" ht="62" hidden="1">
      <c r="A179" s="21" t="s">
        <v>1112</v>
      </c>
      <c r="B179" s="81" t="s">
        <v>1111</v>
      </c>
      <c r="C179" s="26"/>
      <c r="D179" s="26"/>
      <c r="E179" s="26"/>
      <c r="F179" s="26"/>
      <c r="G179" s="26"/>
      <c r="H179" s="11"/>
      <c r="I179" s="11"/>
    </row>
    <row r="180" spans="1:9" ht="58">
      <c r="A180" s="19" t="s">
        <v>5563</v>
      </c>
      <c r="B180" s="33" t="s">
        <v>1109</v>
      </c>
      <c r="C180" s="23" t="s">
        <v>5998</v>
      </c>
      <c r="D180" s="37">
        <v>0</v>
      </c>
      <c r="E180" s="26" t="s">
        <v>168</v>
      </c>
      <c r="F180" s="26"/>
      <c r="G180" s="37"/>
      <c r="H180" s="725"/>
      <c r="I180" s="725"/>
    </row>
    <row r="181" spans="1:9" ht="46.5">
      <c r="A181" s="19" t="s">
        <v>5557</v>
      </c>
      <c r="B181" s="33" t="s">
        <v>1106</v>
      </c>
      <c r="C181" s="240" t="s">
        <v>5997</v>
      </c>
      <c r="D181" s="37">
        <v>0</v>
      </c>
      <c r="E181" s="26" t="s">
        <v>168</v>
      </c>
      <c r="F181" s="26"/>
      <c r="G181" s="37"/>
      <c r="H181" s="725"/>
      <c r="I181" s="725"/>
    </row>
    <row r="182" spans="1:9" ht="29">
      <c r="A182" s="19"/>
      <c r="B182" s="33"/>
      <c r="C182" s="71" t="s">
        <v>1104</v>
      </c>
      <c r="D182" s="37">
        <v>0</v>
      </c>
      <c r="E182" s="26" t="s">
        <v>168</v>
      </c>
      <c r="F182" s="26"/>
      <c r="G182" s="37"/>
      <c r="H182" s="725"/>
      <c r="I182" s="725"/>
    </row>
    <row r="183" spans="1:9" ht="18.5">
      <c r="A183" s="19" t="s">
        <v>4012</v>
      </c>
      <c r="B183" s="820" t="s">
        <v>1102</v>
      </c>
      <c r="C183" s="820"/>
      <c r="D183" s="820"/>
      <c r="E183" s="820"/>
      <c r="F183" s="820"/>
      <c r="G183" s="820"/>
      <c r="H183" s="725">
        <f>SUM(D184:D188)</f>
        <v>0</v>
      </c>
      <c r="I183" s="725">
        <f>COUNT(D184:D188)*2</f>
        <v>10</v>
      </c>
    </row>
    <row r="184" spans="1:9" ht="63" customHeight="1">
      <c r="A184" s="19" t="s">
        <v>4011</v>
      </c>
      <c r="B184" s="33" t="s">
        <v>1100</v>
      </c>
      <c r="C184" s="64" t="s">
        <v>5996</v>
      </c>
      <c r="D184" s="37">
        <v>0</v>
      </c>
      <c r="E184" s="26" t="s">
        <v>235</v>
      </c>
      <c r="F184" s="26"/>
      <c r="G184" s="37"/>
      <c r="H184" s="725"/>
      <c r="I184" s="725"/>
    </row>
    <row r="185" spans="1:9" ht="64.5" customHeight="1">
      <c r="A185" s="19"/>
      <c r="B185" s="33"/>
      <c r="C185" s="64" t="s">
        <v>1098</v>
      </c>
      <c r="D185" s="37">
        <v>0</v>
      </c>
      <c r="E185" s="26" t="s">
        <v>168</v>
      </c>
      <c r="F185" s="26"/>
      <c r="G185" s="37"/>
      <c r="H185" s="725"/>
      <c r="I185" s="725"/>
    </row>
    <row r="186" spans="1:9" ht="43.5">
      <c r="A186" s="19" t="s">
        <v>4008</v>
      </c>
      <c r="B186" s="33" t="s">
        <v>1096</v>
      </c>
      <c r="C186" s="64" t="s">
        <v>5995</v>
      </c>
      <c r="D186" s="37">
        <v>0</v>
      </c>
      <c r="E186" s="26" t="s">
        <v>168</v>
      </c>
      <c r="F186" s="26"/>
      <c r="G186" s="37"/>
      <c r="H186" s="725"/>
      <c r="I186" s="725"/>
    </row>
    <row r="187" spans="1:9" ht="98.25" customHeight="1">
      <c r="A187" s="19"/>
      <c r="B187" s="33"/>
      <c r="C187" s="23" t="s">
        <v>1094</v>
      </c>
      <c r="D187" s="37">
        <v>0</v>
      </c>
      <c r="E187" s="26" t="s">
        <v>190</v>
      </c>
      <c r="F187" s="26"/>
      <c r="G187" s="37"/>
      <c r="H187" s="725"/>
      <c r="I187" s="725"/>
    </row>
    <row r="188" spans="1:9" ht="77.5">
      <c r="A188" s="19" t="s">
        <v>4006</v>
      </c>
      <c r="B188" s="33" t="s">
        <v>1092</v>
      </c>
      <c r="C188" s="23" t="s">
        <v>1091</v>
      </c>
      <c r="D188" s="37">
        <v>0</v>
      </c>
      <c r="E188" s="26" t="s">
        <v>422</v>
      </c>
      <c r="F188" s="26"/>
      <c r="G188" s="37"/>
      <c r="H188" s="725"/>
      <c r="I188" s="725"/>
    </row>
    <row r="189" spans="1:9" ht="18.5">
      <c r="A189" s="19" t="s">
        <v>4005</v>
      </c>
      <c r="B189" s="820" t="s">
        <v>1089</v>
      </c>
      <c r="C189" s="820"/>
      <c r="D189" s="820"/>
      <c r="E189" s="820"/>
      <c r="F189" s="820"/>
      <c r="G189" s="820"/>
      <c r="H189" s="725">
        <f>SUM(D190:D205)</f>
        <v>0</v>
      </c>
      <c r="I189" s="725">
        <f>COUNT(D190:D205)*2</f>
        <v>32</v>
      </c>
    </row>
    <row r="190" spans="1:9" ht="46.5">
      <c r="A190" s="223" t="s">
        <v>4004</v>
      </c>
      <c r="B190" s="29" t="s">
        <v>1087</v>
      </c>
      <c r="C190" s="56" t="s">
        <v>5994</v>
      </c>
      <c r="D190" s="37">
        <v>0</v>
      </c>
      <c r="E190" s="13" t="s">
        <v>190</v>
      </c>
      <c r="F190" s="30" t="s">
        <v>5993</v>
      </c>
      <c r="G190" s="37"/>
      <c r="H190" s="725"/>
      <c r="I190" s="725"/>
    </row>
    <row r="191" spans="1:9" ht="62">
      <c r="A191" s="223" t="s">
        <v>5525</v>
      </c>
      <c r="B191" s="29" t="s">
        <v>1083</v>
      </c>
      <c r="C191" s="56" t="s">
        <v>5992</v>
      </c>
      <c r="D191" s="37">
        <v>0</v>
      </c>
      <c r="E191" s="26" t="s">
        <v>190</v>
      </c>
      <c r="F191" s="26"/>
      <c r="G191" s="37"/>
      <c r="H191" s="725"/>
      <c r="I191" s="725"/>
    </row>
    <row r="192" spans="1:9" ht="46.5">
      <c r="A192" s="223" t="s">
        <v>4001</v>
      </c>
      <c r="B192" s="29" t="s">
        <v>1080</v>
      </c>
      <c r="C192" s="56" t="s">
        <v>2148</v>
      </c>
      <c r="D192" s="37">
        <v>0</v>
      </c>
      <c r="E192" s="26" t="s">
        <v>1078</v>
      </c>
      <c r="F192" s="64" t="s">
        <v>5991</v>
      </c>
      <c r="G192" s="37"/>
      <c r="H192" s="725"/>
      <c r="I192" s="725"/>
    </row>
    <row r="193" spans="1:9" ht="46.5">
      <c r="A193" s="223" t="s">
        <v>3999</v>
      </c>
      <c r="B193" s="29" t="s">
        <v>1075</v>
      </c>
      <c r="C193" s="56" t="s">
        <v>5990</v>
      </c>
      <c r="D193" s="37">
        <v>0</v>
      </c>
      <c r="E193" s="26" t="s">
        <v>235</v>
      </c>
      <c r="F193" s="315"/>
      <c r="G193" s="37"/>
      <c r="H193" s="725"/>
      <c r="I193" s="725"/>
    </row>
    <row r="194" spans="1:9" ht="31">
      <c r="A194" s="223" t="s">
        <v>3997</v>
      </c>
      <c r="B194" s="29" t="s">
        <v>1061</v>
      </c>
      <c r="C194" s="56" t="s">
        <v>5989</v>
      </c>
      <c r="D194" s="37">
        <v>0</v>
      </c>
      <c r="E194" s="26" t="s">
        <v>422</v>
      </c>
      <c r="F194" s="315"/>
      <c r="G194" s="37"/>
      <c r="H194" s="725"/>
      <c r="I194" s="725"/>
    </row>
    <row r="195" spans="1:9" ht="29">
      <c r="A195" s="223"/>
      <c r="B195" s="29"/>
      <c r="C195" s="56" t="s">
        <v>5988</v>
      </c>
      <c r="D195" s="37">
        <v>0</v>
      </c>
      <c r="E195" s="26" t="s">
        <v>110</v>
      </c>
      <c r="F195" s="315"/>
      <c r="G195" s="37"/>
      <c r="H195" s="725"/>
      <c r="I195" s="725"/>
    </row>
    <row r="196" spans="1:9" ht="15.5">
      <c r="A196" s="223"/>
      <c r="B196" s="29"/>
      <c r="C196" s="56" t="s">
        <v>5987</v>
      </c>
      <c r="D196" s="37">
        <v>0</v>
      </c>
      <c r="E196" s="26" t="s">
        <v>422</v>
      </c>
      <c r="F196" s="315"/>
      <c r="G196" s="37"/>
      <c r="H196" s="725"/>
      <c r="I196" s="725"/>
    </row>
    <row r="197" spans="1:9" ht="29">
      <c r="A197" s="223"/>
      <c r="B197" s="29"/>
      <c r="C197" s="56" t="s">
        <v>5986</v>
      </c>
      <c r="D197" s="37">
        <v>0</v>
      </c>
      <c r="E197" s="26" t="s">
        <v>422</v>
      </c>
      <c r="F197" s="315"/>
      <c r="G197" s="37"/>
      <c r="H197" s="725"/>
      <c r="I197" s="725"/>
    </row>
    <row r="198" spans="1:9" ht="31">
      <c r="A198" s="223" t="s">
        <v>3995</v>
      </c>
      <c r="B198" s="29" t="s">
        <v>1056</v>
      </c>
      <c r="C198" s="64" t="s">
        <v>5985</v>
      </c>
      <c r="D198" s="37">
        <v>0</v>
      </c>
      <c r="E198" s="26" t="s">
        <v>110</v>
      </c>
      <c r="F198" s="315"/>
      <c r="G198" s="37"/>
      <c r="H198" s="725"/>
      <c r="I198" s="725"/>
    </row>
    <row r="199" spans="1:9" ht="29">
      <c r="A199" s="223"/>
      <c r="B199" s="29"/>
      <c r="C199" s="64" t="s">
        <v>5984</v>
      </c>
      <c r="D199" s="37">
        <v>0</v>
      </c>
      <c r="E199" s="26" t="s">
        <v>110</v>
      </c>
      <c r="F199" s="315"/>
      <c r="G199" s="37"/>
      <c r="H199" s="725"/>
      <c r="I199" s="725"/>
    </row>
    <row r="200" spans="1:9" ht="15.5">
      <c r="A200" s="223"/>
      <c r="B200" s="29"/>
      <c r="C200" s="64" t="s">
        <v>2815</v>
      </c>
      <c r="D200" s="37">
        <v>0</v>
      </c>
      <c r="E200" s="26" t="s">
        <v>110</v>
      </c>
      <c r="F200" s="39"/>
      <c r="G200" s="37"/>
      <c r="H200" s="725"/>
      <c r="I200" s="725"/>
    </row>
    <row r="201" spans="1:9" ht="29">
      <c r="A201" s="223"/>
      <c r="B201" s="29"/>
      <c r="C201" s="388" t="s">
        <v>2816</v>
      </c>
      <c r="D201" s="37">
        <v>0</v>
      </c>
      <c r="E201" s="26" t="s">
        <v>110</v>
      </c>
      <c r="F201" s="39"/>
      <c r="G201" s="37"/>
      <c r="H201" s="725"/>
      <c r="I201" s="725"/>
    </row>
    <row r="202" spans="1:9" ht="15.5">
      <c r="A202" s="223"/>
      <c r="B202" s="29"/>
      <c r="C202" s="388" t="s">
        <v>1053</v>
      </c>
      <c r="D202" s="37">
        <v>0</v>
      </c>
      <c r="E202" s="26"/>
      <c r="F202" s="39"/>
      <c r="G202" s="37"/>
      <c r="H202" s="725"/>
      <c r="I202" s="725"/>
    </row>
    <row r="203" spans="1:9" ht="31">
      <c r="A203" s="223" t="s">
        <v>3994</v>
      </c>
      <c r="B203" s="29" t="s">
        <v>1048</v>
      </c>
      <c r="C203" s="23" t="s">
        <v>5983</v>
      </c>
      <c r="D203" s="37">
        <v>0</v>
      </c>
      <c r="E203" s="26" t="s">
        <v>110</v>
      </c>
      <c r="F203" s="26"/>
      <c r="G203" s="37"/>
      <c r="H203" s="725"/>
      <c r="I203" s="725"/>
    </row>
    <row r="204" spans="1:9" ht="29">
      <c r="A204" s="223"/>
      <c r="B204" s="29"/>
      <c r="C204" s="23" t="s">
        <v>5982</v>
      </c>
      <c r="D204" s="37">
        <v>0</v>
      </c>
      <c r="E204" s="26" t="s">
        <v>110</v>
      </c>
      <c r="F204" s="26"/>
      <c r="G204" s="37"/>
      <c r="H204" s="725"/>
      <c r="I204" s="725"/>
    </row>
    <row r="205" spans="1:9" ht="45" customHeight="1">
      <c r="A205" s="223"/>
      <c r="B205" s="29"/>
      <c r="C205" s="56" t="s">
        <v>1044</v>
      </c>
      <c r="D205" s="37">
        <v>0</v>
      </c>
      <c r="E205" s="26" t="s">
        <v>110</v>
      </c>
      <c r="F205" s="26"/>
      <c r="G205" s="37"/>
      <c r="H205" s="725"/>
      <c r="I205" s="725"/>
    </row>
    <row r="206" spans="1:9" ht="18.5">
      <c r="A206" s="223" t="s">
        <v>3992</v>
      </c>
      <c r="B206" s="820" t="s">
        <v>1042</v>
      </c>
      <c r="C206" s="820"/>
      <c r="D206" s="820"/>
      <c r="E206" s="820"/>
      <c r="F206" s="820"/>
      <c r="G206" s="820"/>
      <c r="H206" s="725">
        <f>SUM(D207:D223)</f>
        <v>0</v>
      </c>
      <c r="I206" s="725">
        <f>COUNT(D207:D223)*2</f>
        <v>34</v>
      </c>
    </row>
    <row r="207" spans="1:9" ht="46.5">
      <c r="A207" s="223" t="s">
        <v>3991</v>
      </c>
      <c r="B207" s="29" t="s">
        <v>1040</v>
      </c>
      <c r="C207" s="56" t="s">
        <v>3528</v>
      </c>
      <c r="D207" s="37">
        <v>0</v>
      </c>
      <c r="E207" s="26" t="s">
        <v>1028</v>
      </c>
      <c r="F207" s="23" t="s">
        <v>5980</v>
      </c>
      <c r="G207" s="37"/>
      <c r="H207" s="725"/>
      <c r="I207" s="725"/>
    </row>
    <row r="208" spans="1:9" ht="15.5">
      <c r="A208" s="223"/>
      <c r="B208" s="29"/>
      <c r="C208" s="56" t="s">
        <v>1851</v>
      </c>
      <c r="D208" s="37">
        <v>0</v>
      </c>
      <c r="E208" s="26" t="s">
        <v>1028</v>
      </c>
      <c r="F208" s="23" t="s">
        <v>5980</v>
      </c>
      <c r="G208" s="37"/>
      <c r="H208" s="725"/>
      <c r="I208" s="725"/>
    </row>
    <row r="209" spans="1:9" ht="31.5" customHeight="1">
      <c r="A209" s="223"/>
      <c r="B209" s="29"/>
      <c r="C209" s="393" t="s">
        <v>3527</v>
      </c>
      <c r="D209" s="390">
        <v>0</v>
      </c>
      <c r="E209" s="140" t="s">
        <v>1028</v>
      </c>
      <c r="F209" s="71" t="s">
        <v>5980</v>
      </c>
      <c r="G209" s="37"/>
      <c r="H209" s="725"/>
      <c r="I209" s="725"/>
    </row>
    <row r="210" spans="1:9" ht="29">
      <c r="A210" s="223"/>
      <c r="B210" s="29"/>
      <c r="C210" s="388" t="s">
        <v>3526</v>
      </c>
      <c r="D210" s="37">
        <v>0</v>
      </c>
      <c r="E210" s="26" t="s">
        <v>1028</v>
      </c>
      <c r="F210" s="23" t="s">
        <v>5980</v>
      </c>
      <c r="G210" s="37"/>
      <c r="H210" s="725"/>
      <c r="I210" s="725"/>
    </row>
    <row r="211" spans="1:9" ht="29">
      <c r="A211" s="223"/>
      <c r="B211" s="29"/>
      <c r="C211" s="388" t="s">
        <v>3628</v>
      </c>
      <c r="D211" s="37">
        <v>0</v>
      </c>
      <c r="E211" s="26" t="s">
        <v>1028</v>
      </c>
      <c r="F211" s="23" t="s">
        <v>5980</v>
      </c>
      <c r="G211" s="37"/>
      <c r="H211" s="725"/>
      <c r="I211" s="725"/>
    </row>
    <row r="212" spans="1:9" ht="49.5" customHeight="1">
      <c r="A212" s="223"/>
      <c r="B212" s="29"/>
      <c r="C212" s="388" t="s">
        <v>3524</v>
      </c>
      <c r="D212" s="37">
        <v>0</v>
      </c>
      <c r="E212" s="26" t="s">
        <v>1028</v>
      </c>
      <c r="F212" s="23" t="s">
        <v>5980</v>
      </c>
      <c r="G212" s="37"/>
      <c r="H212" s="725"/>
      <c r="I212" s="725"/>
    </row>
    <row r="213" spans="1:9" ht="34.5" customHeight="1">
      <c r="A213" s="223"/>
      <c r="B213" s="29"/>
      <c r="C213" s="388" t="s">
        <v>3523</v>
      </c>
      <c r="D213" s="37">
        <v>0</v>
      </c>
      <c r="E213" s="26" t="s">
        <v>1028</v>
      </c>
      <c r="F213" s="23" t="s">
        <v>5980</v>
      </c>
      <c r="G213" s="37"/>
      <c r="H213" s="725"/>
      <c r="I213" s="725"/>
    </row>
    <row r="214" spans="1:9" ht="15.5">
      <c r="A214" s="223"/>
      <c r="B214" s="29"/>
      <c r="C214" s="388" t="s">
        <v>3522</v>
      </c>
      <c r="D214" s="37">
        <v>0</v>
      </c>
      <c r="E214" s="26" t="s">
        <v>1028</v>
      </c>
      <c r="F214" s="23" t="s">
        <v>5980</v>
      </c>
      <c r="G214" s="37"/>
      <c r="H214" s="725"/>
      <c r="I214" s="725"/>
    </row>
    <row r="215" spans="1:9" ht="29">
      <c r="A215" s="223"/>
      <c r="B215" s="29"/>
      <c r="C215" s="388" t="s">
        <v>5981</v>
      </c>
      <c r="D215" s="37">
        <v>0</v>
      </c>
      <c r="E215" s="26" t="s">
        <v>1028</v>
      </c>
      <c r="F215" s="23" t="s">
        <v>5980</v>
      </c>
      <c r="G215" s="37"/>
      <c r="H215" s="725"/>
      <c r="I215" s="725"/>
    </row>
    <row r="216" spans="1:9" ht="29">
      <c r="A216" s="223"/>
      <c r="B216" s="29"/>
      <c r="C216" s="388" t="s">
        <v>5979</v>
      </c>
      <c r="D216" s="37">
        <v>0</v>
      </c>
      <c r="E216" s="26" t="s">
        <v>1028</v>
      </c>
      <c r="F216" s="23" t="s">
        <v>5978</v>
      </c>
      <c r="G216" s="37"/>
      <c r="H216" s="725"/>
      <c r="I216" s="725"/>
    </row>
    <row r="217" spans="1:9" ht="29">
      <c r="A217" s="223"/>
      <c r="B217" s="29"/>
      <c r="C217" s="388" t="s">
        <v>3520</v>
      </c>
      <c r="D217" s="37">
        <v>0</v>
      </c>
      <c r="E217" s="26" t="s">
        <v>1028</v>
      </c>
      <c r="F217" s="23" t="s">
        <v>3072</v>
      </c>
      <c r="G217" s="37"/>
      <c r="H217" s="725"/>
      <c r="I217" s="725"/>
    </row>
    <row r="218" spans="1:9" ht="43.5">
      <c r="A218" s="223"/>
      <c r="B218" s="29"/>
      <c r="C218" s="56" t="s">
        <v>5977</v>
      </c>
      <c r="D218" s="37">
        <v>0</v>
      </c>
      <c r="E218" s="26" t="s">
        <v>1028</v>
      </c>
      <c r="F218" s="23" t="s">
        <v>5976</v>
      </c>
      <c r="G218" s="37"/>
      <c r="H218" s="725"/>
      <c r="I218" s="725"/>
    </row>
    <row r="219" spans="1:9" ht="29">
      <c r="A219" s="223"/>
      <c r="B219" s="29"/>
      <c r="C219" s="56" t="s">
        <v>5975</v>
      </c>
      <c r="D219" s="37">
        <v>0</v>
      </c>
      <c r="E219" s="26" t="s">
        <v>1028</v>
      </c>
      <c r="F219" s="23" t="s">
        <v>5974</v>
      </c>
      <c r="G219" s="37"/>
      <c r="H219" s="725"/>
      <c r="I219" s="725"/>
    </row>
    <row r="220" spans="1:9" ht="46.5">
      <c r="A220" s="223" t="s">
        <v>3986</v>
      </c>
      <c r="B220" s="29" t="s">
        <v>1035</v>
      </c>
      <c r="C220" s="56" t="s">
        <v>3517</v>
      </c>
      <c r="D220" s="37">
        <v>0</v>
      </c>
      <c r="E220" s="26" t="s">
        <v>1028</v>
      </c>
      <c r="F220" s="30" t="s">
        <v>3516</v>
      </c>
      <c r="G220" s="37"/>
      <c r="H220" s="725"/>
      <c r="I220" s="725"/>
    </row>
    <row r="221" spans="1:9" ht="31">
      <c r="A221" s="223"/>
      <c r="B221" s="29"/>
      <c r="C221" s="29" t="s">
        <v>5973</v>
      </c>
      <c r="D221" s="37">
        <v>0</v>
      </c>
      <c r="E221" s="26" t="s">
        <v>1028</v>
      </c>
      <c r="F221" s="30"/>
      <c r="G221" s="37"/>
      <c r="H221" s="725"/>
      <c r="I221" s="725"/>
    </row>
    <row r="222" spans="1:9" ht="45.75" customHeight="1">
      <c r="A222" s="223"/>
      <c r="B222" s="29"/>
      <c r="C222" s="64" t="s">
        <v>5972</v>
      </c>
      <c r="D222" s="37">
        <v>0</v>
      </c>
      <c r="E222" s="26" t="s">
        <v>1028</v>
      </c>
      <c r="F222" s="39" t="s">
        <v>5971</v>
      </c>
      <c r="G222" s="37"/>
      <c r="H222" s="725"/>
      <c r="I222" s="725"/>
    </row>
    <row r="223" spans="1:9" ht="62">
      <c r="A223" s="223" t="s">
        <v>3983</v>
      </c>
      <c r="B223" s="33" t="s">
        <v>1030</v>
      </c>
      <c r="C223" s="23" t="s">
        <v>5970</v>
      </c>
      <c r="D223" s="37">
        <v>0</v>
      </c>
      <c r="E223" s="26" t="s">
        <v>1028</v>
      </c>
      <c r="F223" s="26"/>
      <c r="G223" s="37"/>
      <c r="H223" s="725"/>
      <c r="I223" s="725"/>
    </row>
    <row r="224" spans="1:9" ht="18.5">
      <c r="A224" s="223" t="s">
        <v>3982</v>
      </c>
      <c r="B224" s="820" t="s">
        <v>1026</v>
      </c>
      <c r="C224" s="820"/>
      <c r="D224" s="820"/>
      <c r="E224" s="820"/>
      <c r="F224" s="820"/>
      <c r="G224" s="820"/>
      <c r="H224" s="725">
        <f>SUM(D225:D239)</f>
        <v>0</v>
      </c>
      <c r="I224" s="725">
        <f>COUNT(D225:D239)*2</f>
        <v>30</v>
      </c>
    </row>
    <row r="225" spans="1:9" ht="46.5">
      <c r="A225" s="223" t="s">
        <v>3981</v>
      </c>
      <c r="B225" s="29" t="s">
        <v>1024</v>
      </c>
      <c r="C225" s="29" t="s">
        <v>1023</v>
      </c>
      <c r="D225" s="37">
        <v>0</v>
      </c>
      <c r="E225" s="13" t="s">
        <v>168</v>
      </c>
      <c r="F225" s="30" t="s">
        <v>5969</v>
      </c>
      <c r="G225" s="37"/>
      <c r="H225" s="725"/>
      <c r="I225" s="725"/>
    </row>
    <row r="226" spans="1:9" ht="31">
      <c r="A226" s="223"/>
      <c r="B226" s="29"/>
      <c r="C226" s="31" t="s">
        <v>5968</v>
      </c>
      <c r="D226" s="37">
        <v>0</v>
      </c>
      <c r="E226" s="13" t="s">
        <v>168</v>
      </c>
      <c r="F226" s="30"/>
      <c r="G226" s="37"/>
      <c r="H226" s="725"/>
      <c r="I226" s="725"/>
    </row>
    <row r="227" spans="1:9" ht="62">
      <c r="A227" s="223" t="s">
        <v>5967</v>
      </c>
      <c r="B227" s="29" t="s">
        <v>1020</v>
      </c>
      <c r="C227" s="29" t="s">
        <v>5966</v>
      </c>
      <c r="D227" s="37">
        <v>0</v>
      </c>
      <c r="E227" s="13" t="s">
        <v>168</v>
      </c>
      <c r="F227" s="30"/>
      <c r="G227" s="37"/>
      <c r="H227" s="725"/>
      <c r="I227" s="725"/>
    </row>
    <row r="228" spans="1:9" ht="47.25" customHeight="1">
      <c r="A228" s="223"/>
      <c r="B228" s="29"/>
      <c r="C228" s="56" t="s">
        <v>5965</v>
      </c>
      <c r="D228" s="37">
        <v>0</v>
      </c>
      <c r="E228" s="13" t="s">
        <v>168</v>
      </c>
      <c r="F228" s="30"/>
      <c r="G228" s="37"/>
      <c r="H228" s="725"/>
      <c r="I228" s="725"/>
    </row>
    <row r="229" spans="1:9" ht="46.5">
      <c r="A229" s="223"/>
      <c r="B229" s="29"/>
      <c r="C229" s="29" t="s">
        <v>5964</v>
      </c>
      <c r="D229" s="37">
        <v>0</v>
      </c>
      <c r="E229" s="13" t="s">
        <v>168</v>
      </c>
      <c r="F229" s="30"/>
      <c r="G229" s="37"/>
      <c r="H229" s="725"/>
      <c r="I229" s="725"/>
    </row>
    <row r="230" spans="1:9" ht="62">
      <c r="A230" s="223" t="s">
        <v>3979</v>
      </c>
      <c r="B230" s="29" t="s">
        <v>1006</v>
      </c>
      <c r="C230" s="29" t="s">
        <v>5963</v>
      </c>
      <c r="D230" s="37">
        <v>0</v>
      </c>
      <c r="E230" s="13" t="s">
        <v>986</v>
      </c>
      <c r="F230" s="30" t="s">
        <v>5962</v>
      </c>
      <c r="G230" s="37"/>
      <c r="H230" s="725"/>
      <c r="I230" s="725"/>
    </row>
    <row r="231" spans="1:9" ht="77.5">
      <c r="A231" s="223" t="s">
        <v>3976</v>
      </c>
      <c r="B231" s="31" t="s">
        <v>1002</v>
      </c>
      <c r="C231" s="31" t="s">
        <v>2329</v>
      </c>
      <c r="D231" s="37">
        <v>0</v>
      </c>
      <c r="E231" s="13" t="s">
        <v>986</v>
      </c>
      <c r="F231" s="30" t="s">
        <v>5961</v>
      </c>
      <c r="G231" s="37"/>
      <c r="H231" s="725"/>
      <c r="I231" s="725"/>
    </row>
    <row r="232" spans="1:9" ht="52.5" customHeight="1">
      <c r="A232" s="223"/>
      <c r="B232" s="31"/>
      <c r="C232" s="31" t="s">
        <v>5960</v>
      </c>
      <c r="D232" s="37">
        <v>0</v>
      </c>
      <c r="E232" s="13" t="s">
        <v>986</v>
      </c>
      <c r="F232" s="30"/>
      <c r="G232" s="37"/>
      <c r="H232" s="725"/>
      <c r="I232" s="725"/>
    </row>
    <row r="233" spans="1:9" ht="43.5">
      <c r="A233" s="223" t="s">
        <v>3974</v>
      </c>
      <c r="B233" s="29" t="s">
        <v>1000</v>
      </c>
      <c r="C233" s="31" t="s">
        <v>999</v>
      </c>
      <c r="D233" s="37">
        <v>0</v>
      </c>
      <c r="E233" s="26" t="s">
        <v>986</v>
      </c>
      <c r="F233" s="23" t="s">
        <v>1808</v>
      </c>
      <c r="G233" s="37"/>
      <c r="H233" s="725"/>
      <c r="I233" s="725"/>
    </row>
    <row r="234" spans="1:9" ht="46.5">
      <c r="A234" s="223" t="s">
        <v>997</v>
      </c>
      <c r="B234" s="31" t="s">
        <v>996</v>
      </c>
      <c r="C234" s="31" t="s">
        <v>995</v>
      </c>
      <c r="D234" s="37">
        <v>0</v>
      </c>
      <c r="E234" s="26" t="s">
        <v>168</v>
      </c>
      <c r="F234" s="23" t="s">
        <v>994</v>
      </c>
      <c r="G234" s="37"/>
      <c r="H234" s="725"/>
      <c r="I234" s="725"/>
    </row>
    <row r="235" spans="1:9" ht="31">
      <c r="A235" s="698"/>
      <c r="B235" s="31"/>
      <c r="C235" s="31" t="s">
        <v>993</v>
      </c>
      <c r="D235" s="37">
        <v>0</v>
      </c>
      <c r="E235" s="26" t="s">
        <v>168</v>
      </c>
      <c r="F235" s="23" t="s">
        <v>992</v>
      </c>
      <c r="G235" s="37"/>
      <c r="H235" s="725"/>
      <c r="I235" s="725"/>
    </row>
    <row r="236" spans="1:9" ht="46.5">
      <c r="A236" s="698" t="s">
        <v>3970</v>
      </c>
      <c r="B236" s="29" t="s">
        <v>990</v>
      </c>
      <c r="C236" s="17" t="s">
        <v>5959</v>
      </c>
      <c r="D236" s="24">
        <v>0</v>
      </c>
      <c r="E236" s="25" t="s">
        <v>168</v>
      </c>
      <c r="F236" s="36"/>
      <c r="G236" s="37"/>
      <c r="H236" s="725"/>
      <c r="I236" s="725"/>
    </row>
    <row r="237" spans="1:9" ht="43.5">
      <c r="A237" s="698"/>
      <c r="B237" s="29"/>
      <c r="C237" s="17" t="s">
        <v>5958</v>
      </c>
      <c r="D237" s="24">
        <v>0</v>
      </c>
      <c r="E237" s="25" t="s">
        <v>168</v>
      </c>
      <c r="F237" s="17" t="s">
        <v>5957</v>
      </c>
      <c r="G237" s="37"/>
      <c r="H237" s="725"/>
      <c r="I237" s="725"/>
    </row>
    <row r="238" spans="1:9" ht="58">
      <c r="A238" s="698"/>
      <c r="B238" s="29"/>
      <c r="C238" s="17" t="s">
        <v>5956</v>
      </c>
      <c r="D238" s="24">
        <v>0</v>
      </c>
      <c r="E238" s="25" t="s">
        <v>168</v>
      </c>
      <c r="F238" s="17" t="s">
        <v>5955</v>
      </c>
      <c r="G238" s="37"/>
      <c r="H238" s="725"/>
      <c r="I238" s="725"/>
    </row>
    <row r="239" spans="1:9" ht="43.5">
      <c r="A239" s="698"/>
      <c r="B239" s="29"/>
      <c r="C239" s="56" t="s">
        <v>5954</v>
      </c>
      <c r="D239" s="24">
        <v>0</v>
      </c>
      <c r="E239" s="13" t="s">
        <v>986</v>
      </c>
      <c r="F239" s="30" t="s">
        <v>5953</v>
      </c>
      <c r="G239" s="37"/>
      <c r="H239" s="725"/>
      <c r="I239" s="725"/>
    </row>
    <row r="240" spans="1:9" ht="21">
      <c r="A240" s="699"/>
      <c r="B240" s="821" t="s">
        <v>984</v>
      </c>
      <c r="C240" s="821"/>
      <c r="D240" s="821"/>
      <c r="E240" s="821"/>
      <c r="F240" s="821"/>
      <c r="G240" s="821"/>
      <c r="H240" s="725">
        <f>H241+H264+H273+H286+H296+H306+H310+H315</f>
        <v>0</v>
      </c>
      <c r="I240" s="725">
        <f>I241+I264+I273+I286+I296+I306+I310+I315</f>
        <v>78</v>
      </c>
    </row>
    <row r="241" spans="1:9" ht="18.5">
      <c r="A241" s="700" t="s">
        <v>3963</v>
      </c>
      <c r="B241" s="820" t="s">
        <v>982</v>
      </c>
      <c r="C241" s="820"/>
      <c r="D241" s="820"/>
      <c r="E241" s="820"/>
      <c r="F241" s="820"/>
      <c r="G241" s="820"/>
      <c r="H241" s="725">
        <f>SUM(D242:D246)</f>
        <v>0</v>
      </c>
      <c r="I241" s="725">
        <f>COUNT(D242:D246)*2</f>
        <v>10</v>
      </c>
    </row>
    <row r="242" spans="1:9" ht="46.5">
      <c r="A242" s="223" t="s">
        <v>3962</v>
      </c>
      <c r="B242" s="33" t="s">
        <v>980</v>
      </c>
      <c r="C242" s="23" t="s">
        <v>979</v>
      </c>
      <c r="D242" s="37">
        <v>0</v>
      </c>
      <c r="E242" s="26" t="s">
        <v>110</v>
      </c>
      <c r="F242" s="26"/>
      <c r="G242" s="37"/>
      <c r="H242" s="725"/>
      <c r="I242" s="725"/>
    </row>
    <row r="243" spans="1:9" ht="43.5">
      <c r="A243" s="223"/>
      <c r="B243" s="33"/>
      <c r="C243" s="56" t="s">
        <v>978</v>
      </c>
      <c r="D243" s="37">
        <v>0</v>
      </c>
      <c r="E243" s="26" t="s">
        <v>110</v>
      </c>
      <c r="F243" s="26"/>
      <c r="G243" s="37"/>
      <c r="H243" s="725"/>
      <c r="I243" s="725"/>
    </row>
    <row r="244" spans="1:9" ht="43.5">
      <c r="A244" s="223"/>
      <c r="B244" s="33"/>
      <c r="C244" s="23" t="s">
        <v>2534</v>
      </c>
      <c r="D244" s="37">
        <v>0</v>
      </c>
      <c r="E244" s="26" t="s">
        <v>110</v>
      </c>
      <c r="F244" s="26"/>
      <c r="G244" s="37"/>
      <c r="H244" s="725"/>
      <c r="I244" s="725"/>
    </row>
    <row r="245" spans="1:9" ht="62">
      <c r="A245" s="223" t="s">
        <v>3960</v>
      </c>
      <c r="B245" s="29" t="s">
        <v>976</v>
      </c>
      <c r="C245" s="23" t="s">
        <v>975</v>
      </c>
      <c r="D245" s="37">
        <v>0</v>
      </c>
      <c r="E245" s="26" t="s">
        <v>974</v>
      </c>
      <c r="F245" s="26"/>
      <c r="G245" s="37"/>
      <c r="H245" s="725"/>
      <c r="I245" s="725"/>
    </row>
    <row r="246" spans="1:9" ht="46.5">
      <c r="A246" s="223" t="s">
        <v>3956</v>
      </c>
      <c r="B246" s="29" t="s">
        <v>971</v>
      </c>
      <c r="C246" s="23" t="s">
        <v>5027</v>
      </c>
      <c r="D246" s="37">
        <v>0</v>
      </c>
      <c r="E246" s="26" t="s">
        <v>235</v>
      </c>
      <c r="F246" s="26"/>
      <c r="G246" s="37"/>
      <c r="H246" s="725"/>
      <c r="I246" s="725"/>
    </row>
    <row r="247" spans="1:9" ht="18.5">
      <c r="A247" s="377" t="s">
        <v>3955</v>
      </c>
      <c r="B247" s="820" t="s">
        <v>969</v>
      </c>
      <c r="C247" s="820"/>
      <c r="D247" s="820"/>
      <c r="E247" s="820"/>
      <c r="F247" s="820"/>
      <c r="G247" s="820"/>
      <c r="H247" s="725">
        <f>SUM(D248:D263)</f>
        <v>0</v>
      </c>
      <c r="I247" s="725">
        <f>COUNT(D248:D263)*2</f>
        <v>30</v>
      </c>
    </row>
    <row r="248" spans="1:9" ht="46.5">
      <c r="A248" s="223" t="s">
        <v>968</v>
      </c>
      <c r="B248" s="29" t="s">
        <v>967</v>
      </c>
      <c r="C248" s="50" t="s">
        <v>1795</v>
      </c>
      <c r="D248" s="37">
        <v>0</v>
      </c>
      <c r="E248" s="26" t="s">
        <v>110</v>
      </c>
      <c r="F248" s="22" t="s">
        <v>965</v>
      </c>
      <c r="G248" s="37"/>
      <c r="H248" s="725"/>
      <c r="I248" s="725"/>
    </row>
    <row r="249" spans="1:9" ht="46.5" hidden="1">
      <c r="A249" s="21" t="s">
        <v>964</v>
      </c>
      <c r="B249" s="710" t="s">
        <v>963</v>
      </c>
      <c r="C249" s="122"/>
      <c r="D249" s="122"/>
      <c r="E249" s="122"/>
      <c r="F249" s="122"/>
      <c r="G249" s="122"/>
      <c r="H249" s="11"/>
      <c r="I249" s="11"/>
    </row>
    <row r="250" spans="1:9" ht="46.5">
      <c r="A250" s="223" t="s">
        <v>5952</v>
      </c>
      <c r="B250" s="29" t="s">
        <v>961</v>
      </c>
      <c r="C250" s="56" t="s">
        <v>960</v>
      </c>
      <c r="D250" s="37">
        <v>0</v>
      </c>
      <c r="E250" s="26" t="s">
        <v>168</v>
      </c>
      <c r="F250" s="26"/>
      <c r="G250" s="37"/>
      <c r="H250" s="725"/>
      <c r="I250" s="725"/>
    </row>
    <row r="251" spans="1:9" ht="29">
      <c r="A251" s="223"/>
      <c r="B251" s="29"/>
      <c r="C251" s="56" t="s">
        <v>1794</v>
      </c>
      <c r="D251" s="37">
        <v>0</v>
      </c>
      <c r="E251" s="26" t="s">
        <v>168</v>
      </c>
      <c r="F251" s="26"/>
      <c r="G251" s="37"/>
      <c r="H251" s="725"/>
      <c r="I251" s="725"/>
    </row>
    <row r="252" spans="1:9" ht="46.5">
      <c r="A252" s="223" t="s">
        <v>3949</v>
      </c>
      <c r="B252" s="29" t="s">
        <v>957</v>
      </c>
      <c r="C252" s="23" t="s">
        <v>1793</v>
      </c>
      <c r="D252" s="37">
        <v>0</v>
      </c>
      <c r="E252" s="26" t="s">
        <v>190</v>
      </c>
      <c r="F252" s="26"/>
      <c r="G252" s="37"/>
      <c r="H252" s="725"/>
      <c r="I252" s="725"/>
    </row>
    <row r="253" spans="1:9" ht="15.5">
      <c r="A253" s="223"/>
      <c r="B253" s="29"/>
      <c r="C253" s="352" t="s">
        <v>955</v>
      </c>
      <c r="D253" s="37">
        <v>0</v>
      </c>
      <c r="E253" s="13" t="s">
        <v>190</v>
      </c>
      <c r="F253" s="26"/>
      <c r="G253" s="37"/>
      <c r="H253" s="725"/>
      <c r="I253" s="725"/>
    </row>
    <row r="254" spans="1:9" ht="43.5">
      <c r="A254" s="223"/>
      <c r="B254" s="29"/>
      <c r="C254" s="388" t="s">
        <v>954</v>
      </c>
      <c r="D254" s="37">
        <v>0</v>
      </c>
      <c r="E254" s="13" t="s">
        <v>51</v>
      </c>
      <c r="F254" s="26"/>
      <c r="G254" s="37"/>
      <c r="H254" s="725"/>
      <c r="I254" s="725"/>
    </row>
    <row r="255" spans="1:9" ht="46.5">
      <c r="A255" s="223" t="s">
        <v>5951</v>
      </c>
      <c r="B255" s="33" t="s">
        <v>952</v>
      </c>
      <c r="C255" s="23" t="s">
        <v>5950</v>
      </c>
      <c r="D255" s="37">
        <v>0</v>
      </c>
      <c r="E255" s="26" t="s">
        <v>110</v>
      </c>
      <c r="F255" s="26"/>
      <c r="G255" s="37"/>
      <c r="H255" s="725"/>
      <c r="I255" s="725"/>
    </row>
    <row r="256" spans="1:9" ht="58">
      <c r="A256" s="223"/>
      <c r="B256" s="33"/>
      <c r="C256" s="23" t="s">
        <v>5949</v>
      </c>
      <c r="D256" s="37">
        <v>0</v>
      </c>
      <c r="E256" s="26" t="s">
        <v>130</v>
      </c>
      <c r="F256" s="26"/>
      <c r="G256" s="37"/>
      <c r="H256" s="725"/>
      <c r="I256" s="725"/>
    </row>
    <row r="257" spans="1:9" ht="62.25" customHeight="1">
      <c r="A257" s="223"/>
      <c r="B257" s="33"/>
      <c r="C257" s="23" t="s">
        <v>5948</v>
      </c>
      <c r="D257" s="37">
        <v>0</v>
      </c>
      <c r="E257" s="26" t="s">
        <v>110</v>
      </c>
      <c r="F257" s="26"/>
      <c r="G257" s="37"/>
      <c r="H257" s="725"/>
      <c r="I257" s="725"/>
    </row>
    <row r="258" spans="1:9" ht="78" customHeight="1">
      <c r="A258" s="223"/>
      <c r="B258" s="33"/>
      <c r="C258" s="23" t="s">
        <v>5947</v>
      </c>
      <c r="D258" s="37">
        <v>0</v>
      </c>
      <c r="E258" s="26" t="s">
        <v>130</v>
      </c>
      <c r="F258" s="26"/>
      <c r="G258" s="37"/>
      <c r="H258" s="725"/>
      <c r="I258" s="725"/>
    </row>
    <row r="259" spans="1:9" ht="43.5">
      <c r="A259" s="223" t="s">
        <v>5946</v>
      </c>
      <c r="B259" s="23" t="s">
        <v>948</v>
      </c>
      <c r="C259" s="23" t="s">
        <v>5945</v>
      </c>
      <c r="D259" s="37">
        <v>0</v>
      </c>
      <c r="E259" s="26" t="s">
        <v>110</v>
      </c>
      <c r="F259" s="26"/>
      <c r="G259" s="37"/>
      <c r="H259" s="725"/>
      <c r="I259" s="725"/>
    </row>
    <row r="260" spans="1:9" ht="58">
      <c r="A260" s="223"/>
      <c r="B260" s="23"/>
      <c r="C260" s="23" t="s">
        <v>5944</v>
      </c>
      <c r="D260" s="37">
        <v>0</v>
      </c>
      <c r="E260" s="26" t="s">
        <v>797</v>
      </c>
      <c r="F260" s="26"/>
      <c r="G260" s="37"/>
      <c r="H260" s="725"/>
      <c r="I260" s="725"/>
    </row>
    <row r="261" spans="1:9" ht="36.75" customHeight="1">
      <c r="A261" s="223"/>
      <c r="B261" s="23"/>
      <c r="C261" s="23" t="s">
        <v>946</v>
      </c>
      <c r="D261" s="37">
        <v>0</v>
      </c>
      <c r="E261" s="26" t="s">
        <v>110</v>
      </c>
      <c r="F261" s="26"/>
      <c r="G261" s="37"/>
      <c r="H261" s="725"/>
      <c r="I261" s="725"/>
    </row>
    <row r="262" spans="1:9" ht="81" customHeight="1">
      <c r="A262" s="223" t="s">
        <v>3942</v>
      </c>
      <c r="B262" s="29" t="s">
        <v>944</v>
      </c>
      <c r="C262" s="56" t="s">
        <v>1792</v>
      </c>
      <c r="D262" s="37">
        <v>0</v>
      </c>
      <c r="E262" s="26" t="s">
        <v>190</v>
      </c>
      <c r="F262" s="23" t="s">
        <v>942</v>
      </c>
      <c r="G262" s="37"/>
      <c r="H262" s="725"/>
      <c r="I262" s="725"/>
    </row>
    <row r="263" spans="1:9" ht="46.5">
      <c r="A263" s="223" t="s">
        <v>5943</v>
      </c>
      <c r="B263" s="29" t="s">
        <v>938</v>
      </c>
      <c r="C263" s="23" t="s">
        <v>1791</v>
      </c>
      <c r="D263" s="37">
        <v>0</v>
      </c>
      <c r="E263" s="26" t="s">
        <v>235</v>
      </c>
      <c r="F263" s="26"/>
      <c r="G263" s="37"/>
      <c r="H263" s="725"/>
      <c r="I263" s="725"/>
    </row>
    <row r="264" spans="1:9" ht="18.5">
      <c r="A264" s="377" t="s">
        <v>3938</v>
      </c>
      <c r="B264" s="820" t="s">
        <v>936</v>
      </c>
      <c r="C264" s="820"/>
      <c r="D264" s="820"/>
      <c r="E264" s="820"/>
      <c r="F264" s="820"/>
      <c r="G264" s="820"/>
      <c r="H264" s="725">
        <f>SUM(D265:D272)</f>
        <v>0</v>
      </c>
      <c r="I264" s="725">
        <f>COUNT(D265:D272)*2</f>
        <v>16</v>
      </c>
    </row>
    <row r="265" spans="1:9" ht="46.5">
      <c r="A265" s="223" t="s">
        <v>3937</v>
      </c>
      <c r="B265" s="31" t="s">
        <v>934</v>
      </c>
      <c r="C265" s="64" t="s">
        <v>5942</v>
      </c>
      <c r="D265" s="37">
        <v>0</v>
      </c>
      <c r="E265" s="26" t="s">
        <v>168</v>
      </c>
      <c r="F265" s="23" t="s">
        <v>5941</v>
      </c>
      <c r="G265" s="37"/>
      <c r="H265" s="725"/>
      <c r="I265" s="725"/>
    </row>
    <row r="266" spans="1:9" ht="29">
      <c r="A266" s="223"/>
      <c r="B266" s="31"/>
      <c r="C266" s="64" t="s">
        <v>5940</v>
      </c>
      <c r="D266" s="37">
        <v>0</v>
      </c>
      <c r="E266" s="26" t="s">
        <v>168</v>
      </c>
      <c r="F266" s="23"/>
      <c r="G266" s="37"/>
      <c r="H266" s="725"/>
      <c r="I266" s="725"/>
    </row>
    <row r="267" spans="1:9" ht="46.5">
      <c r="A267" s="223" t="s">
        <v>3933</v>
      </c>
      <c r="B267" s="31" t="s">
        <v>928</v>
      </c>
      <c r="C267" s="23" t="s">
        <v>5939</v>
      </c>
      <c r="D267" s="37">
        <v>0</v>
      </c>
      <c r="E267" s="26" t="s">
        <v>235</v>
      </c>
      <c r="F267" s="26"/>
      <c r="G267" s="37"/>
      <c r="H267" s="725"/>
      <c r="I267" s="725"/>
    </row>
    <row r="268" spans="1:9" ht="72.5">
      <c r="A268" s="223" t="s">
        <v>924</v>
      </c>
      <c r="B268" s="31" t="s">
        <v>923</v>
      </c>
      <c r="C268" s="23" t="s">
        <v>1785</v>
      </c>
      <c r="D268" s="37">
        <v>0</v>
      </c>
      <c r="E268" s="26" t="s">
        <v>921</v>
      </c>
      <c r="F268" s="23" t="s">
        <v>919</v>
      </c>
      <c r="G268" s="37"/>
      <c r="H268" s="725"/>
      <c r="I268" s="725"/>
    </row>
    <row r="269" spans="1:9" ht="72.5">
      <c r="A269" s="223"/>
      <c r="B269" s="31"/>
      <c r="C269" s="23" t="s">
        <v>1783</v>
      </c>
      <c r="D269" s="37">
        <v>0</v>
      </c>
      <c r="E269" s="26" t="s">
        <v>116</v>
      </c>
      <c r="F269" s="23" t="s">
        <v>919</v>
      </c>
      <c r="G269" s="37"/>
      <c r="H269" s="725"/>
      <c r="I269" s="725"/>
    </row>
    <row r="270" spans="1:9" ht="61.5" customHeight="1">
      <c r="A270" s="223" t="s">
        <v>5464</v>
      </c>
      <c r="B270" s="31" t="s">
        <v>917</v>
      </c>
      <c r="C270" s="23" t="s">
        <v>5938</v>
      </c>
      <c r="D270" s="37">
        <v>0</v>
      </c>
      <c r="E270" s="26" t="s">
        <v>116</v>
      </c>
      <c r="F270" s="23" t="s">
        <v>5937</v>
      </c>
      <c r="G270" s="37"/>
      <c r="H270" s="725"/>
      <c r="I270" s="725"/>
    </row>
    <row r="271" spans="1:9" ht="43.5">
      <c r="A271" s="223"/>
      <c r="B271" s="31"/>
      <c r="C271" s="23" t="s">
        <v>5936</v>
      </c>
      <c r="D271" s="37">
        <v>0</v>
      </c>
      <c r="E271" s="26" t="s">
        <v>235</v>
      </c>
      <c r="F271" s="26"/>
      <c r="G271" s="37"/>
      <c r="H271" s="725"/>
      <c r="I271" s="725"/>
    </row>
    <row r="272" spans="1:9" ht="43.5">
      <c r="A272" s="223" t="s">
        <v>915</v>
      </c>
      <c r="B272" s="71" t="s">
        <v>914</v>
      </c>
      <c r="C272" s="23" t="s">
        <v>913</v>
      </c>
      <c r="D272" s="37">
        <v>0</v>
      </c>
      <c r="E272" s="26" t="s">
        <v>126</v>
      </c>
      <c r="F272" s="26"/>
      <c r="G272" s="37"/>
      <c r="H272" s="725"/>
      <c r="I272" s="725"/>
    </row>
    <row r="273" spans="1:9" ht="18.5">
      <c r="A273" s="701" t="s">
        <v>3929</v>
      </c>
      <c r="B273" s="820" t="s">
        <v>911</v>
      </c>
      <c r="C273" s="820"/>
      <c r="D273" s="820"/>
      <c r="E273" s="820"/>
      <c r="F273" s="820"/>
      <c r="G273" s="820"/>
      <c r="H273" s="725">
        <f>SUM(D274:D285)</f>
        <v>0</v>
      </c>
      <c r="I273" s="725">
        <f>COUNT(D274:D285)*2</f>
        <v>22</v>
      </c>
    </row>
    <row r="274" spans="1:9" ht="43.5">
      <c r="A274" s="223" t="s">
        <v>910</v>
      </c>
      <c r="B274" s="33" t="s">
        <v>909</v>
      </c>
      <c r="C274" s="242" t="s">
        <v>908</v>
      </c>
      <c r="D274" s="37">
        <v>0</v>
      </c>
      <c r="E274" s="26" t="s">
        <v>168</v>
      </c>
      <c r="F274" s="26"/>
      <c r="G274" s="37"/>
      <c r="H274" s="725"/>
      <c r="I274" s="725"/>
    </row>
    <row r="275" spans="1:9" ht="45.75" customHeight="1">
      <c r="A275" s="223"/>
      <c r="B275" s="33"/>
      <c r="C275" s="242" t="s">
        <v>907</v>
      </c>
      <c r="D275" s="37">
        <v>0</v>
      </c>
      <c r="E275" s="26" t="s">
        <v>168</v>
      </c>
      <c r="F275" s="26"/>
      <c r="G275" s="37"/>
      <c r="H275" s="725"/>
      <c r="I275" s="725"/>
    </row>
    <row r="276" spans="1:9" ht="62.25" customHeight="1">
      <c r="A276" s="223" t="s">
        <v>3928</v>
      </c>
      <c r="B276" s="31" t="s">
        <v>905</v>
      </c>
      <c r="C276" s="242" t="s">
        <v>904</v>
      </c>
      <c r="D276" s="37">
        <v>0</v>
      </c>
      <c r="E276" s="243" t="s">
        <v>168</v>
      </c>
      <c r="F276" s="36" t="s">
        <v>903</v>
      </c>
      <c r="G276" s="37"/>
      <c r="H276" s="725"/>
      <c r="I276" s="725"/>
    </row>
    <row r="277" spans="1:9" ht="29">
      <c r="A277" s="223"/>
      <c r="B277" s="31"/>
      <c r="C277" s="23" t="s">
        <v>902</v>
      </c>
      <c r="D277" s="37">
        <v>0</v>
      </c>
      <c r="E277" s="26" t="s">
        <v>168</v>
      </c>
      <c r="F277" s="23"/>
      <c r="G277" s="37"/>
      <c r="H277" s="725"/>
      <c r="I277" s="725"/>
    </row>
    <row r="278" spans="1:9" ht="29">
      <c r="A278" s="223"/>
      <c r="B278" s="31"/>
      <c r="C278" s="45" t="s">
        <v>901</v>
      </c>
      <c r="D278" s="37">
        <v>0</v>
      </c>
      <c r="E278" s="26" t="s">
        <v>168</v>
      </c>
      <c r="F278" s="23"/>
      <c r="G278" s="37"/>
      <c r="H278" s="725"/>
      <c r="I278" s="725"/>
    </row>
    <row r="279" spans="1:9" ht="48.75" customHeight="1">
      <c r="A279" s="223" t="s">
        <v>3927</v>
      </c>
      <c r="B279" s="29" t="s">
        <v>899</v>
      </c>
      <c r="C279" s="64" t="s">
        <v>898</v>
      </c>
      <c r="D279" s="37">
        <v>0</v>
      </c>
      <c r="E279" s="26" t="s">
        <v>168</v>
      </c>
      <c r="F279" s="26"/>
      <c r="G279" s="37"/>
      <c r="H279" s="725"/>
      <c r="I279" s="725"/>
    </row>
    <row r="280" spans="1:9" ht="29">
      <c r="A280" s="223"/>
      <c r="B280" s="29"/>
      <c r="C280" s="242" t="s">
        <v>897</v>
      </c>
      <c r="D280" s="37">
        <v>0</v>
      </c>
      <c r="E280" s="26" t="s">
        <v>168</v>
      </c>
      <c r="F280" s="26"/>
      <c r="G280" s="37"/>
      <c r="H280" s="725"/>
      <c r="I280" s="725"/>
    </row>
    <row r="281" spans="1:9" ht="29">
      <c r="A281" s="223"/>
      <c r="B281" s="29"/>
      <c r="C281" s="242" t="s">
        <v>896</v>
      </c>
      <c r="D281" s="37">
        <v>0</v>
      </c>
      <c r="E281" s="26" t="s">
        <v>168</v>
      </c>
      <c r="F281" s="26"/>
      <c r="G281" s="37"/>
      <c r="H281" s="725"/>
      <c r="I281" s="725"/>
    </row>
    <row r="282" spans="1:9" ht="15.5">
      <c r="A282" s="223"/>
      <c r="B282" s="29"/>
      <c r="C282" s="242" t="s">
        <v>895</v>
      </c>
      <c r="D282" s="37">
        <v>0</v>
      </c>
      <c r="E282" s="26" t="s">
        <v>168</v>
      </c>
      <c r="F282" s="26"/>
      <c r="G282" s="37"/>
      <c r="H282" s="725"/>
      <c r="I282" s="725"/>
    </row>
    <row r="283" spans="1:9" ht="31" hidden="1">
      <c r="A283" s="21" t="s">
        <v>894</v>
      </c>
      <c r="B283" s="124" t="s">
        <v>893</v>
      </c>
      <c r="C283" s="122"/>
      <c r="D283" s="122"/>
      <c r="E283" s="122"/>
      <c r="F283" s="122"/>
      <c r="G283" s="122"/>
      <c r="H283" s="11"/>
      <c r="I283" s="11"/>
    </row>
    <row r="284" spans="1:9" ht="46.5">
      <c r="A284" s="223" t="s">
        <v>3926</v>
      </c>
      <c r="B284" s="29" t="s">
        <v>891</v>
      </c>
      <c r="C284" s="23" t="s">
        <v>5935</v>
      </c>
      <c r="D284" s="37">
        <v>0</v>
      </c>
      <c r="E284" s="26" t="s">
        <v>168</v>
      </c>
      <c r="F284" s="26"/>
      <c r="G284" s="37"/>
      <c r="H284" s="725"/>
      <c r="I284" s="725"/>
    </row>
    <row r="285" spans="1:9" ht="46.5">
      <c r="A285" s="223" t="s">
        <v>889</v>
      </c>
      <c r="B285" s="29" t="s">
        <v>888</v>
      </c>
      <c r="C285" s="56" t="s">
        <v>887</v>
      </c>
      <c r="D285" s="37">
        <v>0</v>
      </c>
      <c r="E285" s="26" t="s">
        <v>168</v>
      </c>
      <c r="F285" s="26"/>
      <c r="G285" s="37"/>
      <c r="H285" s="725"/>
      <c r="I285" s="725"/>
    </row>
    <row r="286" spans="1:9" ht="18.5">
      <c r="A286" s="377" t="s">
        <v>3924</v>
      </c>
      <c r="B286" s="820" t="s">
        <v>885</v>
      </c>
      <c r="C286" s="820"/>
      <c r="D286" s="820"/>
      <c r="E286" s="820"/>
      <c r="F286" s="820"/>
      <c r="G286" s="820"/>
      <c r="H286" s="725">
        <f>SUM(D287:D291)</f>
        <v>0</v>
      </c>
      <c r="I286" s="725">
        <f>COUNT(D287:D291)*2</f>
        <v>10</v>
      </c>
    </row>
    <row r="287" spans="1:9" ht="62">
      <c r="A287" s="223" t="s">
        <v>5417</v>
      </c>
      <c r="B287" s="29" t="s">
        <v>883</v>
      </c>
      <c r="C287" s="23" t="s">
        <v>882</v>
      </c>
      <c r="D287" s="37">
        <v>0</v>
      </c>
      <c r="E287" s="26" t="s">
        <v>235</v>
      </c>
      <c r="F287" s="23"/>
      <c r="G287" s="37"/>
      <c r="H287" s="725"/>
      <c r="I287" s="725"/>
    </row>
    <row r="288" spans="1:9" ht="46.5">
      <c r="A288" s="223" t="s">
        <v>3923</v>
      </c>
      <c r="B288" s="29" t="s">
        <v>880</v>
      </c>
      <c r="C288" s="23" t="s">
        <v>5934</v>
      </c>
      <c r="D288" s="37">
        <v>0</v>
      </c>
      <c r="E288" s="26" t="s">
        <v>235</v>
      </c>
      <c r="F288" s="26"/>
      <c r="G288" s="37"/>
      <c r="H288" s="725"/>
      <c r="I288" s="725"/>
    </row>
    <row r="289" spans="1:9" ht="15.5">
      <c r="A289" s="223"/>
      <c r="B289" s="29"/>
      <c r="C289" s="23" t="s">
        <v>5933</v>
      </c>
      <c r="D289" s="37">
        <v>0</v>
      </c>
      <c r="E289" s="26" t="s">
        <v>235</v>
      </c>
      <c r="F289" s="26"/>
      <c r="G289" s="37"/>
      <c r="H289" s="725"/>
      <c r="I289" s="725"/>
    </row>
    <row r="290" spans="1:9" ht="15.5">
      <c r="A290" s="223"/>
      <c r="B290" s="29"/>
      <c r="C290" s="23" t="s">
        <v>1772</v>
      </c>
      <c r="D290" s="37">
        <v>0</v>
      </c>
      <c r="E290" s="26" t="s">
        <v>235</v>
      </c>
      <c r="F290" s="26"/>
      <c r="G290" s="37"/>
      <c r="H290" s="725"/>
      <c r="I290" s="725"/>
    </row>
    <row r="291" spans="1:9" ht="58">
      <c r="A291" s="223" t="s">
        <v>5399</v>
      </c>
      <c r="B291" s="71" t="s">
        <v>877</v>
      </c>
      <c r="C291" s="23" t="s">
        <v>1771</v>
      </c>
      <c r="D291" s="37">
        <v>0</v>
      </c>
      <c r="E291" s="26" t="s">
        <v>168</v>
      </c>
      <c r="F291" s="26"/>
      <c r="G291" s="37"/>
      <c r="H291" s="725"/>
      <c r="I291" s="725"/>
    </row>
    <row r="292" spans="1:9" ht="18.5" hidden="1">
      <c r="A292" s="40" t="s">
        <v>876</v>
      </c>
      <c r="B292" s="822" t="s">
        <v>875</v>
      </c>
      <c r="C292" s="823"/>
      <c r="D292" s="823"/>
      <c r="E292" s="823"/>
      <c r="F292" s="823"/>
      <c r="G292" s="824"/>
      <c r="H292" s="11"/>
      <c r="I292" s="11"/>
    </row>
    <row r="293" spans="1:9" ht="46.5" hidden="1">
      <c r="A293" s="40" t="s">
        <v>874</v>
      </c>
      <c r="B293" s="29" t="s">
        <v>873</v>
      </c>
      <c r="C293" s="26"/>
      <c r="D293" s="26"/>
      <c r="E293" s="26"/>
      <c r="F293" s="26"/>
      <c r="G293" s="26"/>
      <c r="H293" s="11"/>
      <c r="I293" s="11"/>
    </row>
    <row r="294" spans="1:9" ht="46.5" hidden="1">
      <c r="A294" s="40" t="s">
        <v>871</v>
      </c>
      <c r="B294" s="29" t="s">
        <v>870</v>
      </c>
      <c r="C294" s="26"/>
      <c r="D294" s="26"/>
      <c r="E294" s="26"/>
      <c r="F294" s="26"/>
      <c r="G294" s="26"/>
      <c r="H294" s="11"/>
      <c r="I294" s="11"/>
    </row>
    <row r="295" spans="1:9" ht="72.5" hidden="1">
      <c r="A295" s="40" t="s">
        <v>869</v>
      </c>
      <c r="B295" s="43" t="s">
        <v>868</v>
      </c>
      <c r="C295" s="117"/>
      <c r="D295" s="117"/>
      <c r="E295" s="117"/>
      <c r="F295" s="117"/>
      <c r="G295" s="117"/>
      <c r="H295" s="11"/>
      <c r="I295" s="11"/>
    </row>
    <row r="296" spans="1:9" ht="18.5">
      <c r="A296" s="377" t="s">
        <v>5932</v>
      </c>
      <c r="B296" s="820" t="s">
        <v>866</v>
      </c>
      <c r="C296" s="820"/>
      <c r="D296" s="820"/>
      <c r="E296" s="820"/>
      <c r="F296" s="820"/>
      <c r="G296" s="820"/>
      <c r="H296" s="725">
        <f>SUM(D297:D299)</f>
        <v>0</v>
      </c>
      <c r="I296" s="725">
        <f>COUNT(D297:D299)*2</f>
        <v>6</v>
      </c>
    </row>
    <row r="297" spans="1:9" ht="31">
      <c r="A297" s="223" t="s">
        <v>5931</v>
      </c>
      <c r="B297" s="29" t="s">
        <v>864</v>
      </c>
      <c r="C297" s="50" t="s">
        <v>5930</v>
      </c>
      <c r="D297" s="37">
        <v>0</v>
      </c>
      <c r="E297" s="26" t="s">
        <v>190</v>
      </c>
      <c r="F297" s="26"/>
      <c r="G297" s="37"/>
      <c r="H297" s="725"/>
      <c r="I297" s="725"/>
    </row>
    <row r="298" spans="1:9" ht="65.25" customHeight="1">
      <c r="A298" s="223" t="s">
        <v>5929</v>
      </c>
      <c r="B298" s="29" t="s">
        <v>861</v>
      </c>
      <c r="C298" s="23" t="s">
        <v>5928</v>
      </c>
      <c r="D298" s="37">
        <v>0</v>
      </c>
      <c r="E298" s="26" t="s">
        <v>190</v>
      </c>
      <c r="F298" s="26"/>
      <c r="G298" s="37"/>
      <c r="H298" s="725"/>
      <c r="I298" s="725"/>
    </row>
    <row r="299" spans="1:9" ht="58">
      <c r="A299" s="223" t="s">
        <v>860</v>
      </c>
      <c r="B299" s="23" t="s">
        <v>859</v>
      </c>
      <c r="C299" s="50" t="s">
        <v>1767</v>
      </c>
      <c r="D299" s="37">
        <v>0</v>
      </c>
      <c r="E299" s="26" t="s">
        <v>110</v>
      </c>
      <c r="F299" s="26"/>
      <c r="G299" s="37"/>
      <c r="H299" s="725"/>
      <c r="I299" s="725"/>
    </row>
    <row r="300" spans="1:9" ht="18.5" hidden="1">
      <c r="A300" s="40" t="s">
        <v>858</v>
      </c>
      <c r="B300" s="822" t="s">
        <v>857</v>
      </c>
      <c r="C300" s="823"/>
      <c r="D300" s="823"/>
      <c r="E300" s="823"/>
      <c r="F300" s="823"/>
      <c r="G300" s="824"/>
      <c r="H300" s="11"/>
      <c r="I300" s="11"/>
    </row>
    <row r="301" spans="1:9" ht="62" hidden="1">
      <c r="A301" s="21" t="s">
        <v>856</v>
      </c>
      <c r="B301" s="29" t="s">
        <v>855</v>
      </c>
      <c r="C301" s="26"/>
      <c r="D301" s="26"/>
      <c r="E301" s="26"/>
      <c r="F301" s="26"/>
      <c r="G301" s="26"/>
      <c r="H301" s="11"/>
      <c r="I301" s="11"/>
    </row>
    <row r="302" spans="1:9" ht="62" hidden="1">
      <c r="A302" s="21" t="s">
        <v>854</v>
      </c>
      <c r="B302" s="29" t="s">
        <v>853</v>
      </c>
      <c r="C302" s="26"/>
      <c r="D302" s="26"/>
      <c r="E302" s="26"/>
      <c r="F302" s="26"/>
      <c r="G302" s="26"/>
      <c r="H302" s="11"/>
      <c r="I302" s="11"/>
    </row>
    <row r="303" spans="1:9" ht="18.5" hidden="1">
      <c r="A303" s="159" t="s">
        <v>852</v>
      </c>
      <c r="B303" s="825" t="s">
        <v>851</v>
      </c>
      <c r="C303" s="826"/>
      <c r="D303" s="826"/>
      <c r="E303" s="826"/>
      <c r="F303" s="826"/>
      <c r="G303" s="827"/>
      <c r="H303" s="11"/>
      <c r="I303" s="11"/>
    </row>
    <row r="304" spans="1:9" ht="46.5" hidden="1">
      <c r="A304" s="21" t="s">
        <v>850</v>
      </c>
      <c r="B304" s="29" t="s">
        <v>849</v>
      </c>
      <c r="C304" s="26"/>
      <c r="D304" s="26"/>
      <c r="E304" s="26"/>
      <c r="F304" s="26"/>
      <c r="G304" s="26"/>
      <c r="H304" s="11"/>
      <c r="I304" s="11"/>
    </row>
    <row r="305" spans="1:9" ht="46.5" hidden="1">
      <c r="A305" s="21" t="s">
        <v>848</v>
      </c>
      <c r="B305" s="107" t="s">
        <v>847</v>
      </c>
      <c r="C305" s="117"/>
      <c r="D305" s="117"/>
      <c r="E305" s="117"/>
      <c r="F305" s="117"/>
      <c r="G305" s="117"/>
      <c r="H305" s="11"/>
      <c r="I305" s="11"/>
    </row>
    <row r="306" spans="1:9" ht="29">
      <c r="A306" s="377" t="s">
        <v>3920</v>
      </c>
      <c r="B306" s="820" t="s">
        <v>845</v>
      </c>
      <c r="C306" s="820"/>
      <c r="D306" s="820"/>
      <c r="E306" s="820"/>
      <c r="F306" s="820"/>
      <c r="G306" s="820"/>
      <c r="H306" s="725">
        <f>SUM(D307:D309)</f>
        <v>0</v>
      </c>
      <c r="I306" s="725">
        <f>COUNT(D307:D309)*2</f>
        <v>4</v>
      </c>
    </row>
    <row r="307" spans="1:9" ht="62">
      <c r="A307" s="223" t="s">
        <v>3919</v>
      </c>
      <c r="B307" s="29" t="s">
        <v>843</v>
      </c>
      <c r="C307" s="64" t="s">
        <v>5927</v>
      </c>
      <c r="D307" s="37">
        <v>0</v>
      </c>
      <c r="E307" s="26" t="s">
        <v>130</v>
      </c>
      <c r="F307" s="26"/>
      <c r="G307" s="37"/>
      <c r="H307" s="725"/>
      <c r="I307" s="725"/>
    </row>
    <row r="308" spans="1:9" ht="62" hidden="1">
      <c r="A308" s="21" t="s">
        <v>842</v>
      </c>
      <c r="B308" s="124" t="s">
        <v>841</v>
      </c>
      <c r="C308" s="122"/>
      <c r="D308" s="122"/>
      <c r="E308" s="122"/>
      <c r="F308" s="122"/>
      <c r="G308" s="122"/>
      <c r="H308" s="11"/>
      <c r="I308" s="11"/>
    </row>
    <row r="309" spans="1:9" ht="46.5">
      <c r="A309" s="223" t="s">
        <v>5926</v>
      </c>
      <c r="B309" s="33" t="s">
        <v>839</v>
      </c>
      <c r="C309" s="23" t="s">
        <v>5925</v>
      </c>
      <c r="D309" s="37">
        <v>0</v>
      </c>
      <c r="E309" s="26" t="s">
        <v>126</v>
      </c>
      <c r="F309" s="26"/>
      <c r="G309" s="37"/>
      <c r="H309" s="725"/>
      <c r="I309" s="725"/>
    </row>
    <row r="310" spans="1:9" ht="29">
      <c r="A310" s="377" t="s">
        <v>3917</v>
      </c>
      <c r="B310" s="820" t="s">
        <v>837</v>
      </c>
      <c r="C310" s="820"/>
      <c r="D310" s="820"/>
      <c r="E310" s="820"/>
      <c r="F310" s="820"/>
      <c r="G310" s="820"/>
      <c r="H310" s="725">
        <f>SUM(D311:D314)</f>
        <v>0</v>
      </c>
      <c r="I310" s="725">
        <f>COUNT(D311:D314)*2</f>
        <v>8</v>
      </c>
    </row>
    <row r="311" spans="1:9" ht="62">
      <c r="A311" s="223" t="s">
        <v>3916</v>
      </c>
      <c r="B311" s="31" t="s">
        <v>835</v>
      </c>
      <c r="C311" s="31" t="s">
        <v>834</v>
      </c>
      <c r="D311" s="37">
        <v>0</v>
      </c>
      <c r="E311" s="26" t="s">
        <v>126</v>
      </c>
      <c r="F311" s="26"/>
      <c r="G311" s="37"/>
      <c r="H311" s="725"/>
      <c r="I311" s="725"/>
    </row>
    <row r="312" spans="1:9" ht="62">
      <c r="A312" s="223" t="s">
        <v>3915</v>
      </c>
      <c r="B312" s="31" t="s">
        <v>832</v>
      </c>
      <c r="C312" s="23" t="s">
        <v>831</v>
      </c>
      <c r="D312" s="37">
        <v>0</v>
      </c>
      <c r="E312" s="26" t="s">
        <v>130</v>
      </c>
      <c r="F312" s="23" t="s">
        <v>830</v>
      </c>
      <c r="G312" s="37"/>
      <c r="H312" s="725"/>
      <c r="I312" s="725"/>
    </row>
    <row r="313" spans="1:9" ht="29">
      <c r="A313" s="223"/>
      <c r="B313" s="31"/>
      <c r="C313" s="64" t="s">
        <v>829</v>
      </c>
      <c r="D313" s="37">
        <v>0</v>
      </c>
      <c r="E313" s="26" t="s">
        <v>126</v>
      </c>
      <c r="F313" s="26"/>
      <c r="G313" s="37"/>
      <c r="H313" s="725"/>
      <c r="I313" s="725"/>
    </row>
    <row r="314" spans="1:9" ht="77.5">
      <c r="A314" s="223" t="s">
        <v>3914</v>
      </c>
      <c r="B314" s="31" t="s">
        <v>827</v>
      </c>
      <c r="C314" s="64" t="s">
        <v>826</v>
      </c>
      <c r="D314" s="37">
        <v>0</v>
      </c>
      <c r="E314" s="26" t="s">
        <v>168</v>
      </c>
      <c r="F314" s="23"/>
      <c r="G314" s="37"/>
      <c r="H314" s="725"/>
      <c r="I314" s="725"/>
    </row>
    <row r="315" spans="1:9" ht="29">
      <c r="A315" s="377" t="s">
        <v>825</v>
      </c>
      <c r="B315" s="820" t="s">
        <v>824</v>
      </c>
      <c r="C315" s="820"/>
      <c r="D315" s="820"/>
      <c r="E315" s="820"/>
      <c r="F315" s="820"/>
      <c r="G315" s="820"/>
      <c r="H315" s="725">
        <f>SUM(D316:D317)</f>
        <v>0</v>
      </c>
      <c r="I315" s="725">
        <f>COUNT(D316:D317)*2</f>
        <v>2</v>
      </c>
    </row>
    <row r="316" spans="1:9" ht="87">
      <c r="A316" s="223" t="s">
        <v>823</v>
      </c>
      <c r="B316" s="158" t="s">
        <v>822</v>
      </c>
      <c r="C316" s="242" t="s">
        <v>821</v>
      </c>
      <c r="D316" s="24">
        <v>0</v>
      </c>
      <c r="E316" s="25" t="s">
        <v>110</v>
      </c>
      <c r="F316" s="17" t="s">
        <v>1763</v>
      </c>
      <c r="G316" s="37"/>
      <c r="H316" s="725"/>
      <c r="I316" s="725"/>
    </row>
    <row r="317" spans="1:9" ht="43.5" hidden="1">
      <c r="A317" s="133" t="s">
        <v>819</v>
      </c>
      <c r="B317" s="711" t="s">
        <v>818</v>
      </c>
      <c r="C317" s="122"/>
      <c r="D317" s="122"/>
      <c r="E317" s="122"/>
      <c r="F317" s="122"/>
      <c r="G317" s="122"/>
      <c r="H317" s="11"/>
      <c r="I317" s="11"/>
    </row>
    <row r="318" spans="1:9" ht="21">
      <c r="A318" s="699" t="s">
        <v>3680</v>
      </c>
      <c r="B318" s="821" t="s">
        <v>817</v>
      </c>
      <c r="C318" s="821"/>
      <c r="D318" s="821"/>
      <c r="E318" s="821"/>
      <c r="F318" s="821"/>
      <c r="G318" s="821"/>
      <c r="H318" s="725">
        <f>H319+H333+H338+H350+H360+H363+H369+H381+H390+H404+H431+H435+H454+H460</f>
        <v>0</v>
      </c>
      <c r="I318" s="725">
        <f>I319+I333+I338+I350+I360+I363+I369+I381+I390+I404+I431+I435+I454+I460</f>
        <v>232</v>
      </c>
    </row>
    <row r="319" spans="1:9" ht="18.5">
      <c r="A319" s="700" t="s">
        <v>3911</v>
      </c>
      <c r="B319" s="820" t="s">
        <v>815</v>
      </c>
      <c r="C319" s="820"/>
      <c r="D319" s="820"/>
      <c r="E319" s="820"/>
      <c r="F319" s="820"/>
      <c r="G319" s="820"/>
      <c r="H319" s="725">
        <f>SUM(D320:D332)</f>
        <v>0</v>
      </c>
      <c r="I319" s="725">
        <f>COUNT(D320:D332)*2</f>
        <v>24</v>
      </c>
    </row>
    <row r="320" spans="1:9" ht="46.5">
      <c r="A320" s="223" t="s">
        <v>3910</v>
      </c>
      <c r="B320" s="29" t="s">
        <v>813</v>
      </c>
      <c r="C320" s="23" t="s">
        <v>812</v>
      </c>
      <c r="D320" s="24">
        <v>0</v>
      </c>
      <c r="E320" s="26" t="s">
        <v>51</v>
      </c>
      <c r="F320" s="25"/>
      <c r="G320" s="37"/>
      <c r="H320" s="725"/>
      <c r="I320" s="725"/>
    </row>
    <row r="321" spans="1:9" ht="58">
      <c r="A321" s="223"/>
      <c r="B321" s="29"/>
      <c r="C321" s="23" t="s">
        <v>1762</v>
      </c>
      <c r="D321" s="37">
        <v>0</v>
      </c>
      <c r="E321" s="26" t="s">
        <v>51</v>
      </c>
      <c r="F321" s="23" t="s">
        <v>5924</v>
      </c>
      <c r="G321" s="24"/>
      <c r="H321" s="725"/>
      <c r="I321" s="725"/>
    </row>
    <row r="322" spans="1:9" ht="46.5" hidden="1">
      <c r="A322" s="21" t="s">
        <v>806</v>
      </c>
      <c r="B322" s="124" t="s">
        <v>805</v>
      </c>
      <c r="C322" s="124"/>
      <c r="D322" s="122"/>
      <c r="E322" s="122"/>
      <c r="F322" s="122"/>
      <c r="G322" s="122"/>
      <c r="H322" s="11"/>
      <c r="I322" s="11"/>
    </row>
    <row r="323" spans="1:9" ht="63" customHeight="1">
      <c r="A323" s="223" t="s">
        <v>5923</v>
      </c>
      <c r="B323" s="29" t="s">
        <v>795</v>
      </c>
      <c r="C323" s="23" t="s">
        <v>5922</v>
      </c>
      <c r="D323" s="37">
        <v>0</v>
      </c>
      <c r="E323" s="26" t="s">
        <v>110</v>
      </c>
      <c r="F323" s="26"/>
      <c r="G323" s="37"/>
      <c r="H323" s="725"/>
      <c r="I323" s="725"/>
    </row>
    <row r="324" spans="1:9" ht="66.75" customHeight="1">
      <c r="A324" s="223"/>
      <c r="B324" s="29"/>
      <c r="C324" s="23" t="s">
        <v>5921</v>
      </c>
      <c r="D324" s="37">
        <v>0</v>
      </c>
      <c r="E324" s="26" t="s">
        <v>110</v>
      </c>
      <c r="F324" s="26"/>
      <c r="G324" s="37"/>
      <c r="H324" s="725"/>
      <c r="I324" s="725"/>
    </row>
    <row r="325" spans="1:9" ht="43.5">
      <c r="A325" s="223"/>
      <c r="B325" s="29"/>
      <c r="C325" s="23" t="s">
        <v>5920</v>
      </c>
      <c r="D325" s="37">
        <v>0</v>
      </c>
      <c r="E325" s="26" t="s">
        <v>110</v>
      </c>
      <c r="F325" s="26"/>
      <c r="G325" s="37"/>
      <c r="H325" s="725"/>
      <c r="I325" s="725"/>
    </row>
    <row r="326" spans="1:9" ht="48" customHeight="1">
      <c r="A326" s="223"/>
      <c r="B326" s="29"/>
      <c r="C326" s="23" t="s">
        <v>1759</v>
      </c>
      <c r="D326" s="37">
        <v>0</v>
      </c>
      <c r="E326" s="26" t="s">
        <v>110</v>
      </c>
      <c r="F326" s="26"/>
      <c r="G326" s="37"/>
      <c r="H326" s="725"/>
      <c r="I326" s="725"/>
    </row>
    <row r="327" spans="1:9" ht="29">
      <c r="A327" s="223"/>
      <c r="B327" s="29"/>
      <c r="C327" s="23" t="s">
        <v>2085</v>
      </c>
      <c r="D327" s="37">
        <v>0</v>
      </c>
      <c r="E327" s="26" t="s">
        <v>110</v>
      </c>
      <c r="F327" s="26"/>
      <c r="G327" s="37"/>
      <c r="H327" s="725"/>
      <c r="I327" s="725"/>
    </row>
    <row r="328" spans="1:9" ht="29">
      <c r="A328" s="223"/>
      <c r="B328" s="29"/>
      <c r="C328" s="23" t="s">
        <v>1755</v>
      </c>
      <c r="D328" s="37">
        <v>0</v>
      </c>
      <c r="E328" s="26" t="s">
        <v>51</v>
      </c>
      <c r="F328" s="26"/>
      <c r="G328" s="37"/>
      <c r="H328" s="725"/>
      <c r="I328" s="725"/>
    </row>
    <row r="329" spans="1:9" ht="78" customHeight="1">
      <c r="A329" s="223"/>
      <c r="B329" s="29"/>
      <c r="C329" s="23" t="s">
        <v>5919</v>
      </c>
      <c r="D329" s="37">
        <v>0</v>
      </c>
      <c r="E329" s="26" t="s">
        <v>110</v>
      </c>
      <c r="F329" s="26"/>
      <c r="G329" s="37"/>
      <c r="H329" s="725"/>
      <c r="I329" s="725"/>
    </row>
    <row r="330" spans="1:9" ht="43.5">
      <c r="A330" s="223"/>
      <c r="B330" s="29"/>
      <c r="C330" s="23" t="s">
        <v>5918</v>
      </c>
      <c r="D330" s="37">
        <v>0</v>
      </c>
      <c r="E330" s="26" t="s">
        <v>110</v>
      </c>
      <c r="F330" s="23" t="s">
        <v>5917</v>
      </c>
      <c r="G330" s="37"/>
      <c r="H330" s="725"/>
      <c r="I330" s="725"/>
    </row>
    <row r="331" spans="1:9" ht="58">
      <c r="A331" s="223"/>
      <c r="B331" s="29"/>
      <c r="C331" s="23" t="s">
        <v>5916</v>
      </c>
      <c r="D331" s="37">
        <v>0</v>
      </c>
      <c r="E331" s="26" t="s">
        <v>126</v>
      </c>
      <c r="F331" s="26"/>
      <c r="G331" s="37"/>
      <c r="H331" s="725"/>
      <c r="I331" s="725"/>
    </row>
    <row r="332" spans="1:9" ht="62">
      <c r="A332" s="223" t="s">
        <v>5915</v>
      </c>
      <c r="B332" s="29" t="s">
        <v>791</v>
      </c>
      <c r="C332" s="23" t="s">
        <v>5914</v>
      </c>
      <c r="D332" s="37">
        <v>0</v>
      </c>
      <c r="E332" s="26" t="s">
        <v>235</v>
      </c>
      <c r="F332" s="26"/>
      <c r="G332" s="37"/>
      <c r="H332" s="725"/>
      <c r="I332" s="725"/>
    </row>
    <row r="333" spans="1:9" ht="18.5">
      <c r="A333" s="377" t="s">
        <v>5913</v>
      </c>
      <c r="B333" s="820" t="s">
        <v>789</v>
      </c>
      <c r="C333" s="820"/>
      <c r="D333" s="820"/>
      <c r="E333" s="820"/>
      <c r="F333" s="820"/>
      <c r="G333" s="820"/>
      <c r="H333" s="725">
        <f>SUM(D334:D337)</f>
        <v>0</v>
      </c>
      <c r="I333" s="725">
        <f>COUNT(D334:D337)*2</f>
        <v>8</v>
      </c>
    </row>
    <row r="334" spans="1:9" ht="87">
      <c r="A334" s="223" t="s">
        <v>5912</v>
      </c>
      <c r="B334" s="29" t="s">
        <v>787</v>
      </c>
      <c r="C334" s="23" t="s">
        <v>5911</v>
      </c>
      <c r="D334" s="37">
        <v>0</v>
      </c>
      <c r="E334" s="26" t="s">
        <v>110</v>
      </c>
      <c r="F334" s="23" t="s">
        <v>5910</v>
      </c>
      <c r="G334" s="37"/>
      <c r="H334" s="725"/>
      <c r="I334" s="725"/>
    </row>
    <row r="335" spans="1:9" ht="58">
      <c r="A335" s="223"/>
      <c r="B335" s="29"/>
      <c r="C335" s="56" t="s">
        <v>2076</v>
      </c>
      <c r="D335" s="37">
        <v>0</v>
      </c>
      <c r="E335" s="26" t="s">
        <v>190</v>
      </c>
      <c r="F335" s="26"/>
      <c r="G335" s="37"/>
      <c r="H335" s="725"/>
      <c r="I335" s="725"/>
    </row>
    <row r="336" spans="1:9" ht="43.5">
      <c r="A336" s="223"/>
      <c r="B336" s="29"/>
      <c r="C336" s="56" t="s">
        <v>2075</v>
      </c>
      <c r="D336" s="37">
        <v>0</v>
      </c>
      <c r="E336" s="26" t="s">
        <v>51</v>
      </c>
      <c r="F336" s="26"/>
      <c r="G336" s="37"/>
      <c r="H336" s="725"/>
      <c r="I336" s="725"/>
    </row>
    <row r="337" spans="1:9" ht="46.5">
      <c r="A337" s="223" t="s">
        <v>5909</v>
      </c>
      <c r="B337" s="29" t="s">
        <v>784</v>
      </c>
      <c r="C337" s="56" t="s">
        <v>5908</v>
      </c>
      <c r="D337" s="37">
        <v>0</v>
      </c>
      <c r="E337" s="26" t="s">
        <v>130</v>
      </c>
      <c r="F337" s="26"/>
      <c r="G337" s="37"/>
      <c r="H337" s="725"/>
      <c r="I337" s="725"/>
    </row>
    <row r="338" spans="1:9" ht="18.5">
      <c r="A338" s="377" t="s">
        <v>3904</v>
      </c>
      <c r="B338" s="820" t="s">
        <v>781</v>
      </c>
      <c r="C338" s="820"/>
      <c r="D338" s="820"/>
      <c r="E338" s="820"/>
      <c r="F338" s="820"/>
      <c r="G338" s="820"/>
      <c r="H338" s="725">
        <f>SUM(D339:D349)</f>
        <v>0</v>
      </c>
      <c r="I338" s="725">
        <f>COUNT(D339:D349)*2</f>
        <v>20</v>
      </c>
    </row>
    <row r="339" spans="1:9" ht="62">
      <c r="A339" s="223" t="s">
        <v>3903</v>
      </c>
      <c r="B339" s="29" t="s">
        <v>779</v>
      </c>
      <c r="C339" s="23" t="s">
        <v>5907</v>
      </c>
      <c r="D339" s="37">
        <v>0</v>
      </c>
      <c r="E339" s="26" t="s">
        <v>110</v>
      </c>
      <c r="F339" s="23" t="s">
        <v>5906</v>
      </c>
      <c r="G339" s="37"/>
      <c r="H339" s="725"/>
      <c r="I339" s="725"/>
    </row>
    <row r="340" spans="1:9" ht="62">
      <c r="A340" s="317"/>
      <c r="B340" s="29"/>
      <c r="C340" s="29" t="s">
        <v>777</v>
      </c>
      <c r="D340" s="37">
        <v>0</v>
      </c>
      <c r="E340" s="30" t="s">
        <v>110</v>
      </c>
      <c r="F340" s="26"/>
      <c r="G340" s="37"/>
      <c r="H340" s="725"/>
      <c r="I340" s="725"/>
    </row>
    <row r="341" spans="1:9" ht="72.5">
      <c r="A341" s="223" t="s">
        <v>3902</v>
      </c>
      <c r="B341" s="23" t="s">
        <v>775</v>
      </c>
      <c r="C341" s="56" t="s">
        <v>1735</v>
      </c>
      <c r="D341" s="37">
        <v>0</v>
      </c>
      <c r="E341" s="30" t="s">
        <v>110</v>
      </c>
      <c r="F341" s="26"/>
      <c r="G341" s="37"/>
      <c r="H341" s="725"/>
      <c r="I341" s="725"/>
    </row>
    <row r="342" spans="1:9" ht="43.5">
      <c r="A342" s="317"/>
      <c r="B342" s="29"/>
      <c r="C342" s="23" t="s">
        <v>5905</v>
      </c>
      <c r="D342" s="37">
        <v>0</v>
      </c>
      <c r="E342" s="30" t="s">
        <v>110</v>
      </c>
      <c r="F342" s="23" t="s">
        <v>772</v>
      </c>
      <c r="G342" s="37"/>
      <c r="H342" s="725"/>
      <c r="I342" s="725"/>
    </row>
    <row r="343" spans="1:9" ht="34.5" customHeight="1">
      <c r="A343" s="317"/>
      <c r="B343" s="29"/>
      <c r="C343" s="56" t="s">
        <v>1733</v>
      </c>
      <c r="D343" s="37">
        <v>0</v>
      </c>
      <c r="E343" s="30" t="s">
        <v>110</v>
      </c>
      <c r="F343" s="26"/>
      <c r="G343" s="37"/>
      <c r="H343" s="725"/>
      <c r="I343" s="725"/>
    </row>
    <row r="344" spans="1:9" ht="29">
      <c r="A344" s="317"/>
      <c r="B344" s="29"/>
      <c r="C344" s="56" t="s">
        <v>1732</v>
      </c>
      <c r="D344" s="37">
        <v>0</v>
      </c>
      <c r="E344" s="30" t="s">
        <v>110</v>
      </c>
      <c r="F344" s="26"/>
      <c r="G344" s="37"/>
      <c r="H344" s="725"/>
      <c r="I344" s="725"/>
    </row>
    <row r="345" spans="1:9" ht="29">
      <c r="A345" s="317"/>
      <c r="B345" s="29"/>
      <c r="C345" s="56" t="s">
        <v>1731</v>
      </c>
      <c r="D345" s="37">
        <v>0</v>
      </c>
      <c r="E345" s="30" t="s">
        <v>51</v>
      </c>
      <c r="F345" s="26"/>
      <c r="G345" s="37"/>
      <c r="H345" s="725"/>
      <c r="I345" s="725"/>
    </row>
    <row r="346" spans="1:9" ht="46.5">
      <c r="A346" s="317"/>
      <c r="B346" s="29"/>
      <c r="C346" s="29" t="s">
        <v>770</v>
      </c>
      <c r="D346" s="37">
        <v>0</v>
      </c>
      <c r="E346" s="97" t="s">
        <v>110</v>
      </c>
      <c r="F346" s="26"/>
      <c r="G346" s="37"/>
      <c r="H346" s="725"/>
      <c r="I346" s="725"/>
    </row>
    <row r="347" spans="1:9" ht="29">
      <c r="A347" s="317"/>
      <c r="B347" s="26"/>
      <c r="C347" s="23" t="s">
        <v>5904</v>
      </c>
      <c r="D347" s="37">
        <v>0</v>
      </c>
      <c r="E347" s="30" t="s">
        <v>51</v>
      </c>
      <c r="F347" s="23" t="s">
        <v>1730</v>
      </c>
      <c r="G347" s="37"/>
      <c r="H347" s="725"/>
      <c r="I347" s="725"/>
    </row>
    <row r="348" spans="1:9" ht="62.25" customHeight="1">
      <c r="A348" s="223" t="s">
        <v>5903</v>
      </c>
      <c r="B348" s="29" t="s">
        <v>766</v>
      </c>
      <c r="C348" s="23" t="s">
        <v>5902</v>
      </c>
      <c r="D348" s="37">
        <v>0</v>
      </c>
      <c r="E348" s="26" t="s">
        <v>110</v>
      </c>
      <c r="F348" s="26"/>
      <c r="G348" s="37"/>
      <c r="H348" s="725"/>
      <c r="I348" s="725"/>
    </row>
    <row r="349" spans="1:9" ht="46.5" hidden="1">
      <c r="A349" s="21" t="s">
        <v>765</v>
      </c>
      <c r="B349" s="124" t="s">
        <v>764</v>
      </c>
      <c r="C349" s="122"/>
      <c r="D349" s="122"/>
      <c r="E349" s="122"/>
      <c r="F349" s="122"/>
      <c r="G349" s="122"/>
      <c r="H349" s="11"/>
      <c r="I349" s="11"/>
    </row>
    <row r="350" spans="1:9" ht="18.5">
      <c r="A350" s="377" t="s">
        <v>3899</v>
      </c>
      <c r="B350" s="820" t="s">
        <v>761</v>
      </c>
      <c r="C350" s="820"/>
      <c r="D350" s="820"/>
      <c r="E350" s="820"/>
      <c r="F350" s="820"/>
      <c r="G350" s="820"/>
      <c r="H350" s="725">
        <f>SUM(D351:D359)</f>
        <v>0</v>
      </c>
      <c r="I350" s="725">
        <f>COUNT(D351:D359)*2</f>
        <v>18</v>
      </c>
    </row>
    <row r="351" spans="1:9" ht="66.75" customHeight="1">
      <c r="A351" s="223" t="s">
        <v>5901</v>
      </c>
      <c r="B351" s="29" t="s">
        <v>759</v>
      </c>
      <c r="C351" s="23" t="s">
        <v>1726</v>
      </c>
      <c r="D351" s="37">
        <v>0</v>
      </c>
      <c r="E351" s="26" t="s">
        <v>235</v>
      </c>
      <c r="F351" s="23" t="s">
        <v>3464</v>
      </c>
      <c r="G351" s="37"/>
      <c r="H351" s="725"/>
      <c r="I351" s="725"/>
    </row>
    <row r="352" spans="1:9" ht="58">
      <c r="A352" s="223" t="s">
        <v>3898</v>
      </c>
      <c r="B352" s="23" t="s">
        <v>757</v>
      </c>
      <c r="C352" s="29" t="s">
        <v>2069</v>
      </c>
      <c r="D352" s="37">
        <v>0</v>
      </c>
      <c r="E352" s="26" t="s">
        <v>51</v>
      </c>
      <c r="F352" s="23" t="s">
        <v>2068</v>
      </c>
      <c r="G352" s="37"/>
      <c r="H352" s="725"/>
      <c r="I352" s="725"/>
    </row>
    <row r="353" spans="1:9" ht="57.75" customHeight="1">
      <c r="A353" s="223"/>
      <c r="B353" s="23"/>
      <c r="C353" s="29" t="s">
        <v>5900</v>
      </c>
      <c r="D353" s="37">
        <v>0</v>
      </c>
      <c r="E353" s="26" t="s">
        <v>110</v>
      </c>
      <c r="F353" s="23" t="s">
        <v>1723</v>
      </c>
      <c r="G353" s="24"/>
      <c r="H353" s="725"/>
      <c r="I353" s="725"/>
    </row>
    <row r="354" spans="1:9" ht="62">
      <c r="A354" s="223" t="s">
        <v>5899</v>
      </c>
      <c r="B354" s="29" t="s">
        <v>755</v>
      </c>
      <c r="C354" s="23" t="s">
        <v>1722</v>
      </c>
      <c r="D354" s="37">
        <v>0</v>
      </c>
      <c r="E354" s="26" t="s">
        <v>110</v>
      </c>
      <c r="F354" s="26"/>
      <c r="G354" s="37"/>
      <c r="H354" s="725"/>
      <c r="I354" s="725"/>
    </row>
    <row r="355" spans="1:9" ht="29">
      <c r="A355" s="223"/>
      <c r="B355" s="29"/>
      <c r="C355" s="23" t="s">
        <v>1721</v>
      </c>
      <c r="D355" s="37">
        <v>0</v>
      </c>
      <c r="E355" s="26" t="s">
        <v>51</v>
      </c>
      <c r="F355" s="26"/>
      <c r="G355" s="37"/>
      <c r="H355" s="725"/>
      <c r="I355" s="725"/>
    </row>
    <row r="356" spans="1:9" ht="30" customHeight="1">
      <c r="A356" s="223"/>
      <c r="B356" s="29"/>
      <c r="C356" s="23" t="s">
        <v>1720</v>
      </c>
      <c r="D356" s="37">
        <v>0</v>
      </c>
      <c r="E356" s="26" t="s">
        <v>235</v>
      </c>
      <c r="F356" s="26"/>
      <c r="G356" s="37"/>
      <c r="H356" s="725"/>
      <c r="I356" s="725"/>
    </row>
    <row r="357" spans="1:9" ht="43.5">
      <c r="A357" s="223" t="s">
        <v>5898</v>
      </c>
      <c r="B357" s="29" t="s">
        <v>753</v>
      </c>
      <c r="C357" s="23" t="s">
        <v>2067</v>
      </c>
      <c r="D357" s="37">
        <v>0</v>
      </c>
      <c r="E357" s="26" t="s">
        <v>130</v>
      </c>
      <c r="F357" s="23" t="s">
        <v>2066</v>
      </c>
      <c r="G357" s="37"/>
      <c r="H357" s="725"/>
      <c r="I357" s="725"/>
    </row>
    <row r="358" spans="1:9" ht="43.5">
      <c r="A358" s="223" t="s">
        <v>5897</v>
      </c>
      <c r="B358" s="29" t="s">
        <v>751</v>
      </c>
      <c r="C358" s="29" t="s">
        <v>1719</v>
      </c>
      <c r="D358" s="37">
        <v>0</v>
      </c>
      <c r="E358" s="26" t="s">
        <v>130</v>
      </c>
      <c r="F358" s="23" t="s">
        <v>2065</v>
      </c>
      <c r="G358" s="37"/>
      <c r="H358" s="725"/>
      <c r="I358" s="725"/>
    </row>
    <row r="359" spans="1:9" ht="31">
      <c r="A359" s="223"/>
      <c r="B359" s="29"/>
      <c r="C359" s="29" t="s">
        <v>2064</v>
      </c>
      <c r="D359" s="37">
        <v>0</v>
      </c>
      <c r="E359" s="26" t="s">
        <v>773</v>
      </c>
      <c r="F359" s="23" t="s">
        <v>2503</v>
      </c>
      <c r="G359" s="37"/>
      <c r="H359" s="725"/>
      <c r="I359" s="725"/>
    </row>
    <row r="360" spans="1:9" ht="18.5">
      <c r="A360" s="377" t="s">
        <v>5896</v>
      </c>
      <c r="B360" s="820" t="s">
        <v>749</v>
      </c>
      <c r="C360" s="820"/>
      <c r="D360" s="820"/>
      <c r="E360" s="820"/>
      <c r="F360" s="820"/>
      <c r="G360" s="820"/>
      <c r="H360" s="725">
        <f>SUM(D361:D362)</f>
        <v>0</v>
      </c>
      <c r="I360" s="725">
        <f>COUNT(D361:D362)*2</f>
        <v>4</v>
      </c>
    </row>
    <row r="361" spans="1:9" ht="58">
      <c r="A361" s="223" t="s">
        <v>5895</v>
      </c>
      <c r="B361" s="23" t="s">
        <v>747</v>
      </c>
      <c r="C361" s="64" t="s">
        <v>1715</v>
      </c>
      <c r="D361" s="37">
        <v>0</v>
      </c>
      <c r="E361" s="26" t="s">
        <v>235</v>
      </c>
      <c r="F361" s="23" t="s">
        <v>3618</v>
      </c>
      <c r="G361" s="37"/>
      <c r="H361" s="725"/>
      <c r="I361" s="725"/>
    </row>
    <row r="362" spans="1:9" ht="43.5">
      <c r="A362" s="223" t="s">
        <v>5894</v>
      </c>
      <c r="B362" s="23" t="s">
        <v>745</v>
      </c>
      <c r="C362" s="23" t="s">
        <v>3274</v>
      </c>
      <c r="D362" s="37">
        <v>0</v>
      </c>
      <c r="E362" s="26" t="s">
        <v>235</v>
      </c>
      <c r="F362" s="23"/>
      <c r="G362" s="37"/>
      <c r="H362" s="725"/>
      <c r="I362" s="725"/>
    </row>
    <row r="363" spans="1:9" ht="18.5">
      <c r="A363" s="377" t="s">
        <v>3895</v>
      </c>
      <c r="B363" s="820" t="s">
        <v>742</v>
      </c>
      <c r="C363" s="820"/>
      <c r="D363" s="820"/>
      <c r="E363" s="820"/>
      <c r="F363" s="820"/>
      <c r="G363" s="820"/>
      <c r="H363" s="725">
        <f>SUM(D364:D368)</f>
        <v>0</v>
      </c>
      <c r="I363" s="725">
        <f>COUNT(D364:D368)*2</f>
        <v>10</v>
      </c>
    </row>
    <row r="364" spans="1:9" ht="43.5">
      <c r="A364" s="223" t="s">
        <v>3894</v>
      </c>
      <c r="B364" s="23" t="s">
        <v>740</v>
      </c>
      <c r="C364" s="23" t="s">
        <v>1709</v>
      </c>
      <c r="D364" s="37">
        <v>0</v>
      </c>
      <c r="E364" s="26" t="s">
        <v>51</v>
      </c>
      <c r="F364" s="26"/>
      <c r="G364" s="37"/>
      <c r="H364" s="725"/>
      <c r="I364" s="725"/>
    </row>
    <row r="365" spans="1:9" ht="62.25" customHeight="1">
      <c r="A365" s="223" t="s">
        <v>5893</v>
      </c>
      <c r="B365" s="23" t="s">
        <v>736</v>
      </c>
      <c r="C365" s="17" t="s">
        <v>735</v>
      </c>
      <c r="D365" s="24">
        <v>0</v>
      </c>
      <c r="E365" s="25" t="s">
        <v>51</v>
      </c>
      <c r="F365" s="26"/>
      <c r="G365" s="37"/>
      <c r="H365" s="725"/>
      <c r="I365" s="725"/>
    </row>
    <row r="366" spans="1:9" ht="29">
      <c r="A366" s="223"/>
      <c r="B366" s="23"/>
      <c r="C366" s="23" t="s">
        <v>734</v>
      </c>
      <c r="D366" s="37">
        <v>0</v>
      </c>
      <c r="E366" s="26" t="s">
        <v>110</v>
      </c>
      <c r="F366" s="26"/>
      <c r="G366" s="37"/>
      <c r="H366" s="725"/>
      <c r="I366" s="725"/>
    </row>
    <row r="367" spans="1:9" ht="29">
      <c r="A367" s="223"/>
      <c r="B367" s="23"/>
      <c r="C367" s="23" t="s">
        <v>1708</v>
      </c>
      <c r="D367" s="37">
        <v>0</v>
      </c>
      <c r="E367" s="26" t="s">
        <v>51</v>
      </c>
      <c r="F367" s="26"/>
      <c r="G367" s="37"/>
      <c r="H367" s="725"/>
      <c r="I367" s="725"/>
    </row>
    <row r="368" spans="1:9" ht="40.5" customHeight="1">
      <c r="A368" s="223"/>
      <c r="B368" s="23"/>
      <c r="C368" s="23" t="s">
        <v>5892</v>
      </c>
      <c r="D368" s="37">
        <v>0</v>
      </c>
      <c r="E368" s="26" t="s">
        <v>116</v>
      </c>
      <c r="F368" s="26"/>
      <c r="G368" s="37"/>
      <c r="H368" s="725"/>
      <c r="I368" s="725"/>
    </row>
    <row r="369" spans="1:9" ht="18.5">
      <c r="A369" s="377" t="s">
        <v>3893</v>
      </c>
      <c r="B369" s="820" t="s">
        <v>730</v>
      </c>
      <c r="C369" s="820"/>
      <c r="D369" s="820"/>
      <c r="E369" s="820"/>
      <c r="F369" s="820"/>
      <c r="G369" s="820"/>
      <c r="H369" s="725">
        <f>SUM(D370:D380)</f>
        <v>0</v>
      </c>
      <c r="I369" s="725">
        <f>COUNT(D370:D380)*2</f>
        <v>22</v>
      </c>
    </row>
    <row r="370" spans="1:9" ht="126.75" customHeight="1">
      <c r="A370" s="223" t="s">
        <v>5891</v>
      </c>
      <c r="B370" s="31" t="s">
        <v>5890</v>
      </c>
      <c r="C370" s="64" t="s">
        <v>1704</v>
      </c>
      <c r="D370" s="37">
        <v>0</v>
      </c>
      <c r="E370" s="26" t="s">
        <v>116</v>
      </c>
      <c r="F370" s="23" t="s">
        <v>5889</v>
      </c>
      <c r="G370" s="37"/>
      <c r="H370" s="725"/>
      <c r="I370" s="725"/>
    </row>
    <row r="371" spans="1:9" ht="58">
      <c r="A371" s="223"/>
      <c r="B371" s="31"/>
      <c r="C371" s="64" t="s">
        <v>1702</v>
      </c>
      <c r="D371" s="37">
        <v>0</v>
      </c>
      <c r="E371" s="26" t="s">
        <v>110</v>
      </c>
      <c r="F371" s="23" t="s">
        <v>1701</v>
      </c>
      <c r="G371" s="37"/>
      <c r="H371" s="725"/>
      <c r="I371" s="725"/>
    </row>
    <row r="372" spans="1:9" ht="89.25" customHeight="1">
      <c r="A372" s="223"/>
      <c r="B372" s="31"/>
      <c r="C372" s="64" t="s">
        <v>1700</v>
      </c>
      <c r="D372" s="37">
        <v>0</v>
      </c>
      <c r="E372" s="26" t="s">
        <v>110</v>
      </c>
      <c r="F372" s="23" t="s">
        <v>1699</v>
      </c>
      <c r="G372" s="37"/>
      <c r="H372" s="725"/>
      <c r="I372" s="725"/>
    </row>
    <row r="373" spans="1:9" ht="62">
      <c r="A373" s="223" t="s">
        <v>3892</v>
      </c>
      <c r="B373" s="31" t="s">
        <v>726</v>
      </c>
      <c r="C373" s="29" t="s">
        <v>725</v>
      </c>
      <c r="D373" s="37">
        <v>0</v>
      </c>
      <c r="E373" s="26" t="s">
        <v>51</v>
      </c>
      <c r="F373" s="26"/>
      <c r="G373" s="37"/>
      <c r="H373" s="725"/>
      <c r="I373" s="725"/>
    </row>
    <row r="374" spans="1:9" ht="43.5">
      <c r="A374" s="223"/>
      <c r="B374" s="31"/>
      <c r="C374" s="23" t="s">
        <v>724</v>
      </c>
      <c r="D374" s="37">
        <v>0</v>
      </c>
      <c r="E374" s="26" t="s">
        <v>130</v>
      </c>
      <c r="F374" s="26"/>
      <c r="G374" s="37"/>
      <c r="H374" s="725"/>
      <c r="I374" s="725"/>
    </row>
    <row r="375" spans="1:9" ht="46.5">
      <c r="A375" s="223" t="s">
        <v>5888</v>
      </c>
      <c r="B375" s="31" t="s">
        <v>722</v>
      </c>
      <c r="C375" s="41" t="s">
        <v>721</v>
      </c>
      <c r="D375" s="37">
        <v>0</v>
      </c>
      <c r="E375" s="26" t="s">
        <v>235</v>
      </c>
      <c r="F375" s="23"/>
      <c r="G375" s="37"/>
      <c r="H375" s="725"/>
      <c r="I375" s="725"/>
    </row>
    <row r="376" spans="1:9" ht="58">
      <c r="A376" s="223"/>
      <c r="B376" s="31"/>
      <c r="C376" s="23" t="s">
        <v>719</v>
      </c>
      <c r="D376" s="37">
        <v>0</v>
      </c>
      <c r="E376" s="26" t="s">
        <v>168</v>
      </c>
      <c r="F376" s="23" t="s">
        <v>2757</v>
      </c>
      <c r="G376" s="37"/>
      <c r="H376" s="725"/>
      <c r="I376" s="725"/>
    </row>
    <row r="377" spans="1:9" ht="48" customHeight="1">
      <c r="A377" s="223"/>
      <c r="B377" s="31"/>
      <c r="C377" s="23" t="s">
        <v>717</v>
      </c>
      <c r="D377" s="37">
        <v>0</v>
      </c>
      <c r="E377" s="26" t="s">
        <v>168</v>
      </c>
      <c r="F377" s="17" t="s">
        <v>716</v>
      </c>
      <c r="G377" s="37"/>
      <c r="H377" s="725"/>
      <c r="I377" s="725"/>
    </row>
    <row r="378" spans="1:9" ht="29">
      <c r="A378" s="223"/>
      <c r="B378" s="31"/>
      <c r="C378" s="23" t="s">
        <v>715</v>
      </c>
      <c r="D378" s="37">
        <v>0</v>
      </c>
      <c r="E378" s="26" t="s">
        <v>130</v>
      </c>
      <c r="F378" s="23"/>
      <c r="G378" s="37"/>
      <c r="H378" s="725"/>
      <c r="I378" s="725"/>
    </row>
    <row r="379" spans="1:9" ht="85.5" customHeight="1">
      <c r="A379" s="223" t="s">
        <v>5887</v>
      </c>
      <c r="B379" s="31" t="s">
        <v>713</v>
      </c>
      <c r="C379" s="29" t="s">
        <v>1698</v>
      </c>
      <c r="D379" s="37">
        <v>0</v>
      </c>
      <c r="E379" s="26" t="s">
        <v>116</v>
      </c>
      <c r="F379" s="26"/>
      <c r="G379" s="37"/>
      <c r="H379" s="725"/>
      <c r="I379" s="725"/>
    </row>
    <row r="380" spans="1:9" ht="43.5">
      <c r="A380" s="223" t="s">
        <v>5886</v>
      </c>
      <c r="B380" s="31" t="s">
        <v>711</v>
      </c>
      <c r="C380" s="64" t="s">
        <v>710</v>
      </c>
      <c r="D380" s="37">
        <v>0</v>
      </c>
      <c r="E380" s="26" t="s">
        <v>709</v>
      </c>
      <c r="F380" s="26"/>
      <c r="G380" s="37"/>
      <c r="H380" s="725"/>
      <c r="I380" s="725"/>
    </row>
    <row r="381" spans="1:9" ht="18.5">
      <c r="A381" s="377" t="s">
        <v>3891</v>
      </c>
      <c r="B381" s="820" t="s">
        <v>707</v>
      </c>
      <c r="C381" s="820"/>
      <c r="D381" s="820"/>
      <c r="E381" s="820"/>
      <c r="F381" s="820"/>
      <c r="G381" s="820"/>
      <c r="H381" s="725">
        <f>SUM(D382:D389)</f>
        <v>0</v>
      </c>
      <c r="I381" s="725">
        <f>COUNT(D382:D389)*2</f>
        <v>16</v>
      </c>
    </row>
    <row r="382" spans="1:9" ht="46.5">
      <c r="A382" s="223" t="s">
        <v>5885</v>
      </c>
      <c r="B382" s="29" t="s">
        <v>705</v>
      </c>
      <c r="C382" s="23" t="s">
        <v>5884</v>
      </c>
      <c r="D382" s="37">
        <v>0</v>
      </c>
      <c r="E382" s="26" t="s">
        <v>51</v>
      </c>
      <c r="F382" s="23" t="s">
        <v>2060</v>
      </c>
      <c r="G382" s="37"/>
      <c r="H382" s="725"/>
      <c r="I382" s="725"/>
    </row>
    <row r="383" spans="1:9" ht="62">
      <c r="A383" s="223" t="s">
        <v>5883</v>
      </c>
      <c r="B383" s="29" t="s">
        <v>702</v>
      </c>
      <c r="C383" s="23" t="s">
        <v>2059</v>
      </c>
      <c r="D383" s="37">
        <v>0</v>
      </c>
      <c r="E383" s="26" t="s">
        <v>51</v>
      </c>
      <c r="F383" s="23" t="s">
        <v>1694</v>
      </c>
      <c r="G383" s="37"/>
      <c r="H383" s="725"/>
      <c r="I383" s="725"/>
    </row>
    <row r="384" spans="1:9" ht="46.5">
      <c r="A384" s="223" t="s">
        <v>5882</v>
      </c>
      <c r="B384" s="29" t="s">
        <v>699</v>
      </c>
      <c r="C384" s="23" t="s">
        <v>2297</v>
      </c>
      <c r="D384" s="37">
        <v>0</v>
      </c>
      <c r="E384" s="26" t="s">
        <v>51</v>
      </c>
      <c r="F384" s="23" t="s">
        <v>2056</v>
      </c>
      <c r="G384" s="37"/>
      <c r="H384" s="725"/>
      <c r="I384" s="725"/>
    </row>
    <row r="385" spans="1:9" ht="31">
      <c r="A385" s="223" t="s">
        <v>5881</v>
      </c>
      <c r="B385" s="33" t="s">
        <v>697</v>
      </c>
      <c r="C385" s="23" t="s">
        <v>2055</v>
      </c>
      <c r="D385" s="37">
        <v>0</v>
      </c>
      <c r="E385" s="26" t="s">
        <v>51</v>
      </c>
      <c r="F385" s="23" t="s">
        <v>5880</v>
      </c>
      <c r="G385" s="37"/>
      <c r="H385" s="725"/>
      <c r="I385" s="725"/>
    </row>
    <row r="386" spans="1:9" ht="58">
      <c r="A386" s="223" t="s">
        <v>5879</v>
      </c>
      <c r="B386" s="31" t="s">
        <v>694</v>
      </c>
      <c r="C386" s="23" t="s">
        <v>5878</v>
      </c>
      <c r="D386" s="37">
        <v>0</v>
      </c>
      <c r="E386" s="26" t="s">
        <v>235</v>
      </c>
      <c r="F386" s="23" t="s">
        <v>5877</v>
      </c>
      <c r="G386" s="37"/>
      <c r="H386" s="725"/>
      <c r="I386" s="725"/>
    </row>
    <row r="387" spans="1:9" ht="43.5">
      <c r="A387" s="223" t="s">
        <v>3888</v>
      </c>
      <c r="B387" s="31" t="s">
        <v>691</v>
      </c>
      <c r="C387" s="23" t="s">
        <v>5876</v>
      </c>
      <c r="D387" s="37">
        <v>0</v>
      </c>
      <c r="E387" s="26" t="s">
        <v>190</v>
      </c>
      <c r="F387" s="23" t="s">
        <v>5875</v>
      </c>
      <c r="G387" s="37"/>
      <c r="H387" s="725"/>
      <c r="I387" s="725"/>
    </row>
    <row r="388" spans="1:9" ht="29">
      <c r="A388" s="223"/>
      <c r="B388" s="31"/>
      <c r="C388" s="23" t="s">
        <v>688</v>
      </c>
      <c r="D388" s="37">
        <v>0</v>
      </c>
      <c r="E388" s="26" t="s">
        <v>190</v>
      </c>
      <c r="F388" s="26"/>
      <c r="G388" s="37"/>
      <c r="H388" s="725"/>
      <c r="I388" s="725"/>
    </row>
    <row r="389" spans="1:9" ht="46.5">
      <c r="A389" s="223" t="s">
        <v>3884</v>
      </c>
      <c r="B389" s="31" t="s">
        <v>686</v>
      </c>
      <c r="C389" s="23" t="s">
        <v>5874</v>
      </c>
      <c r="D389" s="37">
        <v>0</v>
      </c>
      <c r="E389" s="26" t="s">
        <v>235</v>
      </c>
      <c r="F389" s="26"/>
      <c r="G389" s="37"/>
      <c r="H389" s="725"/>
      <c r="I389" s="725"/>
    </row>
    <row r="390" spans="1:9" ht="18.5">
      <c r="A390" s="377" t="s">
        <v>5873</v>
      </c>
      <c r="B390" s="820" t="s">
        <v>683</v>
      </c>
      <c r="C390" s="820"/>
      <c r="D390" s="820"/>
      <c r="E390" s="820"/>
      <c r="F390" s="820"/>
      <c r="G390" s="820"/>
      <c r="H390" s="725">
        <f>SUM(D391:D399)</f>
        <v>0</v>
      </c>
      <c r="I390" s="725">
        <f>COUNT(D391:D399)*2</f>
        <v>18</v>
      </c>
    </row>
    <row r="391" spans="1:9" ht="144" customHeight="1">
      <c r="A391" s="223" t="s">
        <v>5872</v>
      </c>
      <c r="B391" s="29" t="s">
        <v>681</v>
      </c>
      <c r="C391" s="23" t="s">
        <v>5871</v>
      </c>
      <c r="D391" s="37">
        <v>0</v>
      </c>
      <c r="E391" s="26" t="s">
        <v>110</v>
      </c>
      <c r="F391" s="23" t="s">
        <v>5870</v>
      </c>
      <c r="G391" s="37"/>
      <c r="H391" s="725"/>
      <c r="I391" s="725"/>
    </row>
    <row r="392" spans="1:9" ht="43.5">
      <c r="A392" s="223"/>
      <c r="B392" s="29"/>
      <c r="C392" s="50" t="s">
        <v>2048</v>
      </c>
      <c r="D392" s="37">
        <v>0</v>
      </c>
      <c r="E392" s="26" t="s">
        <v>110</v>
      </c>
      <c r="F392" s="23"/>
      <c r="G392" s="37"/>
      <c r="H392" s="725"/>
      <c r="I392" s="725"/>
    </row>
    <row r="393" spans="1:9" ht="29">
      <c r="A393" s="223"/>
      <c r="B393" s="29"/>
      <c r="C393" s="50" t="s">
        <v>2047</v>
      </c>
      <c r="D393" s="37">
        <v>0</v>
      </c>
      <c r="E393" s="26" t="s">
        <v>1195</v>
      </c>
      <c r="F393" s="23"/>
      <c r="G393" s="37"/>
      <c r="H393" s="725"/>
      <c r="I393" s="725"/>
    </row>
    <row r="394" spans="1:9" ht="63" customHeight="1">
      <c r="A394" s="223"/>
      <c r="B394" s="29"/>
      <c r="C394" s="50" t="s">
        <v>2046</v>
      </c>
      <c r="D394" s="37">
        <v>0</v>
      </c>
      <c r="E394" s="26" t="s">
        <v>110</v>
      </c>
      <c r="F394" s="23"/>
      <c r="G394" s="37"/>
      <c r="H394" s="725"/>
      <c r="I394" s="725"/>
    </row>
    <row r="395" spans="1:9" ht="46.5">
      <c r="A395" s="223" t="s">
        <v>5869</v>
      </c>
      <c r="B395" s="29" t="s">
        <v>679</v>
      </c>
      <c r="C395" s="23" t="s">
        <v>2045</v>
      </c>
      <c r="D395" s="37">
        <v>0</v>
      </c>
      <c r="E395" s="26" t="s">
        <v>549</v>
      </c>
      <c r="F395" s="23" t="s">
        <v>2044</v>
      </c>
      <c r="G395" s="37"/>
      <c r="H395" s="725"/>
      <c r="I395" s="725"/>
    </row>
    <row r="396" spans="1:9" ht="58">
      <c r="A396" s="223"/>
      <c r="B396" s="29"/>
      <c r="C396" s="50" t="s">
        <v>2043</v>
      </c>
      <c r="D396" s="37">
        <v>0</v>
      </c>
      <c r="E396" s="26" t="s">
        <v>51</v>
      </c>
      <c r="F396" s="22"/>
      <c r="G396" s="37"/>
      <c r="H396" s="725"/>
      <c r="I396" s="725"/>
    </row>
    <row r="397" spans="1:9" ht="29">
      <c r="A397" s="223"/>
      <c r="B397" s="29"/>
      <c r="C397" s="23" t="s">
        <v>2042</v>
      </c>
      <c r="D397" s="37">
        <v>0</v>
      </c>
      <c r="E397" s="26" t="s">
        <v>110</v>
      </c>
      <c r="F397" s="23"/>
      <c r="G397" s="37"/>
      <c r="H397" s="725"/>
      <c r="I397" s="725"/>
    </row>
    <row r="398" spans="1:9" ht="46.5">
      <c r="A398" s="223" t="s">
        <v>5868</v>
      </c>
      <c r="B398" s="29" t="s">
        <v>677</v>
      </c>
      <c r="C398" s="23" t="s">
        <v>5867</v>
      </c>
      <c r="D398" s="37">
        <v>0</v>
      </c>
      <c r="E398" s="26" t="s">
        <v>709</v>
      </c>
      <c r="F398" s="26"/>
      <c r="G398" s="37"/>
      <c r="H398" s="725"/>
      <c r="I398" s="725"/>
    </row>
    <row r="399" spans="1:9" ht="62">
      <c r="A399" s="223" t="s">
        <v>5866</v>
      </c>
      <c r="B399" s="29" t="s">
        <v>675</v>
      </c>
      <c r="C399" s="23" t="s">
        <v>2038</v>
      </c>
      <c r="D399" s="37">
        <v>0</v>
      </c>
      <c r="E399" s="26" t="s">
        <v>130</v>
      </c>
      <c r="F399" s="26"/>
      <c r="G399" s="37"/>
      <c r="H399" s="725"/>
      <c r="I399" s="725"/>
    </row>
    <row r="400" spans="1:9" ht="29" hidden="1">
      <c r="A400" s="40" t="s">
        <v>5865</v>
      </c>
      <c r="B400" s="822" t="s">
        <v>673</v>
      </c>
      <c r="C400" s="823"/>
      <c r="D400" s="823"/>
      <c r="E400" s="823"/>
      <c r="F400" s="823"/>
      <c r="G400" s="824"/>
      <c r="H400" s="11"/>
      <c r="I400" s="11"/>
    </row>
    <row r="401" spans="1:9" ht="72.5" hidden="1">
      <c r="A401" s="21" t="s">
        <v>5864</v>
      </c>
      <c r="B401" s="23" t="s">
        <v>671</v>
      </c>
      <c r="C401" s="23"/>
      <c r="D401" s="26"/>
      <c r="E401" s="26"/>
      <c r="F401" s="23"/>
      <c r="G401" s="26"/>
      <c r="H401" s="11"/>
      <c r="I401" s="11"/>
    </row>
    <row r="402" spans="1:9" ht="43.5" hidden="1">
      <c r="A402" s="21" t="s">
        <v>670</v>
      </c>
      <c r="B402" s="23" t="s">
        <v>669</v>
      </c>
      <c r="C402" s="26"/>
      <c r="D402" s="26"/>
      <c r="E402" s="26"/>
      <c r="F402" s="26"/>
      <c r="G402" s="26"/>
      <c r="H402" s="11"/>
      <c r="I402" s="11"/>
    </row>
    <row r="403" spans="1:9" ht="93" hidden="1">
      <c r="A403" s="21" t="s">
        <v>5863</v>
      </c>
      <c r="B403" s="107" t="s">
        <v>1684</v>
      </c>
      <c r="C403" s="43"/>
      <c r="D403" s="117"/>
      <c r="E403" s="117"/>
      <c r="F403" s="117"/>
      <c r="G403" s="117"/>
      <c r="H403" s="11"/>
      <c r="I403" s="11"/>
    </row>
    <row r="404" spans="1:9" ht="32.65" customHeight="1">
      <c r="A404" s="377" t="s">
        <v>3882</v>
      </c>
      <c r="B404" s="820" t="s">
        <v>665</v>
      </c>
      <c r="C404" s="820"/>
      <c r="D404" s="820"/>
      <c r="E404" s="820"/>
      <c r="F404" s="820"/>
      <c r="G404" s="820"/>
      <c r="H404" s="725">
        <f>SUM(D405:D430)</f>
        <v>0</v>
      </c>
      <c r="I404" s="725">
        <f>COUNT(D405:D430)*2</f>
        <v>52</v>
      </c>
    </row>
    <row r="405" spans="1:9" ht="76.5" customHeight="1">
      <c r="A405" s="223" t="s">
        <v>5862</v>
      </c>
      <c r="B405" s="29" t="s">
        <v>663</v>
      </c>
      <c r="C405" s="23" t="s">
        <v>5861</v>
      </c>
      <c r="D405" s="37">
        <v>0</v>
      </c>
      <c r="E405" s="26" t="s">
        <v>116</v>
      </c>
      <c r="F405" s="23" t="s">
        <v>5860</v>
      </c>
      <c r="G405" s="37"/>
      <c r="H405" s="725"/>
      <c r="I405" s="725"/>
    </row>
    <row r="406" spans="1:9" ht="15.5">
      <c r="A406" s="223"/>
      <c r="B406" s="29"/>
      <c r="C406" s="23" t="s">
        <v>5859</v>
      </c>
      <c r="D406" s="37">
        <v>0</v>
      </c>
      <c r="E406" s="26" t="s">
        <v>235</v>
      </c>
      <c r="F406" s="26"/>
      <c r="G406" s="37"/>
      <c r="H406" s="725"/>
      <c r="I406" s="725"/>
    </row>
    <row r="407" spans="1:9" ht="15.5">
      <c r="A407" s="223"/>
      <c r="B407" s="29"/>
      <c r="C407" s="23" t="s">
        <v>5858</v>
      </c>
      <c r="D407" s="37">
        <v>0</v>
      </c>
      <c r="E407" s="26" t="s">
        <v>168</v>
      </c>
      <c r="F407" s="26"/>
      <c r="G407" s="37"/>
      <c r="H407" s="725"/>
      <c r="I407" s="725"/>
    </row>
    <row r="408" spans="1:9" ht="48.75" customHeight="1">
      <c r="A408" s="223"/>
      <c r="B408" s="29"/>
      <c r="C408" s="23" t="s">
        <v>5857</v>
      </c>
      <c r="D408" s="37">
        <v>0</v>
      </c>
      <c r="E408" s="26" t="s">
        <v>126</v>
      </c>
      <c r="F408" s="26"/>
      <c r="G408" s="37"/>
      <c r="H408" s="725"/>
      <c r="I408" s="725"/>
    </row>
    <row r="409" spans="1:9" ht="43.5">
      <c r="A409" s="223" t="s">
        <v>5856</v>
      </c>
      <c r="B409" s="29" t="s">
        <v>661</v>
      </c>
      <c r="C409" s="23" t="s">
        <v>5855</v>
      </c>
      <c r="D409" s="37">
        <v>0</v>
      </c>
      <c r="E409" s="26" t="s">
        <v>168</v>
      </c>
      <c r="F409" s="23" t="s">
        <v>5854</v>
      </c>
      <c r="G409" s="37"/>
      <c r="H409" s="725"/>
      <c r="I409" s="725"/>
    </row>
    <row r="410" spans="1:9" ht="29">
      <c r="A410" s="223"/>
      <c r="B410" s="29"/>
      <c r="C410" s="23" t="s">
        <v>5853</v>
      </c>
      <c r="D410" s="37">
        <v>0</v>
      </c>
      <c r="E410" s="26" t="s">
        <v>110</v>
      </c>
      <c r="F410" s="23"/>
      <c r="G410" s="37"/>
      <c r="H410" s="725"/>
      <c r="I410" s="725"/>
    </row>
    <row r="411" spans="1:9" ht="15.5">
      <c r="A411" s="223"/>
      <c r="B411" s="29"/>
      <c r="C411" s="23" t="s">
        <v>5852</v>
      </c>
      <c r="D411" s="37">
        <v>0</v>
      </c>
      <c r="E411" s="26" t="s">
        <v>110</v>
      </c>
      <c r="F411" s="23"/>
      <c r="G411" s="37"/>
      <c r="H411" s="725"/>
      <c r="I411" s="725"/>
    </row>
    <row r="412" spans="1:9" ht="31">
      <c r="A412" s="223" t="s">
        <v>3881</v>
      </c>
      <c r="B412" s="29" t="s">
        <v>659</v>
      </c>
      <c r="C412" s="23" t="s">
        <v>5851</v>
      </c>
      <c r="D412" s="37">
        <v>0</v>
      </c>
      <c r="E412" s="26" t="s">
        <v>110</v>
      </c>
      <c r="F412" s="26"/>
      <c r="G412" s="37"/>
      <c r="H412" s="725"/>
      <c r="I412" s="725"/>
    </row>
    <row r="413" spans="1:9" ht="29">
      <c r="A413" s="223"/>
      <c r="B413" s="29"/>
      <c r="C413" s="23" t="s">
        <v>5850</v>
      </c>
      <c r="D413" s="37">
        <v>0</v>
      </c>
      <c r="E413" s="26" t="s">
        <v>110</v>
      </c>
      <c r="F413" s="26"/>
      <c r="G413" s="37"/>
      <c r="H413" s="725"/>
      <c r="I413" s="725"/>
    </row>
    <row r="414" spans="1:9" ht="29">
      <c r="A414" s="223"/>
      <c r="B414" s="29"/>
      <c r="C414" s="23" t="s">
        <v>5849</v>
      </c>
      <c r="D414" s="37">
        <v>0</v>
      </c>
      <c r="E414" s="26" t="s">
        <v>110</v>
      </c>
      <c r="F414" s="26"/>
      <c r="G414" s="37"/>
      <c r="H414" s="725"/>
      <c r="I414" s="725"/>
    </row>
    <row r="415" spans="1:9" ht="43.5">
      <c r="A415" s="223"/>
      <c r="B415" s="29"/>
      <c r="C415" s="23" t="s">
        <v>5848</v>
      </c>
      <c r="D415" s="37">
        <v>0</v>
      </c>
      <c r="E415" s="26" t="s">
        <v>110</v>
      </c>
      <c r="F415" s="26"/>
      <c r="G415" s="37"/>
      <c r="H415" s="725"/>
      <c r="I415" s="725"/>
    </row>
    <row r="416" spans="1:9" ht="29">
      <c r="A416" s="223"/>
      <c r="B416" s="29"/>
      <c r="C416" s="23" t="s">
        <v>657</v>
      </c>
      <c r="D416" s="37">
        <v>0</v>
      </c>
      <c r="E416" s="26" t="s">
        <v>110</v>
      </c>
      <c r="F416" s="26"/>
      <c r="G416" s="37"/>
      <c r="H416" s="725"/>
      <c r="I416" s="725"/>
    </row>
    <row r="417" spans="1:9" ht="34.5" customHeight="1">
      <c r="A417" s="223"/>
      <c r="B417" s="29"/>
      <c r="C417" s="23" t="s">
        <v>658</v>
      </c>
      <c r="D417" s="37">
        <v>0</v>
      </c>
      <c r="E417" s="26" t="s">
        <v>110</v>
      </c>
      <c r="F417" s="26"/>
      <c r="G417" s="37"/>
      <c r="H417" s="725"/>
      <c r="I417" s="725"/>
    </row>
    <row r="418" spans="1:9" ht="77.5">
      <c r="A418" s="223" t="s">
        <v>5847</v>
      </c>
      <c r="B418" s="33" t="s">
        <v>655</v>
      </c>
      <c r="C418" s="23" t="s">
        <v>5846</v>
      </c>
      <c r="D418" s="37">
        <v>0</v>
      </c>
      <c r="E418" s="26" t="s">
        <v>110</v>
      </c>
      <c r="F418" s="26"/>
      <c r="G418" s="37"/>
      <c r="H418" s="725"/>
      <c r="I418" s="725"/>
    </row>
    <row r="419" spans="1:9" ht="15.5">
      <c r="A419" s="223"/>
      <c r="B419" s="33"/>
      <c r="C419" s="64" t="s">
        <v>5845</v>
      </c>
      <c r="D419" s="37">
        <v>0</v>
      </c>
      <c r="E419" s="26" t="s">
        <v>168</v>
      </c>
      <c r="F419" s="26"/>
      <c r="G419" s="37"/>
      <c r="H419" s="725"/>
      <c r="I419" s="725"/>
    </row>
    <row r="420" spans="1:9" ht="58">
      <c r="A420" s="223"/>
      <c r="B420" s="33"/>
      <c r="C420" s="388" t="s">
        <v>5844</v>
      </c>
      <c r="D420" s="37">
        <v>0</v>
      </c>
      <c r="E420" s="26" t="s">
        <v>110</v>
      </c>
      <c r="F420" s="26"/>
      <c r="G420" s="37"/>
      <c r="H420" s="725"/>
      <c r="I420" s="725"/>
    </row>
    <row r="421" spans="1:9" ht="72.5">
      <c r="A421" s="223"/>
      <c r="B421" s="33"/>
      <c r="C421" s="388" t="s">
        <v>5843</v>
      </c>
      <c r="D421" s="37">
        <v>0</v>
      </c>
      <c r="E421" s="26" t="s">
        <v>110</v>
      </c>
      <c r="F421" s="26"/>
      <c r="G421" s="37"/>
      <c r="H421" s="725"/>
      <c r="I421" s="725"/>
    </row>
    <row r="422" spans="1:9" ht="29">
      <c r="A422" s="223"/>
      <c r="B422" s="33"/>
      <c r="C422" s="388" t="s">
        <v>5842</v>
      </c>
      <c r="D422" s="37">
        <v>0</v>
      </c>
      <c r="E422" s="26" t="s">
        <v>110</v>
      </c>
      <c r="F422" s="26"/>
      <c r="G422" s="37"/>
      <c r="H422" s="725"/>
      <c r="I422" s="725"/>
    </row>
    <row r="423" spans="1:9" ht="43.5">
      <c r="A423" s="223"/>
      <c r="B423" s="33"/>
      <c r="C423" s="64" t="s">
        <v>5841</v>
      </c>
      <c r="D423" s="37">
        <v>0</v>
      </c>
      <c r="E423" s="26" t="s">
        <v>190</v>
      </c>
      <c r="F423" s="26"/>
      <c r="G423" s="37"/>
      <c r="H423" s="725"/>
      <c r="I423" s="725"/>
    </row>
    <row r="424" spans="1:9" ht="43.5">
      <c r="A424" s="223"/>
      <c r="B424" s="33"/>
      <c r="C424" s="64" t="s">
        <v>5840</v>
      </c>
      <c r="D424" s="37">
        <v>0</v>
      </c>
      <c r="E424" s="26" t="s">
        <v>51</v>
      </c>
      <c r="F424" s="26"/>
      <c r="G424" s="37"/>
      <c r="H424" s="725"/>
      <c r="I424" s="725"/>
    </row>
    <row r="425" spans="1:9" ht="64.5" customHeight="1">
      <c r="A425" s="223"/>
      <c r="B425" s="33"/>
      <c r="C425" s="388" t="s">
        <v>5839</v>
      </c>
      <c r="D425" s="37">
        <v>0</v>
      </c>
      <c r="E425" s="26" t="s">
        <v>51</v>
      </c>
      <c r="F425" s="26"/>
      <c r="G425" s="37"/>
      <c r="H425" s="725"/>
      <c r="I425" s="725"/>
    </row>
    <row r="426" spans="1:9" ht="63.75" customHeight="1">
      <c r="A426" s="223"/>
      <c r="B426" s="33"/>
      <c r="C426" s="388" t="s">
        <v>5838</v>
      </c>
      <c r="D426" s="37">
        <v>0</v>
      </c>
      <c r="E426" s="26" t="s">
        <v>51</v>
      </c>
      <c r="F426" s="26"/>
      <c r="G426" s="37"/>
      <c r="H426" s="725"/>
      <c r="I426" s="725"/>
    </row>
    <row r="427" spans="1:9" ht="31">
      <c r="A427" s="223" t="s">
        <v>5837</v>
      </c>
      <c r="B427" s="29" t="s">
        <v>653</v>
      </c>
      <c r="C427" s="23" t="s">
        <v>5836</v>
      </c>
      <c r="D427" s="37">
        <v>0</v>
      </c>
      <c r="E427" s="26" t="s">
        <v>130</v>
      </c>
      <c r="F427" s="26"/>
      <c r="G427" s="37"/>
      <c r="H427" s="725"/>
      <c r="I427" s="725"/>
    </row>
    <row r="428" spans="1:9" ht="29">
      <c r="A428" s="223"/>
      <c r="B428" s="29"/>
      <c r="C428" s="23" t="s">
        <v>5835</v>
      </c>
      <c r="D428" s="37">
        <v>0</v>
      </c>
      <c r="E428" s="26" t="s">
        <v>4379</v>
      </c>
      <c r="F428" s="26"/>
      <c r="G428" s="37"/>
      <c r="H428" s="725"/>
      <c r="I428" s="725"/>
    </row>
    <row r="429" spans="1:9" ht="29">
      <c r="A429" s="223"/>
      <c r="B429" s="29"/>
      <c r="C429" s="23" t="s">
        <v>5834</v>
      </c>
      <c r="D429" s="37">
        <v>0</v>
      </c>
      <c r="E429" s="26" t="s">
        <v>110</v>
      </c>
      <c r="F429" s="23" t="s">
        <v>5833</v>
      </c>
      <c r="G429" s="37"/>
      <c r="H429" s="725"/>
      <c r="I429" s="725"/>
    </row>
    <row r="430" spans="1:9" ht="29">
      <c r="A430" s="223"/>
      <c r="B430" s="29"/>
      <c r="C430" s="23" t="s">
        <v>5832</v>
      </c>
      <c r="D430" s="37">
        <v>0</v>
      </c>
      <c r="E430" s="26" t="s">
        <v>422</v>
      </c>
      <c r="F430" s="23" t="s">
        <v>5831</v>
      </c>
      <c r="G430" s="37"/>
      <c r="H430" s="725"/>
      <c r="I430" s="725"/>
    </row>
    <row r="431" spans="1:9" ht="30" customHeight="1">
      <c r="A431" s="377" t="s">
        <v>5830</v>
      </c>
      <c r="B431" s="820" t="s">
        <v>651</v>
      </c>
      <c r="C431" s="820"/>
      <c r="D431" s="820"/>
      <c r="E431" s="820"/>
      <c r="F431" s="820"/>
      <c r="G431" s="820"/>
      <c r="H431" s="725">
        <f>SUM(D432:D434)</f>
        <v>0</v>
      </c>
      <c r="I431" s="725">
        <f>COUNT(D432:D434)*2</f>
        <v>4</v>
      </c>
    </row>
    <row r="432" spans="1:9" ht="46.5">
      <c r="A432" s="223" t="s">
        <v>5829</v>
      </c>
      <c r="B432" s="29" t="s">
        <v>649</v>
      </c>
      <c r="C432" s="23" t="s">
        <v>648</v>
      </c>
      <c r="D432" s="37">
        <v>0</v>
      </c>
      <c r="E432" s="26" t="s">
        <v>168</v>
      </c>
      <c r="F432" s="26"/>
      <c r="G432" s="37"/>
      <c r="H432" s="725"/>
      <c r="I432" s="725"/>
    </row>
    <row r="433" spans="1:9" ht="46.5" hidden="1">
      <c r="A433" s="21" t="s">
        <v>647</v>
      </c>
      <c r="B433" s="124" t="s">
        <v>646</v>
      </c>
      <c r="C433" s="122"/>
      <c r="D433" s="122"/>
      <c r="E433" s="122"/>
      <c r="F433" s="122"/>
      <c r="G433" s="122"/>
      <c r="H433" s="11"/>
      <c r="I433" s="11"/>
    </row>
    <row r="434" spans="1:9" ht="46.5">
      <c r="A434" s="223" t="s">
        <v>5828</v>
      </c>
      <c r="B434" s="29" t="s">
        <v>644</v>
      </c>
      <c r="C434" s="23" t="s">
        <v>2037</v>
      </c>
      <c r="D434" s="37">
        <v>0</v>
      </c>
      <c r="E434" s="26" t="s">
        <v>110</v>
      </c>
      <c r="F434" s="26"/>
      <c r="G434" s="37"/>
      <c r="H434" s="725"/>
      <c r="I434" s="725"/>
    </row>
    <row r="435" spans="1:9" ht="25.9" customHeight="1">
      <c r="A435" s="377" t="s">
        <v>3879</v>
      </c>
      <c r="B435" s="820" t="s">
        <v>641</v>
      </c>
      <c r="C435" s="820"/>
      <c r="D435" s="820"/>
      <c r="E435" s="820"/>
      <c r="F435" s="820"/>
      <c r="G435" s="820"/>
      <c r="H435" s="725">
        <f>SUM(D436:D449)</f>
        <v>0</v>
      </c>
      <c r="I435" s="725">
        <f>COUNT(D436:D449)*2</f>
        <v>14</v>
      </c>
    </row>
    <row r="436" spans="1:9" ht="46.5" hidden="1">
      <c r="A436" s="21" t="s">
        <v>640</v>
      </c>
      <c r="B436" s="712" t="s">
        <v>639</v>
      </c>
      <c r="C436" s="89"/>
      <c r="D436" s="89"/>
      <c r="E436" s="89"/>
      <c r="F436" s="89"/>
      <c r="G436" s="89"/>
      <c r="H436" s="11"/>
      <c r="I436" s="11"/>
    </row>
    <row r="437" spans="1:9" ht="31" hidden="1">
      <c r="A437" s="21" t="s">
        <v>638</v>
      </c>
      <c r="B437" s="29" t="s">
        <v>637</v>
      </c>
      <c r="C437" s="26"/>
      <c r="D437" s="26"/>
      <c r="E437" s="26"/>
      <c r="F437" s="26"/>
      <c r="G437" s="26"/>
      <c r="H437" s="11"/>
      <c r="I437" s="11"/>
    </row>
    <row r="438" spans="1:9" ht="31" hidden="1">
      <c r="A438" s="21" t="s">
        <v>636</v>
      </c>
      <c r="B438" s="29" t="s">
        <v>635</v>
      </c>
      <c r="C438" s="26"/>
      <c r="D438" s="26"/>
      <c r="E438" s="26"/>
      <c r="F438" s="26"/>
      <c r="G438" s="26"/>
      <c r="H438" s="11"/>
      <c r="I438" s="11"/>
    </row>
    <row r="439" spans="1:9" ht="46.5" hidden="1">
      <c r="A439" s="21" t="s">
        <v>634</v>
      </c>
      <c r="B439" s="29" t="s">
        <v>633</v>
      </c>
      <c r="C439" s="26"/>
      <c r="D439" s="26"/>
      <c r="E439" s="26"/>
      <c r="F439" s="26"/>
      <c r="G439" s="26"/>
      <c r="H439" s="11"/>
      <c r="I439" s="11"/>
    </row>
    <row r="440" spans="1:9" ht="46.5" hidden="1">
      <c r="A440" s="21" t="s">
        <v>3840</v>
      </c>
      <c r="B440" s="29" t="s">
        <v>631</v>
      </c>
      <c r="C440" s="23"/>
      <c r="D440" s="26"/>
      <c r="E440" s="26" t="s">
        <v>126</v>
      </c>
      <c r="F440" s="26"/>
      <c r="G440" s="26"/>
      <c r="H440" s="11"/>
      <c r="I440" s="11"/>
    </row>
    <row r="441" spans="1:9" ht="31" hidden="1">
      <c r="A441" s="21" t="s">
        <v>630</v>
      </c>
      <c r="B441" s="29" t="s">
        <v>629</v>
      </c>
      <c r="C441" s="26"/>
      <c r="D441" s="26"/>
      <c r="E441" s="26"/>
      <c r="F441" s="26"/>
      <c r="G441" s="26"/>
      <c r="H441" s="11"/>
      <c r="I441" s="11"/>
    </row>
    <row r="442" spans="1:9" ht="31" hidden="1">
      <c r="A442" s="21" t="s">
        <v>628</v>
      </c>
      <c r="B442" s="107" t="s">
        <v>627</v>
      </c>
      <c r="C442" s="117"/>
      <c r="D442" s="117"/>
      <c r="E442" s="117"/>
      <c r="F442" s="117"/>
      <c r="G442" s="117"/>
      <c r="H442" s="11"/>
      <c r="I442" s="11"/>
    </row>
    <row r="443" spans="1:9" ht="43.5">
      <c r="A443" s="223" t="s">
        <v>626</v>
      </c>
      <c r="B443" s="31" t="s">
        <v>625</v>
      </c>
      <c r="C443" s="23" t="s">
        <v>3436</v>
      </c>
      <c r="D443" s="37">
        <v>0</v>
      </c>
      <c r="E443" s="26" t="s">
        <v>130</v>
      </c>
      <c r="F443" s="26"/>
      <c r="G443" s="37"/>
      <c r="H443" s="725"/>
      <c r="I443" s="725"/>
    </row>
    <row r="444" spans="1:9" ht="31">
      <c r="A444" s="223" t="s">
        <v>624</v>
      </c>
      <c r="B444" s="31" t="s">
        <v>623</v>
      </c>
      <c r="C444" s="56" t="s">
        <v>1682</v>
      </c>
      <c r="D444" s="37">
        <v>0</v>
      </c>
      <c r="E444" s="26" t="s">
        <v>51</v>
      </c>
      <c r="F444" s="26"/>
      <c r="G444" s="37"/>
      <c r="H444" s="725"/>
      <c r="I444" s="725"/>
    </row>
    <row r="445" spans="1:9" ht="29">
      <c r="A445" s="223"/>
      <c r="B445" s="31"/>
      <c r="C445" s="56" t="s">
        <v>1681</v>
      </c>
      <c r="D445" s="37">
        <v>0</v>
      </c>
      <c r="E445" s="26" t="s">
        <v>116</v>
      </c>
      <c r="F445" s="26"/>
      <c r="G445" s="37"/>
      <c r="H445" s="725"/>
      <c r="I445" s="725"/>
    </row>
    <row r="446" spans="1:9" ht="29">
      <c r="A446" s="223"/>
      <c r="B446" s="31"/>
      <c r="C446" s="56" t="s">
        <v>2479</v>
      </c>
      <c r="D446" s="37">
        <v>0</v>
      </c>
      <c r="E446" s="26" t="s">
        <v>51</v>
      </c>
      <c r="F446" s="26"/>
      <c r="G446" s="37"/>
      <c r="H446" s="725"/>
      <c r="I446" s="725"/>
    </row>
    <row r="447" spans="1:9" ht="43.5">
      <c r="A447" s="223"/>
      <c r="B447" s="31"/>
      <c r="C447" s="56" t="s">
        <v>1679</v>
      </c>
      <c r="D447" s="37">
        <v>0</v>
      </c>
      <c r="E447" s="26" t="s">
        <v>110</v>
      </c>
      <c r="F447" s="26"/>
      <c r="G447" s="37"/>
      <c r="H447" s="725"/>
      <c r="I447" s="725"/>
    </row>
    <row r="448" spans="1:9" ht="29">
      <c r="A448" s="223"/>
      <c r="B448" s="31"/>
      <c r="C448" s="56" t="s">
        <v>1678</v>
      </c>
      <c r="D448" s="37">
        <v>0</v>
      </c>
      <c r="E448" s="26" t="s">
        <v>51</v>
      </c>
      <c r="F448" s="26"/>
      <c r="G448" s="37"/>
      <c r="H448" s="725"/>
      <c r="I448" s="725"/>
    </row>
    <row r="449" spans="1:9" ht="62">
      <c r="A449" s="223" t="s">
        <v>622</v>
      </c>
      <c r="B449" s="31" t="s">
        <v>621</v>
      </c>
      <c r="C449" s="56" t="s">
        <v>1677</v>
      </c>
      <c r="D449" s="37">
        <v>0</v>
      </c>
      <c r="E449" s="26" t="s">
        <v>51</v>
      </c>
      <c r="F449" s="26"/>
      <c r="G449" s="37"/>
      <c r="H449" s="725"/>
      <c r="I449" s="725"/>
    </row>
    <row r="450" spans="1:9" ht="27" hidden="1" customHeight="1">
      <c r="A450" s="40" t="s">
        <v>620</v>
      </c>
      <c r="B450" s="822" t="s">
        <v>619</v>
      </c>
      <c r="C450" s="823"/>
      <c r="D450" s="823"/>
      <c r="E450" s="823"/>
      <c r="F450" s="823"/>
      <c r="G450" s="824"/>
      <c r="H450" s="11"/>
      <c r="I450" s="11"/>
    </row>
    <row r="451" spans="1:9" ht="46.5" hidden="1">
      <c r="A451" s="21" t="s">
        <v>618</v>
      </c>
      <c r="B451" s="29" t="s">
        <v>617</v>
      </c>
      <c r="C451" s="26"/>
      <c r="D451" s="26"/>
      <c r="E451" s="26"/>
      <c r="F451" s="26"/>
      <c r="G451" s="26"/>
      <c r="H451" s="11"/>
      <c r="I451" s="11"/>
    </row>
    <row r="452" spans="1:9" ht="46.5" hidden="1">
      <c r="A452" s="21" t="s">
        <v>616</v>
      </c>
      <c r="B452" s="29" t="s">
        <v>615</v>
      </c>
      <c r="C452" s="26"/>
      <c r="D452" s="26"/>
      <c r="E452" s="26"/>
      <c r="F452" s="26"/>
      <c r="G452" s="26"/>
      <c r="H452" s="11"/>
      <c r="I452" s="11"/>
    </row>
    <row r="453" spans="1:9" ht="46.5" hidden="1">
      <c r="A453" s="21" t="s">
        <v>614</v>
      </c>
      <c r="B453" s="107" t="s">
        <v>613</v>
      </c>
      <c r="C453" s="117"/>
      <c r="D453" s="117"/>
      <c r="E453" s="117"/>
      <c r="F453" s="117"/>
      <c r="G453" s="117"/>
      <c r="H453" s="11"/>
      <c r="I453" s="11"/>
    </row>
    <row r="454" spans="1:9" ht="25.9" customHeight="1">
      <c r="A454" s="377" t="s">
        <v>5827</v>
      </c>
      <c r="B454" s="820" t="s">
        <v>611</v>
      </c>
      <c r="C454" s="820"/>
      <c r="D454" s="820"/>
      <c r="E454" s="820"/>
      <c r="F454" s="820"/>
      <c r="G454" s="820"/>
      <c r="H454" s="725">
        <f>SUM(D455:D459)</f>
        <v>0</v>
      </c>
      <c r="I454" s="725">
        <f>COUNT(D455:D459)*2</f>
        <v>4</v>
      </c>
    </row>
    <row r="455" spans="1:9" ht="31">
      <c r="A455" s="223" t="s">
        <v>5826</v>
      </c>
      <c r="B455" s="29" t="s">
        <v>609</v>
      </c>
      <c r="C455" s="23" t="s">
        <v>5825</v>
      </c>
      <c r="D455" s="37">
        <v>0</v>
      </c>
      <c r="E455" s="26" t="s">
        <v>110</v>
      </c>
      <c r="F455" s="23" t="s">
        <v>5824</v>
      </c>
      <c r="G455" s="37"/>
      <c r="H455" s="725"/>
      <c r="I455" s="725"/>
    </row>
    <row r="456" spans="1:9" ht="43.5">
      <c r="A456" s="223"/>
      <c r="B456" s="29"/>
      <c r="C456" s="23" t="s">
        <v>5823</v>
      </c>
      <c r="D456" s="37">
        <v>0</v>
      </c>
      <c r="E456" s="26" t="s">
        <v>126</v>
      </c>
      <c r="F456" s="23" t="s">
        <v>5822</v>
      </c>
      <c r="G456" s="37"/>
      <c r="H456" s="725"/>
      <c r="I456" s="725"/>
    </row>
    <row r="457" spans="1:9" ht="46.5" hidden="1">
      <c r="A457" s="21" t="s">
        <v>608</v>
      </c>
      <c r="B457" s="712" t="s">
        <v>607</v>
      </c>
      <c r="C457" s="89"/>
      <c r="D457" s="89"/>
      <c r="E457" s="89"/>
      <c r="F457" s="89"/>
      <c r="G457" s="89"/>
      <c r="H457" s="11"/>
      <c r="I457" s="11"/>
    </row>
    <row r="458" spans="1:9" ht="31" hidden="1">
      <c r="A458" s="21" t="s">
        <v>606</v>
      </c>
      <c r="B458" s="31" t="s">
        <v>605</v>
      </c>
      <c r="C458" s="26"/>
      <c r="D458" s="26"/>
      <c r="E458" s="26"/>
      <c r="F458" s="26"/>
      <c r="G458" s="26"/>
      <c r="H458" s="11"/>
      <c r="I458" s="11"/>
    </row>
    <row r="459" spans="1:9" ht="46.5" hidden="1">
      <c r="A459" s="21" t="s">
        <v>604</v>
      </c>
      <c r="B459" s="107" t="s">
        <v>603</v>
      </c>
      <c r="C459" s="117"/>
      <c r="D459" s="117"/>
      <c r="E459" s="117"/>
      <c r="F459" s="117"/>
      <c r="G459" s="117"/>
      <c r="H459" s="11"/>
      <c r="I459" s="11"/>
    </row>
    <row r="460" spans="1:9" ht="27" customHeight="1">
      <c r="A460" s="377" t="s">
        <v>3803</v>
      </c>
      <c r="B460" s="820" t="s">
        <v>601</v>
      </c>
      <c r="C460" s="820"/>
      <c r="D460" s="820"/>
      <c r="E460" s="820"/>
      <c r="F460" s="820"/>
      <c r="G460" s="820"/>
      <c r="H460" s="725">
        <f>SUM(D461:D470)</f>
        <v>0</v>
      </c>
      <c r="I460" s="725">
        <f>COUNT(D461:D470)*2</f>
        <v>18</v>
      </c>
    </row>
    <row r="461" spans="1:9" ht="62">
      <c r="A461" s="223" t="s">
        <v>3802</v>
      </c>
      <c r="B461" s="29" t="s">
        <v>599</v>
      </c>
      <c r="C461" s="29" t="s">
        <v>1667</v>
      </c>
      <c r="D461" s="37">
        <v>0</v>
      </c>
      <c r="E461" s="26" t="s">
        <v>126</v>
      </c>
      <c r="F461" s="26"/>
      <c r="G461" s="37"/>
      <c r="H461" s="725"/>
      <c r="I461" s="725"/>
    </row>
    <row r="462" spans="1:9" ht="29">
      <c r="A462" s="223"/>
      <c r="B462" s="29"/>
      <c r="C462" s="23" t="s">
        <v>1666</v>
      </c>
      <c r="D462" s="37">
        <v>0</v>
      </c>
      <c r="E462" s="26" t="s">
        <v>51</v>
      </c>
      <c r="F462" s="26"/>
      <c r="G462" s="37"/>
      <c r="H462" s="725"/>
      <c r="I462" s="725"/>
    </row>
    <row r="463" spans="1:9" ht="62.25" customHeight="1">
      <c r="A463" s="223" t="s">
        <v>5821</v>
      </c>
      <c r="B463" s="29" t="s">
        <v>597</v>
      </c>
      <c r="C463" s="23" t="s">
        <v>5820</v>
      </c>
      <c r="D463" s="37">
        <v>0</v>
      </c>
      <c r="E463" s="26" t="s">
        <v>51</v>
      </c>
      <c r="F463" s="23" t="s">
        <v>5819</v>
      </c>
      <c r="G463" s="37"/>
      <c r="H463" s="725"/>
      <c r="I463" s="725"/>
    </row>
    <row r="464" spans="1:9" ht="43.5">
      <c r="A464" s="223"/>
      <c r="B464" s="29"/>
      <c r="C464" s="23" t="s">
        <v>5818</v>
      </c>
      <c r="D464" s="37">
        <v>0</v>
      </c>
      <c r="E464" s="26" t="s">
        <v>110</v>
      </c>
      <c r="F464" s="23" t="s">
        <v>5817</v>
      </c>
      <c r="G464" s="37"/>
      <c r="H464" s="725"/>
      <c r="I464" s="725"/>
    </row>
    <row r="465" spans="1:9" ht="29">
      <c r="A465" s="223"/>
      <c r="B465" s="29"/>
      <c r="C465" s="23" t="s">
        <v>5816</v>
      </c>
      <c r="D465" s="37">
        <v>0</v>
      </c>
      <c r="E465" s="26" t="s">
        <v>126</v>
      </c>
      <c r="F465" s="23"/>
      <c r="G465" s="37"/>
      <c r="H465" s="725"/>
      <c r="I465" s="725"/>
    </row>
    <row r="466" spans="1:9" ht="15.5">
      <c r="A466" s="223"/>
      <c r="B466" s="29"/>
      <c r="C466" s="23" t="s">
        <v>5815</v>
      </c>
      <c r="D466" s="37">
        <v>0</v>
      </c>
      <c r="E466" s="26" t="s">
        <v>110</v>
      </c>
      <c r="F466" s="23"/>
      <c r="G466" s="37"/>
      <c r="H466" s="725"/>
      <c r="I466" s="725"/>
    </row>
    <row r="467" spans="1:9" ht="43.5">
      <c r="A467" s="223" t="s">
        <v>596</v>
      </c>
      <c r="B467" s="23" t="s">
        <v>595</v>
      </c>
      <c r="C467" s="71" t="s">
        <v>2476</v>
      </c>
      <c r="D467" s="390">
        <v>0</v>
      </c>
      <c r="E467" s="140" t="s">
        <v>808</v>
      </c>
      <c r="F467" s="71"/>
      <c r="G467" s="37"/>
      <c r="H467" s="725"/>
      <c r="I467" s="725"/>
    </row>
    <row r="468" spans="1:9" ht="70.5" customHeight="1">
      <c r="A468" s="223"/>
      <c r="B468" s="23"/>
      <c r="C468" s="71" t="s">
        <v>5814</v>
      </c>
      <c r="D468" s="390">
        <v>0</v>
      </c>
      <c r="E468" s="140" t="s">
        <v>110</v>
      </c>
      <c r="F468" s="71" t="s">
        <v>3432</v>
      </c>
      <c r="G468" s="37"/>
      <c r="H468" s="725"/>
      <c r="I468" s="725"/>
    </row>
    <row r="469" spans="1:9" ht="43.5">
      <c r="A469" s="223"/>
      <c r="B469" s="23"/>
      <c r="C469" s="71" t="s">
        <v>2475</v>
      </c>
      <c r="D469" s="390">
        <v>0</v>
      </c>
      <c r="E469" s="140" t="s">
        <v>116</v>
      </c>
      <c r="F469" s="71"/>
      <c r="G469" s="37"/>
      <c r="H469" s="725"/>
      <c r="I469" s="725"/>
    </row>
    <row r="470" spans="1:9" ht="77.5" hidden="1">
      <c r="A470" s="21" t="s">
        <v>5813</v>
      </c>
      <c r="B470" s="712" t="s">
        <v>593</v>
      </c>
      <c r="C470" s="54"/>
      <c r="D470" s="89"/>
      <c r="E470" s="89"/>
      <c r="F470" s="89"/>
      <c r="G470" s="89"/>
      <c r="H470" s="11"/>
      <c r="I470" s="11"/>
    </row>
    <row r="471" spans="1:9" ht="29" hidden="1">
      <c r="A471" s="40" t="s">
        <v>591</v>
      </c>
      <c r="B471" s="825" t="s">
        <v>590</v>
      </c>
      <c r="C471" s="826"/>
      <c r="D471" s="826"/>
      <c r="E471" s="826"/>
      <c r="F471" s="826"/>
      <c r="G471" s="827"/>
      <c r="H471" s="11"/>
      <c r="I471" s="11"/>
    </row>
    <row r="472" spans="1:9" ht="46.5" hidden="1">
      <c r="A472" s="21" t="s">
        <v>589</v>
      </c>
      <c r="B472" s="29" t="s">
        <v>588</v>
      </c>
      <c r="C472" s="29"/>
      <c r="D472" s="26"/>
      <c r="E472" s="26"/>
      <c r="F472" s="26"/>
      <c r="G472" s="26"/>
      <c r="H472" s="11"/>
      <c r="I472" s="11"/>
    </row>
    <row r="473" spans="1:9" ht="77.5" hidden="1">
      <c r="A473" s="21" t="s">
        <v>583</v>
      </c>
      <c r="B473" s="29" t="s">
        <v>582</v>
      </c>
      <c r="C473" s="26"/>
      <c r="D473" s="26"/>
      <c r="E473" s="26"/>
      <c r="F473" s="26"/>
      <c r="G473" s="26"/>
      <c r="H473" s="11"/>
      <c r="I473" s="11"/>
    </row>
    <row r="474" spans="1:9" ht="62" hidden="1">
      <c r="A474" s="21" t="s">
        <v>569</v>
      </c>
      <c r="B474" s="29" t="s">
        <v>568</v>
      </c>
      <c r="C474" s="26"/>
      <c r="D474" s="26"/>
      <c r="E474" s="26"/>
      <c r="F474" s="26"/>
      <c r="G474" s="26"/>
      <c r="H474" s="11"/>
      <c r="I474" s="11"/>
    </row>
    <row r="475" spans="1:9" ht="93" hidden="1">
      <c r="A475" s="21" t="s">
        <v>565</v>
      </c>
      <c r="B475" s="29" t="s">
        <v>564</v>
      </c>
      <c r="C475" s="26"/>
      <c r="D475" s="26"/>
      <c r="E475" s="26"/>
      <c r="F475" s="26"/>
      <c r="G475" s="26"/>
      <c r="H475" s="11"/>
      <c r="I475" s="11"/>
    </row>
    <row r="476" spans="1:9" ht="62" hidden="1">
      <c r="A476" s="21" t="s">
        <v>562</v>
      </c>
      <c r="B476" s="29" t="s">
        <v>561</v>
      </c>
      <c r="C476" s="26"/>
      <c r="D476" s="26"/>
      <c r="E476" s="26"/>
      <c r="F476" s="26"/>
      <c r="G476" s="26"/>
      <c r="H476" s="11"/>
      <c r="I476" s="11"/>
    </row>
    <row r="477" spans="1:9" ht="43.5" hidden="1">
      <c r="A477" s="21" t="s">
        <v>558</v>
      </c>
      <c r="B477" s="23" t="s">
        <v>557</v>
      </c>
      <c r="C477" s="26"/>
      <c r="D477" s="26"/>
      <c r="E477" s="26"/>
      <c r="F477" s="26"/>
      <c r="G477" s="26"/>
      <c r="H477" s="11"/>
      <c r="I477" s="11"/>
    </row>
    <row r="478" spans="1:9" ht="29" hidden="1">
      <c r="A478" s="40" t="s">
        <v>548</v>
      </c>
      <c r="B478" s="825" t="s">
        <v>547</v>
      </c>
      <c r="C478" s="826"/>
      <c r="D478" s="826"/>
      <c r="E478" s="826"/>
      <c r="F478" s="826"/>
      <c r="G478" s="827"/>
      <c r="H478" s="11"/>
      <c r="I478" s="11"/>
    </row>
    <row r="479" spans="1:9" ht="93" hidden="1">
      <c r="A479" s="21" t="s">
        <v>546</v>
      </c>
      <c r="B479" s="29" t="s">
        <v>545</v>
      </c>
      <c r="C479" s="26"/>
      <c r="D479" s="26"/>
      <c r="E479" s="26"/>
      <c r="F479" s="26"/>
      <c r="G479" s="26"/>
      <c r="H479" s="11"/>
      <c r="I479" s="11"/>
    </row>
    <row r="480" spans="1:9" ht="62" hidden="1">
      <c r="A480" s="21" t="s">
        <v>544</v>
      </c>
      <c r="B480" s="29" t="s">
        <v>543</v>
      </c>
      <c r="C480" s="26"/>
      <c r="D480" s="26"/>
      <c r="E480" s="26"/>
      <c r="F480" s="26"/>
      <c r="G480" s="26"/>
      <c r="H480" s="11"/>
      <c r="I480" s="11"/>
    </row>
    <row r="481" spans="1:9" ht="62" hidden="1">
      <c r="A481" s="21" t="s">
        <v>542</v>
      </c>
      <c r="B481" s="29" t="s">
        <v>541</v>
      </c>
      <c r="C481" s="26"/>
      <c r="D481" s="26"/>
      <c r="E481" s="26"/>
      <c r="F481" s="26"/>
      <c r="G481" s="26"/>
      <c r="H481" s="11"/>
      <c r="I481" s="11"/>
    </row>
    <row r="482" spans="1:9" ht="62" hidden="1">
      <c r="A482" s="21" t="s">
        <v>540</v>
      </c>
      <c r="B482" s="29" t="s">
        <v>539</v>
      </c>
      <c r="C482" s="26"/>
      <c r="D482" s="26"/>
      <c r="E482" s="26"/>
      <c r="F482" s="26"/>
      <c r="G482" s="26"/>
      <c r="H482" s="11"/>
      <c r="I482" s="11"/>
    </row>
    <row r="483" spans="1:9" ht="29" hidden="1">
      <c r="A483" s="40" t="s">
        <v>538</v>
      </c>
      <c r="B483" s="825" t="s">
        <v>537</v>
      </c>
      <c r="C483" s="826"/>
      <c r="D483" s="826"/>
      <c r="E483" s="826"/>
      <c r="F483" s="826"/>
      <c r="G483" s="827"/>
      <c r="H483" s="11"/>
      <c r="I483" s="11"/>
    </row>
    <row r="484" spans="1:9" ht="31" hidden="1">
      <c r="A484" s="21" t="s">
        <v>536</v>
      </c>
      <c r="B484" s="29" t="s">
        <v>535</v>
      </c>
      <c r="C484" s="26"/>
      <c r="D484" s="26"/>
      <c r="E484" s="26"/>
      <c r="F484" s="26"/>
      <c r="G484" s="26"/>
      <c r="H484" s="11"/>
      <c r="I484" s="11"/>
    </row>
    <row r="485" spans="1:9" ht="46.5" hidden="1">
      <c r="A485" s="21" t="s">
        <v>534</v>
      </c>
      <c r="B485" s="29" t="s">
        <v>533</v>
      </c>
      <c r="C485" s="26"/>
      <c r="D485" s="26"/>
      <c r="E485" s="26"/>
      <c r="F485" s="26"/>
      <c r="G485" s="26"/>
      <c r="H485" s="11"/>
      <c r="I485" s="11"/>
    </row>
    <row r="486" spans="1:9" ht="46.5" hidden="1">
      <c r="A486" s="21" t="s">
        <v>532</v>
      </c>
      <c r="B486" s="29" t="s">
        <v>531</v>
      </c>
      <c r="C486" s="26"/>
      <c r="D486" s="26"/>
      <c r="E486" s="26"/>
      <c r="F486" s="26"/>
      <c r="G486" s="26"/>
      <c r="H486" s="11"/>
      <c r="I486" s="11"/>
    </row>
    <row r="487" spans="1:9" ht="31" hidden="1">
      <c r="A487" s="21" t="s">
        <v>530</v>
      </c>
      <c r="B487" s="29" t="s">
        <v>529</v>
      </c>
      <c r="C487" s="26"/>
      <c r="D487" s="26"/>
      <c r="E487" s="26"/>
      <c r="F487" s="26"/>
      <c r="G487" s="26"/>
      <c r="H487" s="11"/>
      <c r="I487" s="11"/>
    </row>
    <row r="488" spans="1:9" ht="46.5" hidden="1">
      <c r="A488" s="21" t="s">
        <v>528</v>
      </c>
      <c r="B488" s="29" t="s">
        <v>527</v>
      </c>
      <c r="C488" s="26"/>
      <c r="D488" s="26"/>
      <c r="E488" s="26"/>
      <c r="F488" s="26"/>
      <c r="G488" s="26"/>
      <c r="H488" s="11"/>
      <c r="I488" s="11"/>
    </row>
    <row r="489" spans="1:9" ht="29" hidden="1">
      <c r="A489" s="40" t="s">
        <v>526</v>
      </c>
      <c r="B489" s="825" t="s">
        <v>525</v>
      </c>
      <c r="C489" s="826"/>
      <c r="D489" s="826"/>
      <c r="E489" s="826"/>
      <c r="F489" s="826"/>
      <c r="G489" s="827"/>
      <c r="H489" s="11"/>
      <c r="I489" s="11"/>
    </row>
    <row r="490" spans="1:9" ht="46.5" hidden="1">
      <c r="A490" s="21" t="s">
        <v>524</v>
      </c>
      <c r="B490" s="31" t="s">
        <v>523</v>
      </c>
      <c r="C490" s="26"/>
      <c r="D490" s="26"/>
      <c r="E490" s="26"/>
      <c r="F490" s="26"/>
      <c r="G490" s="26"/>
      <c r="H490" s="11"/>
      <c r="I490" s="11"/>
    </row>
    <row r="491" spans="1:9" ht="72.5" hidden="1">
      <c r="A491" s="21" t="s">
        <v>497</v>
      </c>
      <c r="B491" s="23" t="s">
        <v>496</v>
      </c>
      <c r="C491" s="26"/>
      <c r="D491" s="26"/>
      <c r="E491" s="26"/>
      <c r="F491" s="26"/>
      <c r="G491" s="26"/>
      <c r="H491" s="11"/>
      <c r="I491" s="11"/>
    </row>
    <row r="492" spans="1:9" ht="62" hidden="1">
      <c r="A492" s="21" t="s">
        <v>495</v>
      </c>
      <c r="B492" s="31" t="s">
        <v>494</v>
      </c>
      <c r="C492" s="26"/>
      <c r="D492" s="26"/>
      <c r="E492" s="26"/>
      <c r="F492" s="26"/>
      <c r="G492" s="26"/>
      <c r="H492" s="11"/>
      <c r="I492" s="11"/>
    </row>
    <row r="493" spans="1:9" ht="46.5" hidden="1">
      <c r="A493" s="21" t="s">
        <v>493</v>
      </c>
      <c r="B493" s="31" t="s">
        <v>492</v>
      </c>
      <c r="C493" s="26"/>
      <c r="D493" s="26"/>
      <c r="E493" s="26"/>
      <c r="F493" s="26"/>
      <c r="G493" s="26"/>
      <c r="H493" s="11"/>
      <c r="I493" s="11"/>
    </row>
    <row r="494" spans="1:9" ht="77.5" hidden="1">
      <c r="A494" s="21" t="s">
        <v>491</v>
      </c>
      <c r="B494" s="31" t="s">
        <v>490</v>
      </c>
      <c r="C494" s="26"/>
      <c r="D494" s="26"/>
      <c r="E494" s="26"/>
      <c r="F494" s="26"/>
      <c r="G494" s="26"/>
      <c r="H494" s="11"/>
      <c r="I494" s="11"/>
    </row>
    <row r="495" spans="1:9" ht="62" hidden="1">
      <c r="A495" s="21" t="s">
        <v>489</v>
      </c>
      <c r="B495" s="31" t="s">
        <v>488</v>
      </c>
      <c r="C495" s="26"/>
      <c r="D495" s="26"/>
      <c r="E495" s="26"/>
      <c r="F495" s="26"/>
      <c r="G495" s="26"/>
      <c r="H495" s="11"/>
      <c r="I495" s="11"/>
    </row>
    <row r="496" spans="1:9" ht="62" hidden="1">
      <c r="A496" s="21" t="s">
        <v>486</v>
      </c>
      <c r="B496" s="31" t="s">
        <v>485</v>
      </c>
      <c r="C496" s="26"/>
      <c r="D496" s="26"/>
      <c r="E496" s="26"/>
      <c r="F496" s="26"/>
      <c r="G496" s="26"/>
      <c r="H496" s="11"/>
      <c r="I496" s="11"/>
    </row>
    <row r="497" spans="1:9" ht="29" hidden="1">
      <c r="A497" s="40" t="s">
        <v>482</v>
      </c>
      <c r="B497" s="825" t="s">
        <v>481</v>
      </c>
      <c r="C497" s="826"/>
      <c r="D497" s="826"/>
      <c r="E497" s="826"/>
      <c r="F497" s="826"/>
      <c r="G497" s="827"/>
      <c r="H497" s="11"/>
      <c r="I497" s="11"/>
    </row>
    <row r="498" spans="1:9" ht="46.5" hidden="1">
      <c r="A498" s="21" t="s">
        <v>480</v>
      </c>
      <c r="B498" s="31" t="s">
        <v>479</v>
      </c>
      <c r="C498" s="26"/>
      <c r="D498" s="26"/>
      <c r="E498" s="26"/>
      <c r="F498" s="26"/>
      <c r="G498" s="26"/>
      <c r="H498" s="11"/>
      <c r="I498" s="11"/>
    </row>
    <row r="499" spans="1:9" ht="46.5" hidden="1">
      <c r="A499" s="21" t="s">
        <v>478</v>
      </c>
      <c r="B499" s="31" t="s">
        <v>477</v>
      </c>
      <c r="C499" s="26"/>
      <c r="D499" s="26"/>
      <c r="E499" s="26"/>
      <c r="F499" s="26"/>
      <c r="G499" s="26"/>
      <c r="H499" s="11"/>
      <c r="I499" s="11"/>
    </row>
    <row r="500" spans="1:9" ht="46.5" hidden="1">
      <c r="A500" s="21" t="s">
        <v>476</v>
      </c>
      <c r="B500" s="31" t="s">
        <v>475</v>
      </c>
      <c r="C500" s="26"/>
      <c r="D500" s="26"/>
      <c r="E500" s="26"/>
      <c r="F500" s="26"/>
      <c r="G500" s="26"/>
      <c r="H500" s="11"/>
      <c r="I500" s="11"/>
    </row>
    <row r="501" spans="1:9" ht="46.5" hidden="1">
      <c r="A501" s="21" t="s">
        <v>474</v>
      </c>
      <c r="B501" s="31" t="s">
        <v>473</v>
      </c>
      <c r="C501" s="26"/>
      <c r="D501" s="26"/>
      <c r="E501" s="26"/>
      <c r="F501" s="26"/>
      <c r="G501" s="26"/>
      <c r="H501" s="11"/>
      <c r="I501" s="11"/>
    </row>
    <row r="502" spans="1:9" ht="46.5" hidden="1">
      <c r="A502" s="21" t="s">
        <v>472</v>
      </c>
      <c r="B502" s="31" t="s">
        <v>471</v>
      </c>
      <c r="C502" s="26"/>
      <c r="D502" s="26"/>
      <c r="E502" s="26"/>
      <c r="F502" s="26"/>
      <c r="G502" s="26"/>
      <c r="H502" s="11"/>
      <c r="I502" s="11"/>
    </row>
    <row r="503" spans="1:9" ht="46.5" hidden="1">
      <c r="A503" s="21" t="s">
        <v>470</v>
      </c>
      <c r="B503" s="31" t="s">
        <v>469</v>
      </c>
      <c r="C503" s="26"/>
      <c r="D503" s="26"/>
      <c r="E503" s="26"/>
      <c r="F503" s="26"/>
      <c r="G503" s="26"/>
      <c r="H503" s="11"/>
      <c r="I503" s="11"/>
    </row>
    <row r="504" spans="1:9" ht="29" hidden="1">
      <c r="A504" s="40" t="s">
        <v>468</v>
      </c>
      <c r="B504" s="825" t="s">
        <v>467</v>
      </c>
      <c r="C504" s="826"/>
      <c r="D504" s="826"/>
      <c r="E504" s="826"/>
      <c r="F504" s="826"/>
      <c r="G504" s="827"/>
      <c r="H504" s="11"/>
      <c r="I504" s="11"/>
    </row>
    <row r="505" spans="1:9" ht="31" hidden="1">
      <c r="A505" s="21" t="s">
        <v>466</v>
      </c>
      <c r="B505" s="31" t="s">
        <v>465</v>
      </c>
      <c r="C505" s="26"/>
      <c r="D505" s="26"/>
      <c r="E505" s="26"/>
      <c r="F505" s="26"/>
      <c r="G505" s="26"/>
      <c r="H505" s="11"/>
      <c r="I505" s="11"/>
    </row>
    <row r="506" spans="1:9" ht="31" hidden="1">
      <c r="A506" s="21" t="s">
        <v>454</v>
      </c>
      <c r="B506" s="31" t="s">
        <v>453</v>
      </c>
      <c r="C506" s="26"/>
      <c r="D506" s="26"/>
      <c r="E506" s="26"/>
      <c r="F506" s="26"/>
      <c r="G506" s="26"/>
      <c r="H506" s="11"/>
      <c r="I506" s="11"/>
    </row>
    <row r="507" spans="1:9" ht="31" hidden="1">
      <c r="A507" s="21" t="s">
        <v>445</v>
      </c>
      <c r="B507" s="31" t="s">
        <v>444</v>
      </c>
      <c r="C507" s="26"/>
      <c r="D507" s="26"/>
      <c r="E507" s="26"/>
      <c r="F507" s="26"/>
      <c r="G507" s="26"/>
      <c r="H507" s="11"/>
      <c r="I507" s="11"/>
    </row>
    <row r="508" spans="1:9" ht="31" hidden="1">
      <c r="A508" s="21" t="s">
        <v>436</v>
      </c>
      <c r="B508" s="31" t="s">
        <v>435</v>
      </c>
      <c r="C508" s="26"/>
      <c r="D508" s="26"/>
      <c r="E508" s="26"/>
      <c r="F508" s="26"/>
      <c r="G508" s="26"/>
      <c r="H508" s="11"/>
      <c r="I508" s="11"/>
    </row>
    <row r="509" spans="1:9" ht="29" hidden="1">
      <c r="A509" s="40" t="s">
        <v>430</v>
      </c>
      <c r="B509" s="825" t="s">
        <v>429</v>
      </c>
      <c r="C509" s="826"/>
      <c r="D509" s="826"/>
      <c r="E509" s="826"/>
      <c r="F509" s="826"/>
      <c r="G509" s="827"/>
      <c r="H509" s="11"/>
      <c r="I509" s="11"/>
    </row>
    <row r="510" spans="1:9" ht="62" hidden="1">
      <c r="A510" s="21" t="s">
        <v>428</v>
      </c>
      <c r="B510" s="29" t="s">
        <v>427</v>
      </c>
      <c r="C510" s="26"/>
      <c r="D510" s="26"/>
      <c r="E510" s="26"/>
      <c r="F510" s="26"/>
      <c r="G510" s="26"/>
      <c r="H510" s="11"/>
      <c r="I510" s="11"/>
    </row>
    <row r="511" spans="1:9" ht="46.5" hidden="1">
      <c r="A511" s="21" t="s">
        <v>420</v>
      </c>
      <c r="B511" s="29" t="s">
        <v>419</v>
      </c>
      <c r="C511" s="26"/>
      <c r="D511" s="26"/>
      <c r="E511" s="26"/>
      <c r="F511" s="26"/>
      <c r="G511" s="26"/>
      <c r="H511" s="11"/>
      <c r="I511" s="11"/>
    </row>
    <row r="512" spans="1:9" ht="46.5" hidden="1">
      <c r="A512" s="21" t="s">
        <v>406</v>
      </c>
      <c r="B512" s="29" t="s">
        <v>405</v>
      </c>
      <c r="C512" s="26"/>
      <c r="D512" s="26"/>
      <c r="E512" s="26"/>
      <c r="F512" s="26"/>
      <c r="G512" s="26"/>
      <c r="H512" s="11"/>
      <c r="I512" s="11"/>
    </row>
    <row r="513" spans="1:9" ht="46.5" hidden="1">
      <c r="A513" s="21" t="s">
        <v>391</v>
      </c>
      <c r="B513" s="29" t="s">
        <v>390</v>
      </c>
      <c r="C513" s="26"/>
      <c r="D513" s="26"/>
      <c r="E513" s="26"/>
      <c r="F513" s="26"/>
      <c r="G513" s="26"/>
      <c r="H513" s="11"/>
      <c r="I513" s="11"/>
    </row>
    <row r="514" spans="1:9" ht="46.5" hidden="1">
      <c r="A514" s="21" t="s">
        <v>380</v>
      </c>
      <c r="B514" s="29" t="s">
        <v>379</v>
      </c>
      <c r="C514" s="26"/>
      <c r="D514" s="26"/>
      <c r="E514" s="26"/>
      <c r="F514" s="26"/>
      <c r="G514" s="26"/>
      <c r="H514" s="11"/>
      <c r="I514" s="11"/>
    </row>
    <row r="515" spans="1:9" ht="46.5" hidden="1">
      <c r="A515" s="21" t="s">
        <v>378</v>
      </c>
      <c r="B515" s="29" t="s">
        <v>377</v>
      </c>
      <c r="C515" s="26"/>
      <c r="D515" s="26"/>
      <c r="E515" s="26"/>
      <c r="F515" s="26"/>
      <c r="G515" s="26"/>
      <c r="H515" s="11"/>
      <c r="I515" s="11"/>
    </row>
    <row r="516" spans="1:9" ht="62" hidden="1">
      <c r="A516" s="21" t="s">
        <v>375</v>
      </c>
      <c r="B516" s="29" t="s">
        <v>374</v>
      </c>
      <c r="C516" s="26"/>
      <c r="D516" s="26"/>
      <c r="E516" s="26"/>
      <c r="F516" s="26"/>
      <c r="G516" s="26"/>
      <c r="H516" s="11"/>
      <c r="I516" s="11"/>
    </row>
    <row r="517" spans="1:9" ht="108.5" hidden="1">
      <c r="A517" s="21" t="s">
        <v>372</v>
      </c>
      <c r="B517" s="29" t="s">
        <v>371</v>
      </c>
      <c r="C517" s="26"/>
      <c r="D517" s="26"/>
      <c r="E517" s="26"/>
      <c r="F517" s="26"/>
      <c r="G517" s="26"/>
      <c r="H517" s="11"/>
      <c r="I517" s="11"/>
    </row>
    <row r="518" spans="1:9" ht="46.5" hidden="1">
      <c r="A518" s="21" t="s">
        <v>365</v>
      </c>
      <c r="B518" s="31" t="s">
        <v>364</v>
      </c>
      <c r="C518" s="26"/>
      <c r="D518" s="26"/>
      <c r="E518" s="26"/>
      <c r="F518" s="26"/>
      <c r="G518" s="26"/>
      <c r="H518" s="11"/>
      <c r="I518" s="11"/>
    </row>
    <row r="519" spans="1:9" ht="62" hidden="1">
      <c r="A519" s="133" t="s">
        <v>362</v>
      </c>
      <c r="B519" s="107" t="s">
        <v>361</v>
      </c>
      <c r="C519" s="117"/>
      <c r="D519" s="117"/>
      <c r="E519" s="117"/>
      <c r="F519" s="117"/>
      <c r="G519" s="117"/>
      <c r="H519" s="11"/>
      <c r="I519" s="11"/>
    </row>
    <row r="520" spans="1:9" ht="21">
      <c r="A520" s="702" t="s">
        <v>3680</v>
      </c>
      <c r="B520" s="821" t="s">
        <v>358</v>
      </c>
      <c r="C520" s="821"/>
      <c r="D520" s="821"/>
      <c r="E520" s="821"/>
      <c r="F520" s="821"/>
      <c r="G520" s="821"/>
      <c r="H520" s="725">
        <f>H521+H529+H539+H545+H556+H568</f>
        <v>0</v>
      </c>
      <c r="I520" s="725">
        <f>I521+I529+I539+I545+I556+I568</f>
        <v>108</v>
      </c>
    </row>
    <row r="521" spans="1:9" ht="18.5">
      <c r="A521" s="703" t="s">
        <v>3799</v>
      </c>
      <c r="B521" s="820" t="s">
        <v>356</v>
      </c>
      <c r="C521" s="820"/>
      <c r="D521" s="820"/>
      <c r="E521" s="820"/>
      <c r="F521" s="820"/>
      <c r="G521" s="820"/>
      <c r="H521" s="725">
        <f>SUM(D522:D528)</f>
        <v>0</v>
      </c>
      <c r="I521" s="725">
        <f>COUNT(D522:D528)*2</f>
        <v>10</v>
      </c>
    </row>
    <row r="522" spans="1:9" ht="31" hidden="1">
      <c r="A522" s="49" t="s">
        <v>355</v>
      </c>
      <c r="B522" s="124" t="s">
        <v>354</v>
      </c>
      <c r="C522" s="713"/>
      <c r="D522" s="714"/>
      <c r="E522" s="714"/>
      <c r="F522" s="714"/>
      <c r="G522" s="714"/>
      <c r="H522" s="11"/>
      <c r="I522" s="11"/>
    </row>
    <row r="523" spans="1:9" ht="62">
      <c r="A523" s="704" t="s">
        <v>5271</v>
      </c>
      <c r="B523" s="29" t="s">
        <v>352</v>
      </c>
      <c r="C523" s="56" t="s">
        <v>1579</v>
      </c>
      <c r="D523" s="390">
        <v>0</v>
      </c>
      <c r="E523" s="13" t="s">
        <v>110</v>
      </c>
      <c r="F523" s="30" t="s">
        <v>1578</v>
      </c>
      <c r="G523" s="112"/>
      <c r="H523" s="725"/>
      <c r="I523" s="725"/>
    </row>
    <row r="524" spans="1:9" ht="31" hidden="1">
      <c r="A524" s="49" t="s">
        <v>351</v>
      </c>
      <c r="B524" s="124" t="s">
        <v>350</v>
      </c>
      <c r="C524" s="713"/>
      <c r="D524" s="715"/>
      <c r="E524" s="714"/>
      <c r="F524" s="714"/>
      <c r="G524" s="714"/>
      <c r="H524" s="11"/>
      <c r="I524" s="11"/>
    </row>
    <row r="525" spans="1:9" ht="46.5">
      <c r="A525" s="704" t="s">
        <v>3798</v>
      </c>
      <c r="B525" s="29" t="s">
        <v>348</v>
      </c>
      <c r="C525" s="23" t="s">
        <v>347</v>
      </c>
      <c r="D525" s="390">
        <v>0</v>
      </c>
      <c r="E525" s="13" t="s">
        <v>110</v>
      </c>
      <c r="F525" s="30" t="s">
        <v>346</v>
      </c>
      <c r="G525" s="112"/>
      <c r="H525" s="725"/>
      <c r="I525" s="725"/>
    </row>
    <row r="526" spans="1:9" ht="29">
      <c r="A526" s="704"/>
      <c r="B526" s="29"/>
      <c r="C526" s="23" t="s">
        <v>345</v>
      </c>
      <c r="D526" s="390">
        <v>0</v>
      </c>
      <c r="E526" s="13" t="s">
        <v>110</v>
      </c>
      <c r="F526" s="13"/>
      <c r="G526" s="112"/>
      <c r="H526" s="725"/>
      <c r="I526" s="725"/>
    </row>
    <row r="527" spans="1:9" ht="62">
      <c r="A527" s="704" t="s">
        <v>5261</v>
      </c>
      <c r="B527" s="29" t="s">
        <v>343</v>
      </c>
      <c r="C527" s="56" t="s">
        <v>342</v>
      </c>
      <c r="D527" s="390">
        <v>0</v>
      </c>
      <c r="E527" s="13" t="s">
        <v>110</v>
      </c>
      <c r="F527" s="45" t="s">
        <v>341</v>
      </c>
      <c r="G527" s="112"/>
      <c r="H527" s="725"/>
      <c r="I527" s="725"/>
    </row>
    <row r="528" spans="1:9" ht="50.25" customHeight="1">
      <c r="A528" s="704" t="s">
        <v>340</v>
      </c>
      <c r="B528" s="31" t="s">
        <v>339</v>
      </c>
      <c r="C528" s="56" t="s">
        <v>338</v>
      </c>
      <c r="D528" s="390">
        <v>0</v>
      </c>
      <c r="E528" s="13" t="s">
        <v>110</v>
      </c>
      <c r="F528" s="13"/>
      <c r="G528" s="112"/>
      <c r="H528" s="725"/>
      <c r="I528" s="725"/>
    </row>
    <row r="529" spans="1:9" ht="18.5">
      <c r="A529" s="705" t="s">
        <v>3796</v>
      </c>
      <c r="B529" s="820" t="s">
        <v>336</v>
      </c>
      <c r="C529" s="820"/>
      <c r="D529" s="820"/>
      <c r="E529" s="820"/>
      <c r="F529" s="820"/>
      <c r="G529" s="820"/>
      <c r="H529" s="725">
        <f>SUM(D530:D538)</f>
        <v>0</v>
      </c>
      <c r="I529" s="725">
        <f>COUNT(D530:D538)*2</f>
        <v>18</v>
      </c>
    </row>
    <row r="530" spans="1:9" ht="31">
      <c r="A530" s="704" t="s">
        <v>3795</v>
      </c>
      <c r="B530" s="29" t="s">
        <v>334</v>
      </c>
      <c r="C530" s="23" t="s">
        <v>333</v>
      </c>
      <c r="D530" s="390">
        <v>0</v>
      </c>
      <c r="E530" s="13" t="s">
        <v>168</v>
      </c>
      <c r="F530" s="22" t="s">
        <v>332</v>
      </c>
      <c r="G530" s="112"/>
      <c r="H530" s="725"/>
      <c r="I530" s="725"/>
    </row>
    <row r="531" spans="1:9" ht="29">
      <c r="A531" s="704"/>
      <c r="B531" s="29"/>
      <c r="C531" s="23" t="s">
        <v>331</v>
      </c>
      <c r="D531" s="390">
        <v>0</v>
      </c>
      <c r="E531" s="13" t="s">
        <v>235</v>
      </c>
      <c r="F531" s="22" t="s">
        <v>330</v>
      </c>
      <c r="G531" s="112"/>
      <c r="H531" s="725"/>
      <c r="I531" s="725"/>
    </row>
    <row r="532" spans="1:9" ht="43.5">
      <c r="A532" s="704"/>
      <c r="B532" s="29"/>
      <c r="C532" s="23" t="s">
        <v>329</v>
      </c>
      <c r="D532" s="390">
        <v>0</v>
      </c>
      <c r="E532" s="13" t="s">
        <v>235</v>
      </c>
      <c r="F532" s="22" t="s">
        <v>328</v>
      </c>
      <c r="G532" s="112"/>
      <c r="H532" s="725"/>
      <c r="I532" s="725"/>
    </row>
    <row r="533" spans="1:9" ht="57" customHeight="1">
      <c r="A533" s="704"/>
      <c r="B533" s="29"/>
      <c r="C533" s="23" t="s">
        <v>5812</v>
      </c>
      <c r="D533" s="390">
        <v>0</v>
      </c>
      <c r="E533" s="13" t="s">
        <v>235</v>
      </c>
      <c r="F533" s="22" t="s">
        <v>326</v>
      </c>
      <c r="G533" s="112"/>
      <c r="H533" s="725"/>
      <c r="I533" s="725"/>
    </row>
    <row r="534" spans="1:9" ht="43.5">
      <c r="A534" s="704"/>
      <c r="B534" s="29"/>
      <c r="C534" s="23" t="s">
        <v>325</v>
      </c>
      <c r="D534" s="390">
        <v>0</v>
      </c>
      <c r="E534" s="13" t="s">
        <v>168</v>
      </c>
      <c r="F534" s="22" t="s">
        <v>324</v>
      </c>
      <c r="G534" s="112"/>
      <c r="H534" s="725"/>
      <c r="I534" s="725"/>
    </row>
    <row r="535" spans="1:9" ht="46.5">
      <c r="A535" s="704" t="s">
        <v>3794</v>
      </c>
      <c r="B535" s="29" t="s">
        <v>322</v>
      </c>
      <c r="C535" s="23" t="s">
        <v>321</v>
      </c>
      <c r="D535" s="390">
        <v>0</v>
      </c>
      <c r="E535" s="13" t="s">
        <v>116</v>
      </c>
      <c r="F535" s="22" t="s">
        <v>320</v>
      </c>
      <c r="G535" s="112"/>
      <c r="H535" s="725"/>
      <c r="I535" s="725"/>
    </row>
    <row r="536" spans="1:9" ht="29">
      <c r="A536" s="704"/>
      <c r="B536" s="29"/>
      <c r="C536" s="23" t="s">
        <v>319</v>
      </c>
      <c r="D536" s="390">
        <v>0</v>
      </c>
      <c r="E536" s="13" t="s">
        <v>126</v>
      </c>
      <c r="F536" s="13"/>
      <c r="G536" s="112"/>
      <c r="H536" s="725"/>
      <c r="I536" s="725"/>
    </row>
    <row r="537" spans="1:9" ht="46.5">
      <c r="A537" s="704" t="s">
        <v>5811</v>
      </c>
      <c r="B537" s="29" t="s">
        <v>317</v>
      </c>
      <c r="C537" s="23" t="s">
        <v>316</v>
      </c>
      <c r="D537" s="390">
        <v>0</v>
      </c>
      <c r="E537" s="13" t="s">
        <v>168</v>
      </c>
      <c r="F537" s="13"/>
      <c r="G537" s="112"/>
      <c r="H537" s="725"/>
      <c r="I537" s="725"/>
    </row>
    <row r="538" spans="1:9" ht="66" customHeight="1">
      <c r="A538" s="704"/>
      <c r="B538" s="29"/>
      <c r="C538" s="17" t="s">
        <v>5810</v>
      </c>
      <c r="D538" s="390">
        <v>0</v>
      </c>
      <c r="E538" s="25" t="s">
        <v>797</v>
      </c>
      <c r="F538" s="30" t="s">
        <v>5809</v>
      </c>
      <c r="G538" s="112"/>
      <c r="H538" s="725"/>
      <c r="I538" s="725"/>
    </row>
    <row r="539" spans="1:9" ht="18.5">
      <c r="A539" s="705" t="s">
        <v>3793</v>
      </c>
      <c r="B539" s="820" t="s">
        <v>312</v>
      </c>
      <c r="C539" s="820"/>
      <c r="D539" s="820"/>
      <c r="E539" s="820"/>
      <c r="F539" s="820"/>
      <c r="G539" s="820"/>
      <c r="H539" s="725">
        <f>SUM(D540:D544)</f>
        <v>0</v>
      </c>
      <c r="I539" s="725">
        <f>COUNT(D540:D544)*2</f>
        <v>10</v>
      </c>
    </row>
    <row r="540" spans="1:9" ht="62">
      <c r="A540" s="704" t="s">
        <v>3792</v>
      </c>
      <c r="B540" s="41" t="s">
        <v>310</v>
      </c>
      <c r="C540" s="23" t="s">
        <v>309</v>
      </c>
      <c r="D540" s="390">
        <v>0</v>
      </c>
      <c r="E540" s="13" t="s">
        <v>235</v>
      </c>
      <c r="F540" s="13"/>
      <c r="G540" s="112"/>
      <c r="H540" s="725"/>
      <c r="I540" s="725"/>
    </row>
    <row r="541" spans="1:9" ht="15.5">
      <c r="A541" s="704"/>
      <c r="B541" s="41"/>
      <c r="C541" s="23" t="s">
        <v>308</v>
      </c>
      <c r="D541" s="390">
        <v>0</v>
      </c>
      <c r="E541" s="13" t="s">
        <v>235</v>
      </c>
      <c r="F541" s="13"/>
      <c r="G541" s="112"/>
      <c r="H541" s="725"/>
      <c r="I541" s="725"/>
    </row>
    <row r="542" spans="1:9" ht="29">
      <c r="A542" s="704"/>
      <c r="B542" s="41"/>
      <c r="C542" s="56" t="s">
        <v>2464</v>
      </c>
      <c r="D542" s="390">
        <v>0</v>
      </c>
      <c r="E542" s="13" t="s">
        <v>235</v>
      </c>
      <c r="F542" s="13"/>
      <c r="G542" s="112"/>
      <c r="H542" s="725"/>
      <c r="I542" s="725"/>
    </row>
    <row r="543" spans="1:9" ht="31">
      <c r="A543" s="704" t="s">
        <v>3789</v>
      </c>
      <c r="B543" s="29" t="s">
        <v>306</v>
      </c>
      <c r="C543" s="56" t="s">
        <v>305</v>
      </c>
      <c r="D543" s="390">
        <v>0</v>
      </c>
      <c r="E543" s="13" t="s">
        <v>235</v>
      </c>
      <c r="F543" s="13"/>
      <c r="G543" s="112"/>
      <c r="H543" s="725"/>
      <c r="I543" s="725"/>
    </row>
    <row r="544" spans="1:9" ht="43.5">
      <c r="A544" s="704"/>
      <c r="B544" s="29"/>
      <c r="C544" s="56" t="s">
        <v>304</v>
      </c>
      <c r="D544" s="390">
        <v>0</v>
      </c>
      <c r="E544" s="13" t="s">
        <v>126</v>
      </c>
      <c r="F544" s="13"/>
      <c r="G544" s="112"/>
      <c r="H544" s="725"/>
      <c r="I544" s="725"/>
    </row>
    <row r="545" spans="1:9" ht="18.5">
      <c r="A545" s="705" t="s">
        <v>3788</v>
      </c>
      <c r="B545" s="820" t="s">
        <v>302</v>
      </c>
      <c r="C545" s="820"/>
      <c r="D545" s="820"/>
      <c r="E545" s="820"/>
      <c r="F545" s="820"/>
      <c r="G545" s="820"/>
      <c r="H545" s="725">
        <f>SUM(D546:D555)</f>
        <v>0</v>
      </c>
      <c r="I545" s="725">
        <f>COUNT(D546:D555)*2</f>
        <v>20</v>
      </c>
    </row>
    <row r="546" spans="1:9" ht="101.5">
      <c r="A546" s="704" t="s">
        <v>3787</v>
      </c>
      <c r="B546" s="56" t="s">
        <v>2939</v>
      </c>
      <c r="C546" s="56" t="s">
        <v>299</v>
      </c>
      <c r="D546" s="390">
        <v>0</v>
      </c>
      <c r="E546" s="13" t="s">
        <v>116</v>
      </c>
      <c r="F546" s="22" t="s">
        <v>5808</v>
      </c>
      <c r="G546" s="112"/>
      <c r="H546" s="725"/>
      <c r="I546" s="725"/>
    </row>
    <row r="547" spans="1:9" ht="195.75" customHeight="1">
      <c r="A547" s="704"/>
      <c r="B547" s="56"/>
      <c r="C547" s="56" t="s">
        <v>5807</v>
      </c>
      <c r="D547" s="390">
        <v>0</v>
      </c>
      <c r="E547" s="13" t="s">
        <v>116</v>
      </c>
      <c r="F547" s="22" t="s">
        <v>5806</v>
      </c>
      <c r="G547" s="112"/>
      <c r="H547" s="725"/>
      <c r="I547" s="725"/>
    </row>
    <row r="548" spans="1:9" ht="29">
      <c r="A548" s="704"/>
      <c r="B548" s="56"/>
      <c r="C548" s="17" t="s">
        <v>2936</v>
      </c>
      <c r="D548" s="24">
        <v>0</v>
      </c>
      <c r="E548" s="13" t="s">
        <v>116</v>
      </c>
      <c r="F548" s="25" t="s">
        <v>294</v>
      </c>
      <c r="G548" s="112"/>
      <c r="H548" s="725"/>
      <c r="I548" s="725"/>
    </row>
    <row r="549" spans="1:9" ht="63" customHeight="1">
      <c r="A549" s="704"/>
      <c r="B549" s="56"/>
      <c r="C549" s="17" t="s">
        <v>293</v>
      </c>
      <c r="D549" s="390">
        <v>0</v>
      </c>
      <c r="E549" s="13" t="s">
        <v>116</v>
      </c>
      <c r="F549" s="30" t="s">
        <v>292</v>
      </c>
      <c r="G549" s="24"/>
      <c r="H549" s="725"/>
      <c r="I549" s="725"/>
    </row>
    <row r="550" spans="1:9" ht="43.5">
      <c r="A550" s="704"/>
      <c r="B550" s="56"/>
      <c r="C550" s="56" t="s">
        <v>291</v>
      </c>
      <c r="D550" s="390">
        <v>0</v>
      </c>
      <c r="E550" s="13" t="s">
        <v>116</v>
      </c>
      <c r="F550" s="22" t="s">
        <v>290</v>
      </c>
      <c r="G550" s="112"/>
      <c r="H550" s="725"/>
      <c r="I550" s="725"/>
    </row>
    <row r="551" spans="1:9" ht="29">
      <c r="A551" s="704"/>
      <c r="B551" s="56"/>
      <c r="C551" s="56" t="s">
        <v>289</v>
      </c>
      <c r="D551" s="390">
        <v>0</v>
      </c>
      <c r="E551" s="13" t="s">
        <v>116</v>
      </c>
      <c r="F551" s="22"/>
      <c r="G551" s="112"/>
      <c r="H551" s="725"/>
      <c r="I551" s="725"/>
    </row>
    <row r="552" spans="1:9" ht="58">
      <c r="A552" s="704" t="s">
        <v>3783</v>
      </c>
      <c r="B552" s="56" t="s">
        <v>287</v>
      </c>
      <c r="C552" s="23" t="s">
        <v>2935</v>
      </c>
      <c r="D552" s="390">
        <v>0</v>
      </c>
      <c r="E552" s="13" t="s">
        <v>235</v>
      </c>
      <c r="F552" s="17" t="s">
        <v>2934</v>
      </c>
      <c r="G552" s="112"/>
      <c r="H552" s="725"/>
      <c r="I552" s="725"/>
    </row>
    <row r="553" spans="1:9" ht="43.5">
      <c r="A553" s="704"/>
      <c r="B553" s="56"/>
      <c r="C553" s="23" t="s">
        <v>284</v>
      </c>
      <c r="D553" s="390">
        <v>0</v>
      </c>
      <c r="E553" s="13" t="s">
        <v>235</v>
      </c>
      <c r="F553" s="17" t="s">
        <v>283</v>
      </c>
      <c r="G553" s="112"/>
      <c r="H553" s="725"/>
      <c r="I553" s="725"/>
    </row>
    <row r="554" spans="1:9" ht="58">
      <c r="A554" s="704"/>
      <c r="B554" s="56"/>
      <c r="C554" s="23" t="s">
        <v>1546</v>
      </c>
      <c r="D554" s="390">
        <v>0</v>
      </c>
      <c r="E554" s="13" t="s">
        <v>235</v>
      </c>
      <c r="F554" s="17" t="s">
        <v>2932</v>
      </c>
      <c r="G554" s="112"/>
      <c r="H554" s="725"/>
      <c r="I554" s="725"/>
    </row>
    <row r="555" spans="1:9" ht="29">
      <c r="A555" s="704"/>
      <c r="B555" s="56"/>
      <c r="C555" s="56" t="s">
        <v>282</v>
      </c>
      <c r="D555" s="390">
        <v>0</v>
      </c>
      <c r="E555" s="13" t="s">
        <v>235</v>
      </c>
      <c r="F555" s="17"/>
      <c r="G555" s="112"/>
      <c r="H555" s="725"/>
      <c r="I555" s="725"/>
    </row>
    <row r="556" spans="1:9" ht="18.5">
      <c r="A556" s="706" t="s">
        <v>3780</v>
      </c>
      <c r="B556" s="820" t="s">
        <v>280</v>
      </c>
      <c r="C556" s="820"/>
      <c r="D556" s="820"/>
      <c r="E556" s="820"/>
      <c r="F556" s="820"/>
      <c r="G556" s="820"/>
      <c r="H556" s="725">
        <f>SUM(D557:D567)</f>
        <v>0</v>
      </c>
      <c r="I556" s="725">
        <f>COUNT(D557:D567)*2</f>
        <v>20</v>
      </c>
    </row>
    <row r="557" spans="1:9" ht="43.5">
      <c r="A557" s="704" t="s">
        <v>5805</v>
      </c>
      <c r="B557" s="23" t="s">
        <v>278</v>
      </c>
      <c r="C557" s="23" t="s">
        <v>277</v>
      </c>
      <c r="D557" s="390">
        <v>0</v>
      </c>
      <c r="E557" s="13" t="s">
        <v>168</v>
      </c>
      <c r="F557" s="13"/>
      <c r="G557" s="112"/>
      <c r="H557" s="725"/>
      <c r="I557" s="725"/>
    </row>
    <row r="558" spans="1:9" ht="58">
      <c r="A558" s="704" t="s">
        <v>3779</v>
      </c>
      <c r="B558" s="56" t="s">
        <v>272</v>
      </c>
      <c r="C558" s="23" t="s">
        <v>271</v>
      </c>
      <c r="D558" s="390">
        <v>0</v>
      </c>
      <c r="E558" s="13" t="s">
        <v>235</v>
      </c>
      <c r="F558" s="30" t="s">
        <v>1538</v>
      </c>
      <c r="G558" s="112"/>
      <c r="H558" s="725"/>
      <c r="I558" s="725"/>
    </row>
    <row r="559" spans="1:9" ht="43.5">
      <c r="A559" s="704"/>
      <c r="B559" s="56"/>
      <c r="C559" s="23" t="s">
        <v>269</v>
      </c>
      <c r="D559" s="390">
        <v>0</v>
      </c>
      <c r="E559" s="13" t="s">
        <v>235</v>
      </c>
      <c r="F559" s="30" t="s">
        <v>2727</v>
      </c>
      <c r="G559" s="112"/>
      <c r="H559" s="725"/>
      <c r="I559" s="725"/>
    </row>
    <row r="560" spans="1:9" ht="58">
      <c r="A560" s="704" t="s">
        <v>3778</v>
      </c>
      <c r="B560" s="56" t="s">
        <v>266</v>
      </c>
      <c r="C560" s="23" t="s">
        <v>265</v>
      </c>
      <c r="D560" s="390">
        <v>0</v>
      </c>
      <c r="E560" s="13" t="s">
        <v>110</v>
      </c>
      <c r="F560" s="13"/>
      <c r="G560" s="112"/>
      <c r="H560" s="725"/>
      <c r="I560" s="725"/>
    </row>
    <row r="561" spans="1:9" ht="43.5">
      <c r="A561" s="704"/>
      <c r="B561" s="56"/>
      <c r="C561" s="23" t="s">
        <v>5804</v>
      </c>
      <c r="D561" s="390">
        <v>0</v>
      </c>
      <c r="E561" s="13" t="s">
        <v>110</v>
      </c>
      <c r="F561" s="13"/>
      <c r="G561" s="112"/>
      <c r="H561" s="725"/>
      <c r="I561" s="725"/>
    </row>
    <row r="562" spans="1:9" ht="60" customHeight="1">
      <c r="A562" s="704"/>
      <c r="B562" s="56"/>
      <c r="C562" s="17" t="s">
        <v>263</v>
      </c>
      <c r="D562" s="390">
        <v>0</v>
      </c>
      <c r="E562" s="13" t="s">
        <v>110</v>
      </c>
      <c r="F562" s="13"/>
      <c r="G562" s="112"/>
      <c r="H562" s="725"/>
      <c r="I562" s="725"/>
    </row>
    <row r="563" spans="1:9" ht="46.5" customHeight="1">
      <c r="A563" s="704"/>
      <c r="B563" s="56"/>
      <c r="C563" s="23" t="s">
        <v>262</v>
      </c>
      <c r="D563" s="390">
        <v>0</v>
      </c>
      <c r="E563" s="13" t="s">
        <v>235</v>
      </c>
      <c r="F563" s="30" t="s">
        <v>261</v>
      </c>
      <c r="G563" s="112"/>
      <c r="H563" s="725"/>
      <c r="I563" s="725"/>
    </row>
    <row r="564" spans="1:9" ht="58">
      <c r="A564" s="704"/>
      <c r="B564" s="56"/>
      <c r="C564" s="23" t="s">
        <v>260</v>
      </c>
      <c r="D564" s="390">
        <v>0</v>
      </c>
      <c r="E564" s="13" t="s">
        <v>235</v>
      </c>
      <c r="F564" s="30" t="s">
        <v>259</v>
      </c>
      <c r="G564" s="112"/>
      <c r="H564" s="725"/>
      <c r="I564" s="725"/>
    </row>
    <row r="565" spans="1:9" ht="58">
      <c r="A565" s="704" t="s">
        <v>5803</v>
      </c>
      <c r="B565" s="23" t="s">
        <v>257</v>
      </c>
      <c r="C565" s="64" t="s">
        <v>5802</v>
      </c>
      <c r="D565" s="390">
        <v>0</v>
      </c>
      <c r="E565" s="13" t="s">
        <v>235</v>
      </c>
      <c r="F565" s="13"/>
      <c r="G565" s="112"/>
      <c r="H565" s="725"/>
      <c r="I565" s="725"/>
    </row>
    <row r="566" spans="1:9" ht="29">
      <c r="A566" s="704"/>
      <c r="B566" s="23"/>
      <c r="C566" s="64" t="s">
        <v>5801</v>
      </c>
      <c r="D566" s="390">
        <v>0</v>
      </c>
      <c r="E566" s="13"/>
      <c r="F566" s="13"/>
      <c r="G566" s="112"/>
      <c r="H566" s="725"/>
      <c r="I566" s="725"/>
    </row>
    <row r="567" spans="1:9" ht="29" hidden="1">
      <c r="A567" s="49" t="s">
        <v>256</v>
      </c>
      <c r="B567" s="126" t="s">
        <v>255</v>
      </c>
      <c r="C567" s="713"/>
      <c r="D567" s="714"/>
      <c r="E567" s="714"/>
      <c r="F567" s="714"/>
      <c r="G567" s="714"/>
      <c r="H567" s="11"/>
      <c r="I567" s="11"/>
    </row>
    <row r="568" spans="1:9" ht="18.5">
      <c r="A568" s="706" t="s">
        <v>3777</v>
      </c>
      <c r="B568" s="820" t="s">
        <v>253</v>
      </c>
      <c r="C568" s="820"/>
      <c r="D568" s="820"/>
      <c r="E568" s="820"/>
      <c r="F568" s="820"/>
      <c r="G568" s="820"/>
      <c r="H568" s="725">
        <f>SUM(D569:D583)</f>
        <v>0</v>
      </c>
      <c r="I568" s="725">
        <f>COUNT(D569:D583)*2</f>
        <v>30</v>
      </c>
    </row>
    <row r="569" spans="1:9" ht="46.5">
      <c r="A569" s="704" t="s">
        <v>3776</v>
      </c>
      <c r="B569" s="41" t="s">
        <v>251</v>
      </c>
      <c r="C569" s="23" t="s">
        <v>2005</v>
      </c>
      <c r="D569" s="390">
        <v>0</v>
      </c>
      <c r="E569" s="13" t="s">
        <v>168</v>
      </c>
      <c r="F569" s="13"/>
      <c r="G569" s="112"/>
      <c r="H569" s="725"/>
      <c r="I569" s="725"/>
    </row>
    <row r="570" spans="1:9" ht="29">
      <c r="A570" s="704"/>
      <c r="B570" s="41"/>
      <c r="C570" s="23" t="s">
        <v>5800</v>
      </c>
      <c r="D570" s="390">
        <v>0</v>
      </c>
      <c r="E570" s="13" t="s">
        <v>168</v>
      </c>
      <c r="F570" s="13"/>
      <c r="G570" s="112"/>
      <c r="H570" s="725"/>
      <c r="I570" s="725"/>
    </row>
    <row r="571" spans="1:9" ht="43.5">
      <c r="A571" s="704"/>
      <c r="B571" s="41"/>
      <c r="C571" s="23" t="s">
        <v>248</v>
      </c>
      <c r="D571" s="390">
        <v>0</v>
      </c>
      <c r="E571" s="13" t="s">
        <v>235</v>
      </c>
      <c r="F571" s="13"/>
      <c r="G571" s="112"/>
      <c r="H571" s="725"/>
      <c r="I571" s="725"/>
    </row>
    <row r="572" spans="1:9" ht="66" customHeight="1">
      <c r="A572" s="704"/>
      <c r="B572" s="41"/>
      <c r="C572" s="23" t="s">
        <v>247</v>
      </c>
      <c r="D572" s="390">
        <v>0</v>
      </c>
      <c r="E572" s="13" t="s">
        <v>168</v>
      </c>
      <c r="F572" s="13"/>
      <c r="G572" s="112"/>
      <c r="H572" s="725"/>
      <c r="I572" s="725"/>
    </row>
    <row r="573" spans="1:9" ht="50.25" customHeight="1">
      <c r="A573" s="704"/>
      <c r="B573" s="41"/>
      <c r="C573" s="23" t="s">
        <v>246</v>
      </c>
      <c r="D573" s="390">
        <v>0</v>
      </c>
      <c r="E573" s="13" t="s">
        <v>168</v>
      </c>
      <c r="F573" s="13"/>
      <c r="G573" s="112"/>
      <c r="H573" s="725"/>
      <c r="I573" s="725"/>
    </row>
    <row r="574" spans="1:9" ht="51.75" customHeight="1">
      <c r="A574" s="704" t="s">
        <v>3775</v>
      </c>
      <c r="B574" s="41" t="s">
        <v>244</v>
      </c>
      <c r="C574" s="23" t="s">
        <v>243</v>
      </c>
      <c r="D574" s="390">
        <v>0</v>
      </c>
      <c r="E574" s="13" t="s">
        <v>168</v>
      </c>
      <c r="F574" s="22" t="s">
        <v>242</v>
      </c>
      <c r="G574" s="112"/>
      <c r="H574" s="725"/>
      <c r="I574" s="725"/>
    </row>
    <row r="575" spans="1:9" ht="80.25" customHeight="1">
      <c r="A575" s="704"/>
      <c r="B575" s="41"/>
      <c r="C575" s="23" t="s">
        <v>241</v>
      </c>
      <c r="D575" s="390">
        <v>0</v>
      </c>
      <c r="E575" s="13" t="s">
        <v>168</v>
      </c>
      <c r="F575" s="22" t="s">
        <v>240</v>
      </c>
      <c r="G575" s="112"/>
      <c r="H575" s="725"/>
      <c r="I575" s="725"/>
    </row>
    <row r="576" spans="1:9" ht="52.5" customHeight="1">
      <c r="A576" s="704"/>
      <c r="B576" s="41"/>
      <c r="C576" s="23" t="s">
        <v>239</v>
      </c>
      <c r="D576" s="390">
        <v>0</v>
      </c>
      <c r="E576" s="13" t="s">
        <v>235</v>
      </c>
      <c r="F576" s="23" t="s">
        <v>238</v>
      </c>
      <c r="G576" s="112"/>
      <c r="H576" s="725"/>
      <c r="I576" s="725"/>
    </row>
    <row r="577" spans="1:9" ht="49.5" customHeight="1">
      <c r="A577" s="704"/>
      <c r="B577" s="41"/>
      <c r="C577" s="240" t="s">
        <v>237</v>
      </c>
      <c r="D577" s="390">
        <v>0</v>
      </c>
      <c r="E577" s="13" t="s">
        <v>126</v>
      </c>
      <c r="F577" s="23"/>
      <c r="G577" s="112"/>
      <c r="H577" s="725"/>
      <c r="I577" s="725"/>
    </row>
    <row r="578" spans="1:9" ht="43.5">
      <c r="A578" s="704"/>
      <c r="B578" s="41"/>
      <c r="C578" s="23" t="s">
        <v>236</v>
      </c>
      <c r="D578" s="390">
        <v>0</v>
      </c>
      <c r="E578" s="13" t="s">
        <v>235</v>
      </c>
      <c r="F578" s="22" t="s">
        <v>234</v>
      </c>
      <c r="G578" s="112">
        <v>534</v>
      </c>
      <c r="H578" s="725"/>
      <c r="I578" s="725"/>
    </row>
    <row r="579" spans="1:9" ht="75.75" customHeight="1">
      <c r="A579" s="704"/>
      <c r="B579" s="41"/>
      <c r="C579" s="23" t="s">
        <v>233</v>
      </c>
      <c r="D579" s="390">
        <v>0</v>
      </c>
      <c r="E579" s="13" t="s">
        <v>126</v>
      </c>
      <c r="F579" s="22" t="s">
        <v>232</v>
      </c>
      <c r="G579" s="112"/>
      <c r="H579" s="725"/>
      <c r="I579" s="725"/>
    </row>
    <row r="580" spans="1:9" ht="46.5">
      <c r="A580" s="707" t="s">
        <v>3774</v>
      </c>
      <c r="B580" s="41" t="s">
        <v>230</v>
      </c>
      <c r="C580" s="17" t="s">
        <v>229</v>
      </c>
      <c r="D580" s="390">
        <v>0</v>
      </c>
      <c r="E580" s="13" t="s">
        <v>126</v>
      </c>
      <c r="F580" s="13"/>
      <c r="G580" s="112"/>
      <c r="H580" s="725"/>
      <c r="I580" s="725"/>
    </row>
    <row r="581" spans="1:9" ht="29">
      <c r="A581" s="707"/>
      <c r="B581" s="41"/>
      <c r="C581" s="17" t="s">
        <v>1526</v>
      </c>
      <c r="D581" s="390">
        <v>0</v>
      </c>
      <c r="E581" s="13" t="s">
        <v>116</v>
      </c>
      <c r="F581" s="13"/>
      <c r="G581" s="112"/>
      <c r="H581" s="725"/>
      <c r="I581" s="725"/>
    </row>
    <row r="582" spans="1:9" ht="43.5">
      <c r="A582" s="707"/>
      <c r="B582" s="41"/>
      <c r="C582" s="45" t="s">
        <v>228</v>
      </c>
      <c r="D582" s="390">
        <v>0</v>
      </c>
      <c r="E582" s="13" t="s">
        <v>116</v>
      </c>
      <c r="F582" s="13"/>
      <c r="G582" s="112"/>
      <c r="H582" s="725"/>
      <c r="I582" s="725"/>
    </row>
    <row r="583" spans="1:9" ht="29">
      <c r="A583" s="707"/>
      <c r="B583" s="41"/>
      <c r="C583" s="23" t="s">
        <v>227</v>
      </c>
      <c r="D583" s="390">
        <v>0</v>
      </c>
      <c r="E583" s="13" t="s">
        <v>110</v>
      </c>
      <c r="F583" s="13"/>
      <c r="G583" s="112"/>
      <c r="H583" s="725"/>
      <c r="I583" s="725"/>
    </row>
    <row r="584" spans="1:9" ht="23.5">
      <c r="A584" s="699" t="s">
        <v>3680</v>
      </c>
      <c r="B584" s="828" t="s">
        <v>5799</v>
      </c>
      <c r="C584" s="828"/>
      <c r="D584" s="828"/>
      <c r="E584" s="828"/>
      <c r="F584" s="828"/>
      <c r="G584" s="828"/>
      <c r="H584" s="725">
        <f>H585+H592+H598+H616+H620+H628+H633</f>
        <v>0</v>
      </c>
      <c r="I584" s="725">
        <f>I585+I592+I598+I616+I620+I628+I633</f>
        <v>82</v>
      </c>
    </row>
    <row r="585" spans="1:9" ht="18.5">
      <c r="A585" s="700" t="s">
        <v>225</v>
      </c>
      <c r="B585" s="820" t="s">
        <v>224</v>
      </c>
      <c r="C585" s="820"/>
      <c r="D585" s="820"/>
      <c r="E585" s="820"/>
      <c r="F585" s="820"/>
      <c r="G585" s="820"/>
      <c r="H585" s="725">
        <f>SUM(D586:D587)</f>
        <v>0</v>
      </c>
      <c r="I585" s="725">
        <f>COUNT(D586:D587)*2</f>
        <v>2</v>
      </c>
    </row>
    <row r="586" spans="1:9" ht="80.25" customHeight="1">
      <c r="A586" s="377" t="s">
        <v>223</v>
      </c>
      <c r="B586" s="29" t="s">
        <v>222</v>
      </c>
      <c r="C586" s="41" t="s">
        <v>221</v>
      </c>
      <c r="D586" s="390">
        <v>0</v>
      </c>
      <c r="E586" s="26" t="s">
        <v>110</v>
      </c>
      <c r="F586" s="26"/>
      <c r="G586" s="37"/>
      <c r="H586" s="725"/>
      <c r="I586" s="725"/>
    </row>
    <row r="587" spans="1:9" ht="29" hidden="1">
      <c r="A587" s="40" t="s">
        <v>220</v>
      </c>
      <c r="B587" s="54" t="s">
        <v>219</v>
      </c>
      <c r="C587" s="89"/>
      <c r="D587" s="89"/>
      <c r="E587" s="89"/>
      <c r="F587" s="89"/>
      <c r="G587" s="89"/>
      <c r="H587" s="11"/>
      <c r="I587" s="11"/>
    </row>
    <row r="588" spans="1:9" ht="18.5" hidden="1">
      <c r="A588" s="40" t="s">
        <v>218</v>
      </c>
      <c r="B588" s="825" t="s">
        <v>217</v>
      </c>
      <c r="C588" s="826"/>
      <c r="D588" s="826"/>
      <c r="E588" s="826"/>
      <c r="F588" s="826"/>
      <c r="G588" s="827"/>
      <c r="H588" s="11"/>
      <c r="I588" s="11"/>
    </row>
    <row r="589" spans="1:9" ht="46.5" hidden="1">
      <c r="A589" s="40" t="s">
        <v>216</v>
      </c>
      <c r="B589" s="41" t="s">
        <v>215</v>
      </c>
      <c r="C589" s="26"/>
      <c r="D589" s="26"/>
      <c r="E589" s="26" t="s">
        <v>110</v>
      </c>
      <c r="F589" s="26"/>
      <c r="G589" s="26"/>
      <c r="H589" s="11"/>
      <c r="I589" s="11"/>
    </row>
    <row r="590" spans="1:9" ht="46.5" hidden="1">
      <c r="A590" s="40" t="s">
        <v>213</v>
      </c>
      <c r="B590" s="41" t="s">
        <v>212</v>
      </c>
      <c r="C590" s="26"/>
      <c r="D590" s="26"/>
      <c r="E590" s="26" t="s">
        <v>110</v>
      </c>
      <c r="F590" s="26"/>
      <c r="G590" s="26"/>
      <c r="H590" s="11"/>
      <c r="I590" s="11"/>
    </row>
    <row r="591" spans="1:9" ht="46.5" hidden="1">
      <c r="A591" s="40" t="s">
        <v>211</v>
      </c>
      <c r="B591" s="392" t="s">
        <v>210</v>
      </c>
      <c r="C591" s="117"/>
      <c r="D591" s="117"/>
      <c r="E591" s="117" t="s">
        <v>110</v>
      </c>
      <c r="F591" s="117"/>
      <c r="G591" s="117"/>
      <c r="H591" s="11"/>
      <c r="I591" s="11"/>
    </row>
    <row r="592" spans="1:9" ht="18.5">
      <c r="A592" s="377" t="s">
        <v>3768</v>
      </c>
      <c r="B592" s="820" t="s">
        <v>208</v>
      </c>
      <c r="C592" s="820"/>
      <c r="D592" s="820"/>
      <c r="E592" s="820"/>
      <c r="F592" s="820"/>
      <c r="G592" s="820"/>
      <c r="H592" s="725">
        <f>SUM(D593:D597)</f>
        <v>0</v>
      </c>
      <c r="I592" s="725">
        <f>COUNT(D593:D597)*2</f>
        <v>10</v>
      </c>
    </row>
    <row r="593" spans="1:9" ht="87">
      <c r="A593" s="223" t="s">
        <v>3767</v>
      </c>
      <c r="B593" s="41" t="s">
        <v>206</v>
      </c>
      <c r="C593" s="388" t="s">
        <v>5798</v>
      </c>
      <c r="D593" s="37">
        <v>0</v>
      </c>
      <c r="E593" s="26" t="s">
        <v>110</v>
      </c>
      <c r="F593" s="26"/>
      <c r="G593" s="37"/>
      <c r="H593" s="725"/>
      <c r="I593" s="725"/>
    </row>
    <row r="594" spans="1:9" ht="64.5" customHeight="1">
      <c r="A594" s="223"/>
      <c r="B594" s="41"/>
      <c r="C594" s="64" t="s">
        <v>5797</v>
      </c>
      <c r="D594" s="37">
        <v>0</v>
      </c>
      <c r="E594" s="26" t="s">
        <v>110</v>
      </c>
      <c r="F594" s="26"/>
      <c r="G594" s="37"/>
      <c r="H594" s="725"/>
      <c r="I594" s="725"/>
    </row>
    <row r="595" spans="1:9" ht="66" customHeight="1">
      <c r="A595" s="223" t="s">
        <v>3762</v>
      </c>
      <c r="B595" s="41" t="s">
        <v>202</v>
      </c>
      <c r="C595" s="17" t="s">
        <v>5796</v>
      </c>
      <c r="D595" s="24">
        <v>0</v>
      </c>
      <c r="E595" s="26" t="s">
        <v>110</v>
      </c>
      <c r="F595" s="26"/>
      <c r="G595" s="37"/>
      <c r="H595" s="725"/>
      <c r="I595" s="725"/>
    </row>
    <row r="596" spans="1:9" ht="62">
      <c r="A596" s="223" t="s">
        <v>3757</v>
      </c>
      <c r="B596" s="31" t="s">
        <v>199</v>
      </c>
      <c r="C596" s="41" t="s">
        <v>198</v>
      </c>
      <c r="D596" s="37">
        <v>0</v>
      </c>
      <c r="E596" s="26" t="s">
        <v>110</v>
      </c>
      <c r="F596" s="26"/>
      <c r="G596" s="37"/>
      <c r="H596" s="725"/>
      <c r="I596" s="725"/>
    </row>
    <row r="597" spans="1:9" ht="46.5">
      <c r="A597" s="223"/>
      <c r="B597" s="26"/>
      <c r="C597" s="41" t="s">
        <v>197</v>
      </c>
      <c r="D597" s="37">
        <v>0</v>
      </c>
      <c r="E597" s="26" t="s">
        <v>126</v>
      </c>
      <c r="F597" s="26"/>
      <c r="G597" s="37"/>
      <c r="H597" s="725"/>
      <c r="I597" s="725"/>
    </row>
    <row r="598" spans="1:9" ht="18.5">
      <c r="A598" s="377" t="s">
        <v>3756</v>
      </c>
      <c r="B598" s="820" t="s">
        <v>195</v>
      </c>
      <c r="C598" s="820"/>
      <c r="D598" s="820"/>
      <c r="E598" s="820"/>
      <c r="F598" s="820"/>
      <c r="G598" s="820"/>
      <c r="H598" s="725">
        <f>SUM(D599:D615)</f>
        <v>0</v>
      </c>
      <c r="I598" s="725">
        <f>COUNT(D599:D615)*2</f>
        <v>34</v>
      </c>
    </row>
    <row r="599" spans="1:9" ht="46.5">
      <c r="A599" s="223" t="s">
        <v>3755</v>
      </c>
      <c r="B599" s="41" t="s">
        <v>193</v>
      </c>
      <c r="C599" s="17" t="s">
        <v>192</v>
      </c>
      <c r="D599" s="24">
        <v>0</v>
      </c>
      <c r="E599" s="25" t="s">
        <v>51</v>
      </c>
      <c r="F599" s="26"/>
      <c r="G599" s="37"/>
      <c r="H599" s="725"/>
      <c r="I599" s="725"/>
    </row>
    <row r="600" spans="1:9" ht="29">
      <c r="A600" s="223"/>
      <c r="B600" s="41"/>
      <c r="C600" s="23" t="s">
        <v>191</v>
      </c>
      <c r="D600" s="37">
        <v>0</v>
      </c>
      <c r="E600" s="26" t="s">
        <v>168</v>
      </c>
      <c r="F600" s="26"/>
      <c r="G600" s="37"/>
      <c r="H600" s="725"/>
      <c r="I600" s="725"/>
    </row>
    <row r="601" spans="1:9" ht="62">
      <c r="A601" s="223" t="s">
        <v>3754</v>
      </c>
      <c r="B601" s="41" t="s">
        <v>188</v>
      </c>
      <c r="C601" s="56" t="s">
        <v>5795</v>
      </c>
      <c r="D601" s="37">
        <v>0</v>
      </c>
      <c r="E601" s="26" t="s">
        <v>51</v>
      </c>
      <c r="F601" s="26"/>
      <c r="G601" s="37"/>
      <c r="H601" s="725"/>
      <c r="I601" s="725"/>
    </row>
    <row r="602" spans="1:9" ht="51" customHeight="1">
      <c r="A602" s="223"/>
      <c r="B602" s="41"/>
      <c r="C602" s="56" t="s">
        <v>5794</v>
      </c>
      <c r="D602" s="37">
        <v>0</v>
      </c>
      <c r="E602" s="26" t="s">
        <v>51</v>
      </c>
      <c r="F602" s="26"/>
      <c r="G602" s="37"/>
      <c r="H602" s="725"/>
      <c r="I602" s="725"/>
    </row>
    <row r="603" spans="1:9" ht="51.75" customHeight="1">
      <c r="A603" s="223"/>
      <c r="B603" s="41"/>
      <c r="C603" s="56" t="s">
        <v>5793</v>
      </c>
      <c r="D603" s="37">
        <v>0</v>
      </c>
      <c r="E603" s="26" t="s">
        <v>51</v>
      </c>
      <c r="F603" s="26"/>
      <c r="G603" s="37"/>
      <c r="H603" s="725"/>
      <c r="I603" s="725"/>
    </row>
    <row r="604" spans="1:9" ht="51.75" customHeight="1">
      <c r="A604" s="223"/>
      <c r="B604" s="41"/>
      <c r="C604" s="56" t="s">
        <v>5792</v>
      </c>
      <c r="D604" s="37">
        <v>0</v>
      </c>
      <c r="E604" s="26" t="s">
        <v>51</v>
      </c>
      <c r="F604" s="26"/>
      <c r="G604" s="37"/>
      <c r="H604" s="725"/>
      <c r="I604" s="725"/>
    </row>
    <row r="605" spans="1:9" ht="52.5" customHeight="1">
      <c r="A605" s="223"/>
      <c r="B605" s="41"/>
      <c r="C605" s="56" t="s">
        <v>5791</v>
      </c>
      <c r="D605" s="37">
        <v>0</v>
      </c>
      <c r="E605" s="26" t="s">
        <v>51</v>
      </c>
      <c r="F605" s="26"/>
      <c r="G605" s="37"/>
      <c r="H605" s="725"/>
      <c r="I605" s="725"/>
    </row>
    <row r="606" spans="1:9" ht="43.5">
      <c r="A606" s="223"/>
      <c r="B606" s="41"/>
      <c r="C606" s="56" t="s">
        <v>5790</v>
      </c>
      <c r="D606" s="37">
        <v>0</v>
      </c>
      <c r="E606" s="26" t="s">
        <v>51</v>
      </c>
      <c r="F606" s="26"/>
      <c r="G606" s="37"/>
      <c r="H606" s="725"/>
      <c r="I606" s="725"/>
    </row>
    <row r="607" spans="1:9" ht="43.5">
      <c r="A607" s="223"/>
      <c r="B607" s="41"/>
      <c r="C607" s="56" t="s">
        <v>5789</v>
      </c>
      <c r="D607" s="37">
        <v>0</v>
      </c>
      <c r="E607" s="26" t="s">
        <v>51</v>
      </c>
      <c r="F607" s="26"/>
      <c r="G607" s="37"/>
      <c r="H607" s="725"/>
      <c r="I607" s="725"/>
    </row>
    <row r="608" spans="1:9" ht="62.25" customHeight="1">
      <c r="A608" s="223"/>
      <c r="B608" s="41"/>
      <c r="C608" s="56" t="s">
        <v>5788</v>
      </c>
      <c r="D608" s="37">
        <v>0</v>
      </c>
      <c r="E608" s="26" t="s">
        <v>51</v>
      </c>
      <c r="F608" s="26"/>
      <c r="G608" s="37"/>
      <c r="H608" s="725"/>
      <c r="I608" s="725"/>
    </row>
    <row r="609" spans="1:9" ht="64.5" customHeight="1">
      <c r="A609" s="223"/>
      <c r="B609" s="41"/>
      <c r="C609" s="56" t="s">
        <v>5787</v>
      </c>
      <c r="D609" s="37">
        <v>0</v>
      </c>
      <c r="E609" s="26" t="s">
        <v>51</v>
      </c>
      <c r="F609" s="26"/>
      <c r="G609" s="37"/>
      <c r="H609" s="725"/>
      <c r="I609" s="725"/>
    </row>
    <row r="610" spans="1:9" ht="43.5">
      <c r="A610" s="223"/>
      <c r="B610" s="41"/>
      <c r="C610" s="56" t="s">
        <v>5786</v>
      </c>
      <c r="D610" s="37">
        <v>0</v>
      </c>
      <c r="E610" s="26" t="s">
        <v>51</v>
      </c>
      <c r="F610" s="26"/>
      <c r="G610" s="37"/>
      <c r="H610" s="725"/>
      <c r="I610" s="725"/>
    </row>
    <row r="611" spans="1:9" ht="79.5" customHeight="1">
      <c r="A611" s="223"/>
      <c r="B611" s="41"/>
      <c r="C611" s="56" t="s">
        <v>5785</v>
      </c>
      <c r="D611" s="37">
        <v>0</v>
      </c>
      <c r="E611" s="26" t="s">
        <v>51</v>
      </c>
      <c r="F611" s="26"/>
      <c r="G611" s="37"/>
      <c r="H611" s="725"/>
      <c r="I611" s="725"/>
    </row>
    <row r="612" spans="1:9" ht="58">
      <c r="A612" s="223"/>
      <c r="B612" s="41"/>
      <c r="C612" s="56" t="s">
        <v>5784</v>
      </c>
      <c r="D612" s="37">
        <v>0</v>
      </c>
      <c r="E612" s="26" t="s">
        <v>51</v>
      </c>
      <c r="F612" s="26"/>
      <c r="G612" s="37"/>
      <c r="H612" s="725"/>
      <c r="I612" s="725"/>
    </row>
    <row r="613" spans="1:9" ht="43.5">
      <c r="A613" s="223"/>
      <c r="B613" s="41"/>
      <c r="C613" s="56" t="s">
        <v>5783</v>
      </c>
      <c r="D613" s="37">
        <v>0</v>
      </c>
      <c r="E613" s="26" t="s">
        <v>51</v>
      </c>
      <c r="F613" s="26"/>
      <c r="G613" s="37"/>
      <c r="H613" s="725"/>
      <c r="I613" s="725"/>
    </row>
    <row r="614" spans="1:9" ht="46.5">
      <c r="A614" s="223" t="s">
        <v>3743</v>
      </c>
      <c r="B614" s="41" t="s">
        <v>173</v>
      </c>
      <c r="C614" s="56" t="s">
        <v>172</v>
      </c>
      <c r="D614" s="37">
        <v>0</v>
      </c>
      <c r="E614" s="26" t="s">
        <v>110</v>
      </c>
      <c r="F614" s="26"/>
      <c r="G614" s="37"/>
      <c r="H614" s="725"/>
      <c r="I614" s="725"/>
    </row>
    <row r="615" spans="1:9" ht="66" customHeight="1">
      <c r="A615" s="223" t="s">
        <v>3742</v>
      </c>
      <c r="B615" s="41" t="s">
        <v>170</v>
      </c>
      <c r="C615" s="388" t="s">
        <v>169</v>
      </c>
      <c r="D615" s="37">
        <v>0</v>
      </c>
      <c r="E615" s="26" t="s">
        <v>168</v>
      </c>
      <c r="F615" s="23" t="s">
        <v>5782</v>
      </c>
      <c r="G615" s="37"/>
      <c r="H615" s="725"/>
      <c r="I615" s="725"/>
    </row>
    <row r="616" spans="1:9" ht="25.15" customHeight="1">
      <c r="A616" s="377" t="s">
        <v>3740</v>
      </c>
      <c r="B616" s="820" t="s">
        <v>165</v>
      </c>
      <c r="C616" s="820"/>
      <c r="D616" s="820"/>
      <c r="E616" s="820"/>
      <c r="F616" s="820"/>
      <c r="G616" s="820"/>
      <c r="H616" s="725">
        <f>SUM(D617:D619)</f>
        <v>0</v>
      </c>
      <c r="I616" s="725">
        <f>COUNT(D617:D619)*2</f>
        <v>6</v>
      </c>
    </row>
    <row r="617" spans="1:9" ht="31">
      <c r="A617" s="223" t="s">
        <v>3739</v>
      </c>
      <c r="B617" s="41" t="s">
        <v>163</v>
      </c>
      <c r="C617" s="50" t="s">
        <v>162</v>
      </c>
      <c r="D617" s="37">
        <v>0</v>
      </c>
      <c r="E617" s="26" t="s">
        <v>110</v>
      </c>
      <c r="F617" s="26"/>
      <c r="G617" s="37"/>
      <c r="H617" s="725"/>
      <c r="I617" s="725"/>
    </row>
    <row r="618" spans="1:9" ht="46.5">
      <c r="A618" s="223" t="s">
        <v>3738</v>
      </c>
      <c r="B618" s="41" t="s">
        <v>160</v>
      </c>
      <c r="C618" s="56" t="s">
        <v>159</v>
      </c>
      <c r="D618" s="37">
        <v>0</v>
      </c>
      <c r="E618" s="26" t="s">
        <v>110</v>
      </c>
      <c r="F618" s="26"/>
      <c r="G618" s="37"/>
      <c r="H618" s="725"/>
      <c r="I618" s="725"/>
    </row>
    <row r="619" spans="1:9" ht="31">
      <c r="A619" s="223" t="s">
        <v>158</v>
      </c>
      <c r="B619" s="41" t="s">
        <v>157</v>
      </c>
      <c r="C619" s="23" t="s">
        <v>156</v>
      </c>
      <c r="D619" s="37">
        <v>0</v>
      </c>
      <c r="E619" s="26" t="s">
        <v>110</v>
      </c>
      <c r="F619" s="26"/>
      <c r="G619" s="37"/>
      <c r="H619" s="725"/>
      <c r="I619" s="725"/>
    </row>
    <row r="620" spans="1:9" ht="18.5">
      <c r="A620" s="377" t="s">
        <v>3736</v>
      </c>
      <c r="B620" s="820" t="s">
        <v>154</v>
      </c>
      <c r="C620" s="820"/>
      <c r="D620" s="820"/>
      <c r="E620" s="820"/>
      <c r="F620" s="820"/>
      <c r="G620" s="820"/>
      <c r="H620" s="725">
        <f>SUM(D621:D627)</f>
        <v>0</v>
      </c>
      <c r="I620" s="725">
        <f>COUNT(D621:D627)*2</f>
        <v>14</v>
      </c>
    </row>
    <row r="621" spans="1:9" ht="31">
      <c r="A621" s="223" t="s">
        <v>3735</v>
      </c>
      <c r="B621" s="29" t="s">
        <v>152</v>
      </c>
      <c r="C621" s="56" t="s">
        <v>151</v>
      </c>
      <c r="D621" s="37">
        <v>0</v>
      </c>
      <c r="E621" s="26" t="s">
        <v>130</v>
      </c>
      <c r="F621" s="26"/>
      <c r="G621" s="37"/>
      <c r="H621" s="725"/>
      <c r="I621" s="725"/>
    </row>
    <row r="622" spans="1:9" ht="46.5">
      <c r="A622" s="223" t="s">
        <v>150</v>
      </c>
      <c r="B622" s="29" t="s">
        <v>149</v>
      </c>
      <c r="C622" s="56" t="s">
        <v>148</v>
      </c>
      <c r="D622" s="37">
        <v>0</v>
      </c>
      <c r="E622" s="26" t="s">
        <v>130</v>
      </c>
      <c r="F622" s="26"/>
      <c r="G622" s="37"/>
      <c r="H622" s="725"/>
      <c r="I622" s="725"/>
    </row>
    <row r="623" spans="1:9" ht="29">
      <c r="A623" s="223"/>
      <c r="B623" s="29"/>
      <c r="C623" s="56" t="s">
        <v>147</v>
      </c>
      <c r="D623" s="37">
        <v>0</v>
      </c>
      <c r="E623" s="26" t="s">
        <v>130</v>
      </c>
      <c r="F623" s="26"/>
      <c r="G623" s="37"/>
      <c r="H623" s="725"/>
      <c r="I623" s="725"/>
    </row>
    <row r="624" spans="1:9" ht="29">
      <c r="A624" s="223"/>
      <c r="B624" s="29"/>
      <c r="C624" s="56" t="s">
        <v>2259</v>
      </c>
      <c r="D624" s="37">
        <v>0</v>
      </c>
      <c r="E624" s="26" t="s">
        <v>130</v>
      </c>
      <c r="F624" s="26"/>
      <c r="G624" s="37"/>
      <c r="H624" s="725"/>
      <c r="I624" s="725"/>
    </row>
    <row r="625" spans="1:9" ht="46.5">
      <c r="A625" s="223" t="s">
        <v>146</v>
      </c>
      <c r="B625" s="33" t="s">
        <v>145</v>
      </c>
      <c r="C625" s="17" t="s">
        <v>144</v>
      </c>
      <c r="D625" s="37">
        <v>0</v>
      </c>
      <c r="E625" s="26" t="s">
        <v>130</v>
      </c>
      <c r="F625" s="26"/>
      <c r="G625" s="37"/>
      <c r="H625" s="725"/>
      <c r="I625" s="725"/>
    </row>
    <row r="626" spans="1:9" ht="46.5">
      <c r="A626" s="223" t="s">
        <v>3731</v>
      </c>
      <c r="B626" s="29" t="s">
        <v>142</v>
      </c>
      <c r="C626" s="352" t="s">
        <v>141</v>
      </c>
      <c r="D626" s="37">
        <v>0</v>
      </c>
      <c r="E626" s="26" t="s">
        <v>130</v>
      </c>
      <c r="F626" s="26"/>
      <c r="G626" s="37"/>
      <c r="H626" s="725"/>
      <c r="I626" s="725"/>
    </row>
    <row r="627" spans="1:9" ht="62">
      <c r="A627" s="223" t="s">
        <v>3730</v>
      </c>
      <c r="B627" s="29" t="s">
        <v>139</v>
      </c>
      <c r="C627" s="56" t="s">
        <v>138</v>
      </c>
      <c r="D627" s="37">
        <v>0</v>
      </c>
      <c r="E627" s="26" t="s">
        <v>130</v>
      </c>
      <c r="F627" s="26"/>
      <c r="G627" s="37"/>
      <c r="H627" s="725"/>
      <c r="I627" s="725"/>
    </row>
    <row r="628" spans="1:9" ht="18.5">
      <c r="A628" s="377" t="s">
        <v>3729</v>
      </c>
      <c r="B628" s="820" t="s">
        <v>136</v>
      </c>
      <c r="C628" s="820"/>
      <c r="D628" s="820"/>
      <c r="E628" s="820"/>
      <c r="F628" s="820"/>
      <c r="G628" s="820"/>
      <c r="H628" s="725">
        <f>SUM(D629:D632)</f>
        <v>0</v>
      </c>
      <c r="I628" s="725">
        <f>COUNT(D629:D632)*2</f>
        <v>6</v>
      </c>
    </row>
    <row r="629" spans="1:9" ht="31" hidden="1">
      <c r="A629" s="21" t="s">
        <v>135</v>
      </c>
      <c r="B629" s="124" t="s">
        <v>134</v>
      </c>
      <c r="C629" s="122"/>
      <c r="D629" s="122"/>
      <c r="E629" s="122"/>
      <c r="F629" s="122"/>
      <c r="G629" s="122"/>
      <c r="H629" s="11"/>
      <c r="I629" s="11"/>
    </row>
    <row r="630" spans="1:9" ht="62">
      <c r="A630" s="223" t="s">
        <v>3728</v>
      </c>
      <c r="B630" s="29" t="s">
        <v>132</v>
      </c>
      <c r="C630" s="56" t="s">
        <v>5781</v>
      </c>
      <c r="D630" s="37">
        <v>0</v>
      </c>
      <c r="E630" s="26" t="s">
        <v>130</v>
      </c>
      <c r="F630" s="26"/>
      <c r="G630" s="37"/>
      <c r="H630" s="725"/>
      <c r="I630" s="725"/>
    </row>
    <row r="631" spans="1:9" ht="46.5">
      <c r="A631" s="223" t="s">
        <v>3726</v>
      </c>
      <c r="B631" s="31" t="s">
        <v>128</v>
      </c>
      <c r="C631" s="56" t="s">
        <v>127</v>
      </c>
      <c r="D631" s="37">
        <v>0</v>
      </c>
      <c r="E631" s="26" t="s">
        <v>126</v>
      </c>
      <c r="F631" s="26"/>
      <c r="G631" s="37"/>
      <c r="H631" s="725"/>
      <c r="I631" s="725"/>
    </row>
    <row r="632" spans="1:9" ht="46.5">
      <c r="A632" s="223" t="s">
        <v>125</v>
      </c>
      <c r="B632" s="29" t="s">
        <v>124</v>
      </c>
      <c r="C632" s="23" t="s">
        <v>123</v>
      </c>
      <c r="D632" s="37">
        <v>0</v>
      </c>
      <c r="E632" s="26" t="s">
        <v>110</v>
      </c>
      <c r="F632" s="26"/>
      <c r="G632" s="37"/>
      <c r="H632" s="725"/>
      <c r="I632" s="725"/>
    </row>
    <row r="633" spans="1:9" ht="18.5">
      <c r="A633" s="377" t="s">
        <v>3725</v>
      </c>
      <c r="B633" s="820" t="s">
        <v>121</v>
      </c>
      <c r="C633" s="820"/>
      <c r="D633" s="820"/>
      <c r="E633" s="820"/>
      <c r="F633" s="820"/>
      <c r="G633" s="820"/>
      <c r="H633" s="725">
        <f>SUM(D634:D638)</f>
        <v>0</v>
      </c>
      <c r="I633" s="725">
        <f>COUNT(D634:D638)*2</f>
        <v>10</v>
      </c>
    </row>
    <row r="634" spans="1:9" ht="46.5">
      <c r="A634" s="223" t="s">
        <v>3724</v>
      </c>
      <c r="B634" s="119" t="s">
        <v>119</v>
      </c>
      <c r="C634" s="26" t="s">
        <v>118</v>
      </c>
      <c r="D634" s="37">
        <v>0</v>
      </c>
      <c r="E634" s="26" t="s">
        <v>110</v>
      </c>
      <c r="F634" s="26"/>
      <c r="G634" s="37"/>
      <c r="H634" s="725"/>
      <c r="I634" s="725"/>
    </row>
    <row r="635" spans="1:9" ht="15.5">
      <c r="A635" s="317"/>
      <c r="B635" s="119"/>
      <c r="C635" s="26" t="s">
        <v>117</v>
      </c>
      <c r="D635" s="37">
        <v>0</v>
      </c>
      <c r="E635" s="26" t="s">
        <v>116</v>
      </c>
      <c r="F635" s="26"/>
      <c r="G635" s="37"/>
      <c r="H635" s="725"/>
      <c r="I635" s="725"/>
    </row>
    <row r="636" spans="1:9">
      <c r="A636" s="317"/>
      <c r="B636" s="26"/>
      <c r="C636" s="26" t="s">
        <v>1488</v>
      </c>
      <c r="D636" s="37">
        <v>0</v>
      </c>
      <c r="E636" s="26" t="s">
        <v>116</v>
      </c>
      <c r="F636" s="26"/>
      <c r="G636" s="37"/>
      <c r="H636" s="725"/>
      <c r="I636" s="725"/>
    </row>
    <row r="637" spans="1:9">
      <c r="A637" s="317"/>
      <c r="B637" s="26"/>
      <c r="C637" s="26" t="s">
        <v>115</v>
      </c>
      <c r="D637" s="37">
        <v>0</v>
      </c>
      <c r="E637" s="26" t="s">
        <v>110</v>
      </c>
      <c r="F637" s="26"/>
      <c r="G637" s="37"/>
      <c r="H637" s="725"/>
      <c r="I637" s="725"/>
    </row>
    <row r="638" spans="1:9" ht="31">
      <c r="A638" s="698" t="s">
        <v>3723</v>
      </c>
      <c r="B638" s="119" t="s">
        <v>113</v>
      </c>
      <c r="C638" s="26" t="s">
        <v>112</v>
      </c>
      <c r="D638" s="37">
        <v>0</v>
      </c>
      <c r="E638" s="26" t="s">
        <v>110</v>
      </c>
      <c r="F638" s="26"/>
      <c r="G638" s="37"/>
      <c r="H638" s="725"/>
      <c r="I638" s="725"/>
    </row>
    <row r="639" spans="1:9" ht="21">
      <c r="A639" s="708"/>
      <c r="B639" s="821" t="s">
        <v>109</v>
      </c>
      <c r="C639" s="821"/>
      <c r="D639" s="821"/>
      <c r="E639" s="821"/>
      <c r="F639" s="821"/>
      <c r="G639" s="821"/>
      <c r="H639" s="725">
        <f>H640+H651+H658+H662</f>
        <v>0</v>
      </c>
      <c r="I639" s="725">
        <f>I640+I651+I658+I662</f>
        <v>36</v>
      </c>
    </row>
    <row r="640" spans="1:9" ht="18.5">
      <c r="A640" s="709" t="s">
        <v>3721</v>
      </c>
      <c r="B640" s="820" t="s">
        <v>107</v>
      </c>
      <c r="C640" s="820"/>
      <c r="D640" s="820"/>
      <c r="E640" s="820"/>
      <c r="F640" s="820"/>
      <c r="G640" s="820"/>
      <c r="H640" s="725">
        <f>SUM(D641:D650)</f>
        <v>0</v>
      </c>
      <c r="I640" s="725">
        <f>COUNT(D641:D650)*2</f>
        <v>18</v>
      </c>
    </row>
    <row r="641" spans="1:9" ht="29">
      <c r="A641" s="223" t="s">
        <v>3720</v>
      </c>
      <c r="B641" s="23" t="s">
        <v>105</v>
      </c>
      <c r="C641" s="23" t="s">
        <v>5780</v>
      </c>
      <c r="D641" s="37">
        <v>0</v>
      </c>
      <c r="E641" s="13" t="s">
        <v>51</v>
      </c>
      <c r="F641" s="13"/>
      <c r="G641" s="112"/>
      <c r="H641" s="725"/>
      <c r="I641" s="725"/>
    </row>
    <row r="642" spans="1:9">
      <c r="A642" s="223"/>
      <c r="B642" s="23"/>
      <c r="C642" s="23" t="s">
        <v>5779</v>
      </c>
      <c r="D642" s="37">
        <v>0</v>
      </c>
      <c r="E642" s="13" t="s">
        <v>51</v>
      </c>
      <c r="F642" s="13"/>
      <c r="G642" s="112"/>
      <c r="H642" s="725"/>
      <c r="I642" s="725"/>
    </row>
    <row r="643" spans="1:9" ht="54" customHeight="1">
      <c r="A643" s="223"/>
      <c r="B643" s="23"/>
      <c r="C643" s="23" t="s">
        <v>5778</v>
      </c>
      <c r="D643" s="37">
        <v>0</v>
      </c>
      <c r="E643" s="13" t="s">
        <v>51</v>
      </c>
      <c r="F643" s="13"/>
      <c r="G643" s="112"/>
      <c r="H643" s="725"/>
      <c r="I643" s="725"/>
    </row>
    <row r="644" spans="1:9" ht="29">
      <c r="A644" s="223"/>
      <c r="B644" s="23"/>
      <c r="C644" s="23" t="s">
        <v>5777</v>
      </c>
      <c r="D644" s="37">
        <v>0</v>
      </c>
      <c r="E644" s="13" t="s">
        <v>51</v>
      </c>
      <c r="F644" s="13"/>
      <c r="G644" s="112"/>
      <c r="H644" s="725"/>
      <c r="I644" s="725"/>
    </row>
    <row r="645" spans="1:9" ht="50.25" customHeight="1">
      <c r="A645" s="223"/>
      <c r="B645" s="23"/>
      <c r="C645" s="23" t="s">
        <v>5776</v>
      </c>
      <c r="D645" s="37">
        <v>0</v>
      </c>
      <c r="E645" s="13" t="s">
        <v>51</v>
      </c>
      <c r="F645" s="13"/>
      <c r="G645" s="112"/>
      <c r="H645" s="725"/>
      <c r="I645" s="725"/>
    </row>
    <row r="646" spans="1:9" ht="51" customHeight="1">
      <c r="A646" s="223"/>
      <c r="B646" s="23"/>
      <c r="C646" s="23" t="s">
        <v>5775</v>
      </c>
      <c r="D646" s="37">
        <v>0</v>
      </c>
      <c r="E646" s="13" t="s">
        <v>51</v>
      </c>
      <c r="F646" s="13"/>
      <c r="G646" s="112"/>
      <c r="H646" s="725"/>
      <c r="I646" s="725"/>
    </row>
    <row r="647" spans="1:9" ht="43.5">
      <c r="A647" s="223"/>
      <c r="B647" s="23"/>
      <c r="C647" s="388" t="s">
        <v>5774</v>
      </c>
      <c r="D647" s="37">
        <v>0</v>
      </c>
      <c r="E647" s="13" t="s">
        <v>51</v>
      </c>
      <c r="F647" s="30" t="s">
        <v>5773</v>
      </c>
      <c r="G647" s="112"/>
      <c r="H647" s="725"/>
      <c r="I647" s="725"/>
    </row>
    <row r="648" spans="1:9" ht="29">
      <c r="A648" s="223"/>
      <c r="B648" s="23"/>
      <c r="C648" s="23" t="s">
        <v>5772</v>
      </c>
      <c r="D648" s="37">
        <v>0</v>
      </c>
      <c r="E648" s="13" t="s">
        <v>51</v>
      </c>
      <c r="F648" s="13"/>
      <c r="G648" s="112"/>
      <c r="H648" s="725"/>
      <c r="I648" s="725"/>
    </row>
    <row r="649" spans="1:9" ht="29">
      <c r="A649" s="223" t="s">
        <v>3709</v>
      </c>
      <c r="B649" s="23" t="s">
        <v>97</v>
      </c>
      <c r="C649" s="352" t="s">
        <v>2422</v>
      </c>
      <c r="D649" s="37">
        <v>0</v>
      </c>
      <c r="E649" s="13" t="s">
        <v>51</v>
      </c>
      <c r="F649" s="13"/>
      <c r="G649" s="112"/>
      <c r="H649" s="725"/>
      <c r="I649" s="725"/>
    </row>
    <row r="650" spans="1:9" ht="43.5" hidden="1">
      <c r="A650" s="21" t="s">
        <v>5771</v>
      </c>
      <c r="B650" s="126" t="s">
        <v>94</v>
      </c>
      <c r="C650" s="713"/>
      <c r="D650" s="714"/>
      <c r="E650" s="714" t="s">
        <v>51</v>
      </c>
      <c r="F650" s="714"/>
      <c r="G650" s="714"/>
      <c r="H650" s="11"/>
      <c r="I650" s="11"/>
    </row>
    <row r="651" spans="1:9" ht="18.5">
      <c r="A651" s="223" t="s">
        <v>3706</v>
      </c>
      <c r="B651" s="820" t="s">
        <v>92</v>
      </c>
      <c r="C651" s="820"/>
      <c r="D651" s="820"/>
      <c r="E651" s="820"/>
      <c r="F651" s="820"/>
      <c r="G651" s="820"/>
      <c r="H651" s="725">
        <f>SUM(D652:D657)</f>
        <v>0</v>
      </c>
      <c r="I651" s="725">
        <f>COUNT(D652:D657)*2</f>
        <v>10</v>
      </c>
    </row>
    <row r="652" spans="1:9" ht="29">
      <c r="A652" s="223" t="s">
        <v>3705</v>
      </c>
      <c r="B652" s="23" t="s">
        <v>90</v>
      </c>
      <c r="C652" s="23" t="s">
        <v>5770</v>
      </c>
      <c r="D652" s="37">
        <v>0</v>
      </c>
      <c r="E652" s="13" t="s">
        <v>51</v>
      </c>
      <c r="F652" s="13"/>
      <c r="G652" s="112"/>
      <c r="H652" s="725"/>
      <c r="I652" s="725"/>
    </row>
    <row r="653" spans="1:9" ht="30" customHeight="1">
      <c r="A653" s="223"/>
      <c r="B653" s="23"/>
      <c r="C653" s="23" t="s">
        <v>5769</v>
      </c>
      <c r="D653" s="37">
        <v>0</v>
      </c>
      <c r="E653" s="13" t="s">
        <v>51</v>
      </c>
      <c r="F653" s="13"/>
      <c r="G653" s="112"/>
      <c r="H653" s="725"/>
      <c r="I653" s="725"/>
    </row>
    <row r="654" spans="1:9" ht="47.25" customHeight="1">
      <c r="A654" s="223"/>
      <c r="B654" s="23"/>
      <c r="C654" s="388" t="s">
        <v>5768</v>
      </c>
      <c r="D654" s="37">
        <v>0</v>
      </c>
      <c r="E654" s="13" t="s">
        <v>51</v>
      </c>
      <c r="F654" s="13"/>
      <c r="G654" s="112"/>
      <c r="H654" s="725"/>
      <c r="I654" s="725"/>
    </row>
    <row r="655" spans="1:9" ht="43.5">
      <c r="A655" s="223"/>
      <c r="B655" s="23"/>
      <c r="C655" s="389" t="s">
        <v>5767</v>
      </c>
      <c r="D655" s="37">
        <v>0</v>
      </c>
      <c r="E655" s="13" t="s">
        <v>51</v>
      </c>
      <c r="F655" s="30" t="s">
        <v>5766</v>
      </c>
      <c r="G655" s="112"/>
      <c r="H655" s="725"/>
      <c r="I655" s="725"/>
    </row>
    <row r="656" spans="1:9" ht="43.5">
      <c r="A656" s="223"/>
      <c r="B656" s="23"/>
      <c r="C656" s="388" t="s">
        <v>5765</v>
      </c>
      <c r="D656" s="37">
        <v>0</v>
      </c>
      <c r="E656" s="13" t="s">
        <v>51</v>
      </c>
      <c r="F656" s="13"/>
      <c r="G656" s="112"/>
      <c r="H656" s="725"/>
      <c r="I656" s="725"/>
    </row>
    <row r="657" spans="1:14" ht="43.5" hidden="1">
      <c r="A657" s="21" t="s">
        <v>78</v>
      </c>
      <c r="B657" s="126" t="s">
        <v>77</v>
      </c>
      <c r="C657" s="713"/>
      <c r="D657" s="714"/>
      <c r="E657" s="714"/>
      <c r="F657" s="714"/>
      <c r="G657" s="714"/>
      <c r="H657" s="11"/>
      <c r="I657" s="11"/>
    </row>
    <row r="658" spans="1:14" ht="18.5">
      <c r="A658" s="223" t="s">
        <v>3697</v>
      </c>
      <c r="B658" s="820" t="s">
        <v>75</v>
      </c>
      <c r="C658" s="820"/>
      <c r="D658" s="820"/>
      <c r="E658" s="820"/>
      <c r="F658" s="820"/>
      <c r="G658" s="820"/>
      <c r="H658" s="725">
        <f>SUM(D659:D661)</f>
        <v>0</v>
      </c>
      <c r="I658" s="725">
        <f>COUNT(D659:D661)*2</f>
        <v>4</v>
      </c>
    </row>
    <row r="659" spans="1:14" ht="43.5">
      <c r="A659" s="223" t="s">
        <v>3696</v>
      </c>
      <c r="B659" s="23" t="s">
        <v>73</v>
      </c>
      <c r="C659" s="23" t="s">
        <v>1473</v>
      </c>
      <c r="D659" s="37">
        <v>0</v>
      </c>
      <c r="E659" s="13" t="s">
        <v>51</v>
      </c>
      <c r="F659" s="13"/>
      <c r="G659" s="112"/>
      <c r="H659" s="725"/>
      <c r="I659" s="725"/>
    </row>
    <row r="660" spans="1:14" ht="43.5">
      <c r="A660" s="223"/>
      <c r="B660" s="23"/>
      <c r="C660" s="388" t="s">
        <v>5764</v>
      </c>
      <c r="D660" s="37">
        <v>0</v>
      </c>
      <c r="E660" s="13" t="s">
        <v>51</v>
      </c>
      <c r="F660" s="30" t="s">
        <v>5763</v>
      </c>
      <c r="G660" s="112"/>
      <c r="H660" s="725"/>
      <c r="I660" s="725"/>
    </row>
    <row r="661" spans="1:14" ht="43.5" hidden="1">
      <c r="A661" s="21" t="s">
        <v>64</v>
      </c>
      <c r="B661" s="126" t="s">
        <v>63</v>
      </c>
      <c r="C661" s="713"/>
      <c r="D661" s="714"/>
      <c r="E661" s="714"/>
      <c r="F661" s="714"/>
      <c r="G661" s="714"/>
      <c r="H661" s="11"/>
      <c r="I661" s="11"/>
    </row>
    <row r="662" spans="1:14" ht="18.5">
      <c r="A662" s="223" t="s">
        <v>3685</v>
      </c>
      <c r="B662" s="820" t="s">
        <v>61</v>
      </c>
      <c r="C662" s="820"/>
      <c r="D662" s="820"/>
      <c r="E662" s="820"/>
      <c r="F662" s="820"/>
      <c r="G662" s="820"/>
      <c r="H662" s="725">
        <f>SUM(D663:D665)</f>
        <v>0</v>
      </c>
      <c r="I662" s="725">
        <f>COUNT(D663:D665)*2</f>
        <v>4</v>
      </c>
    </row>
    <row r="663" spans="1:14" ht="29">
      <c r="A663" s="223" t="s">
        <v>3684</v>
      </c>
      <c r="B663" s="23" t="s">
        <v>59</v>
      </c>
      <c r="C663" s="23" t="s">
        <v>5762</v>
      </c>
      <c r="D663" s="37">
        <v>0</v>
      </c>
      <c r="E663" s="13" t="s">
        <v>51</v>
      </c>
      <c r="F663" s="30" t="s">
        <v>5761</v>
      </c>
      <c r="G663" s="112"/>
      <c r="H663" s="725"/>
      <c r="I663" s="725"/>
    </row>
    <row r="664" spans="1:14" ht="43.5" hidden="1">
      <c r="A664" s="21" t="s">
        <v>50</v>
      </c>
      <c r="B664" s="126" t="s">
        <v>49</v>
      </c>
      <c r="C664" s="713"/>
      <c r="D664" s="122"/>
      <c r="E664" s="714"/>
      <c r="F664" s="714"/>
      <c r="G664" s="714"/>
      <c r="H664" s="11"/>
      <c r="I664" s="11"/>
    </row>
    <row r="665" spans="1:14" ht="43.5">
      <c r="A665" s="317"/>
      <c r="B665" s="25"/>
      <c r="C665" s="388" t="s">
        <v>5760</v>
      </c>
      <c r="D665" s="37">
        <v>0</v>
      </c>
      <c r="E665" s="13" t="s">
        <v>51</v>
      </c>
      <c r="F665" s="30" t="s">
        <v>5759</v>
      </c>
      <c r="G665" s="24"/>
      <c r="H665" s="725"/>
      <c r="I665" s="725"/>
    </row>
    <row r="666" spans="1:14" hidden="1">
      <c r="A666" s="11" t="s">
        <v>5758</v>
      </c>
      <c r="H666" s="11"/>
      <c r="I666" s="11"/>
    </row>
    <row r="667" spans="1:14">
      <c r="H667" s="725"/>
      <c r="I667" s="725"/>
    </row>
    <row r="668" spans="1:14">
      <c r="H668" s="725"/>
      <c r="I668" s="725"/>
    </row>
    <row r="669" spans="1:14">
      <c r="A669" s="734"/>
      <c r="B669" s="734"/>
      <c r="C669" s="734"/>
      <c r="D669" s="734"/>
      <c r="E669" s="734"/>
      <c r="F669" s="734"/>
      <c r="G669" s="9"/>
      <c r="H669" s="725"/>
      <c r="I669" s="725"/>
      <c r="J669" s="111"/>
      <c r="K669" s="111"/>
      <c r="L669" s="111"/>
      <c r="M669" s="111"/>
      <c r="N669" s="111"/>
    </row>
    <row r="670" spans="1:14">
      <c r="A670" s="734"/>
      <c r="B670" s="734"/>
      <c r="C670" s="734"/>
      <c r="D670" s="734"/>
      <c r="E670" s="734"/>
      <c r="F670" s="734"/>
      <c r="G670" s="9"/>
      <c r="H670" s="725"/>
      <c r="I670" s="725"/>
      <c r="J670" s="111"/>
      <c r="K670" s="111"/>
      <c r="L670" s="111"/>
      <c r="M670" s="111"/>
      <c r="N670" s="111"/>
    </row>
    <row r="671" spans="1:14">
      <c r="A671" s="734"/>
      <c r="B671" s="734"/>
      <c r="C671" s="734"/>
      <c r="D671" s="734"/>
      <c r="E671" s="734"/>
      <c r="F671" s="734"/>
      <c r="G671" s="9"/>
      <c r="H671" s="725"/>
      <c r="I671" s="725"/>
      <c r="J671" s="111"/>
      <c r="K671" s="111"/>
      <c r="L671" s="111"/>
      <c r="M671" s="111"/>
      <c r="N671" s="111"/>
    </row>
    <row r="672" spans="1:14">
      <c r="A672" s="734"/>
      <c r="B672" s="734"/>
      <c r="C672" s="734"/>
      <c r="D672" s="734"/>
      <c r="E672" s="734"/>
      <c r="F672" s="734"/>
      <c r="G672" s="9"/>
      <c r="H672" s="725"/>
      <c r="I672" s="725"/>
      <c r="J672" s="111"/>
      <c r="K672" s="111"/>
      <c r="L672" s="111"/>
      <c r="M672" s="111"/>
      <c r="N672" s="111"/>
    </row>
    <row r="673" spans="1:14">
      <c r="A673" s="734"/>
      <c r="B673" s="734"/>
      <c r="C673" s="734"/>
      <c r="D673" s="734"/>
      <c r="E673" s="734"/>
      <c r="F673" s="734"/>
      <c r="G673" s="9"/>
      <c r="H673" s="725"/>
      <c r="I673" s="725"/>
      <c r="J673" s="111"/>
      <c r="K673" s="111"/>
      <c r="L673" s="111"/>
      <c r="M673" s="111"/>
      <c r="N673" s="111"/>
    </row>
    <row r="674" spans="1:14">
      <c r="A674" s="734"/>
      <c r="B674" s="734"/>
      <c r="C674" s="734"/>
      <c r="D674" s="734"/>
      <c r="E674" s="734"/>
      <c r="F674" s="734"/>
      <c r="G674" s="9"/>
      <c r="H674" s="725"/>
      <c r="I674" s="725"/>
      <c r="J674" s="111"/>
      <c r="K674" s="111"/>
      <c r="L674" s="111"/>
      <c r="M674" s="111"/>
      <c r="N674" s="111"/>
    </row>
    <row r="675" spans="1:14">
      <c r="A675" s="734"/>
      <c r="B675" s="734"/>
      <c r="C675" s="734"/>
      <c r="D675" s="734"/>
      <c r="E675" s="734"/>
      <c r="F675" s="734"/>
      <c r="G675" s="9"/>
      <c r="H675" s="725"/>
      <c r="I675" s="725"/>
      <c r="J675" s="111"/>
      <c r="K675" s="111"/>
      <c r="L675" s="111"/>
      <c r="M675" s="111"/>
      <c r="N675" s="111"/>
    </row>
    <row r="676" spans="1:14">
      <c r="A676" s="735"/>
      <c r="B676" s="735"/>
      <c r="C676" s="735"/>
      <c r="D676" s="735"/>
      <c r="E676" s="735"/>
      <c r="F676" s="735"/>
      <c r="G676" s="9"/>
      <c r="H676" s="725"/>
      <c r="I676" s="725"/>
      <c r="J676" s="111"/>
      <c r="K676" s="111"/>
      <c r="L676" s="111"/>
      <c r="M676" s="111"/>
      <c r="N676" s="111"/>
    </row>
    <row r="677" spans="1:14">
      <c r="A677" s="735"/>
      <c r="B677" s="735"/>
      <c r="C677" s="735"/>
      <c r="D677" s="735"/>
      <c r="E677" s="735"/>
      <c r="F677" s="735"/>
      <c r="G677" s="9"/>
      <c r="H677" s="725"/>
      <c r="I677" s="725"/>
      <c r="J677" s="111"/>
      <c r="K677" s="111"/>
      <c r="L677" s="111"/>
      <c r="M677" s="111"/>
      <c r="N677" s="111"/>
    </row>
    <row r="678" spans="1:14">
      <c r="A678" s="735"/>
      <c r="B678" s="735"/>
      <c r="C678" s="735"/>
      <c r="D678" s="735"/>
      <c r="E678" s="735"/>
      <c r="F678" s="735"/>
      <c r="G678" s="9"/>
      <c r="H678" s="725"/>
      <c r="I678" s="725"/>
      <c r="J678" s="111"/>
      <c r="K678" s="111"/>
      <c r="L678" s="111"/>
      <c r="M678" s="111"/>
      <c r="N678" s="111"/>
    </row>
    <row r="679" spans="1:14">
      <c r="A679" s="735"/>
      <c r="B679" s="735"/>
      <c r="C679" s="735"/>
      <c r="D679" s="735"/>
      <c r="E679" s="735"/>
      <c r="F679" s="735"/>
      <c r="G679" s="9"/>
      <c r="H679" s="725"/>
      <c r="I679" s="725"/>
      <c r="J679" s="111"/>
      <c r="K679" s="111"/>
      <c r="L679" s="111"/>
      <c r="M679" s="111"/>
      <c r="N679" s="111"/>
    </row>
    <row r="680" spans="1:14">
      <c r="A680" s="451"/>
      <c r="B680" s="451"/>
      <c r="C680" s="451"/>
      <c r="D680" s="451"/>
      <c r="E680" s="735"/>
      <c r="F680" s="735"/>
      <c r="G680" s="9"/>
      <c r="H680" s="725"/>
      <c r="I680" s="725"/>
      <c r="J680" s="111"/>
      <c r="K680" s="111"/>
      <c r="L680" s="111"/>
      <c r="M680" s="111"/>
      <c r="N680" s="111"/>
    </row>
    <row r="681" spans="1:14" ht="21">
      <c r="A681" s="725"/>
      <c r="B681" s="725" t="s">
        <v>48</v>
      </c>
      <c r="C681" s="725" t="s">
        <v>1456</v>
      </c>
      <c r="D681" s="725" t="s">
        <v>47</v>
      </c>
      <c r="E681" s="726">
        <f>H3</f>
        <v>1</v>
      </c>
      <c r="F681" s="735"/>
      <c r="G681" s="9"/>
      <c r="H681" s="725"/>
      <c r="I681" s="725"/>
      <c r="J681" s="111"/>
      <c r="K681" s="111"/>
      <c r="L681" s="111"/>
      <c r="M681" s="111"/>
      <c r="N681" s="111"/>
    </row>
    <row r="682" spans="1:14">
      <c r="A682" s="725" t="s">
        <v>44</v>
      </c>
      <c r="B682" s="725">
        <f>IF(E681=0,0,H43)</f>
        <v>0</v>
      </c>
      <c r="C682" s="725">
        <f>IF(E681=0,0,I43)</f>
        <v>42</v>
      </c>
      <c r="D682" s="727">
        <f>IF(E681=0,0,B682/C682)</f>
        <v>0</v>
      </c>
      <c r="E682" s="736"/>
      <c r="F682" s="735"/>
      <c r="G682" s="9"/>
      <c r="H682" s="725"/>
      <c r="I682" s="725"/>
      <c r="J682" s="111"/>
      <c r="K682" s="111"/>
      <c r="L682" s="111"/>
      <c r="M682" s="111"/>
      <c r="N682" s="111"/>
    </row>
    <row r="683" spans="1:14">
      <c r="A683" s="725" t="s">
        <v>42</v>
      </c>
      <c r="B683" s="725">
        <f>IF(E681=0,0,H98)</f>
        <v>0</v>
      </c>
      <c r="C683" s="725">
        <f>IF(E681=0,0,I98)</f>
        <v>72</v>
      </c>
      <c r="D683" s="727">
        <f>IF(E681=0,0,B683/C683)</f>
        <v>0</v>
      </c>
      <c r="E683" s="736"/>
      <c r="F683" s="735"/>
      <c r="G683" s="9"/>
      <c r="H683" s="725"/>
      <c r="I683" s="725"/>
      <c r="J683" s="111"/>
      <c r="K683" s="111"/>
      <c r="L683" s="111"/>
      <c r="M683" s="111"/>
      <c r="N683" s="111"/>
    </row>
    <row r="684" spans="1:14">
      <c r="A684" s="725" t="s">
        <v>40</v>
      </c>
      <c r="B684" s="725">
        <f>IF(E681=0,0,H147)</f>
        <v>0</v>
      </c>
      <c r="C684" s="725">
        <f>IF(E681=0,0,I147)</f>
        <v>170</v>
      </c>
      <c r="D684" s="727">
        <f>IF(E681=0,0,B684/C684)</f>
        <v>0</v>
      </c>
      <c r="E684" s="736"/>
      <c r="F684" s="735"/>
      <c r="G684" s="9"/>
      <c r="H684" s="725"/>
      <c r="I684" s="725"/>
      <c r="J684" s="111"/>
      <c r="K684" s="111"/>
      <c r="L684" s="111"/>
      <c r="M684" s="111"/>
      <c r="N684" s="111"/>
    </row>
    <row r="685" spans="1:14">
      <c r="A685" s="725" t="s">
        <v>38</v>
      </c>
      <c r="B685" s="725">
        <f>IF(E681=0,0,H240)</f>
        <v>0</v>
      </c>
      <c r="C685" s="725">
        <f>IF(E681=0,0,I240)</f>
        <v>78</v>
      </c>
      <c r="D685" s="727">
        <f>IF(E681=0,0,B685/C685)</f>
        <v>0</v>
      </c>
      <c r="E685" s="736"/>
      <c r="F685" s="735"/>
      <c r="G685" s="9"/>
      <c r="H685" s="725"/>
      <c r="I685" s="725"/>
      <c r="J685" s="111"/>
      <c r="K685" s="111"/>
      <c r="L685" s="111"/>
      <c r="M685" s="111"/>
      <c r="N685" s="111"/>
    </row>
    <row r="686" spans="1:14">
      <c r="A686" s="725" t="s">
        <v>36</v>
      </c>
      <c r="B686" s="725">
        <f>IF(E681=0,0,H318)</f>
        <v>0</v>
      </c>
      <c r="C686" s="725">
        <f>IF(E681=0,0,I318)</f>
        <v>232</v>
      </c>
      <c r="D686" s="727">
        <f>IF(E681=0,0,B686/C686)</f>
        <v>0</v>
      </c>
      <c r="E686" s="736"/>
      <c r="F686" s="735"/>
      <c r="G686" s="9"/>
      <c r="H686" s="725"/>
      <c r="I686" s="725"/>
      <c r="J686" s="111"/>
      <c r="K686" s="111"/>
      <c r="L686" s="111"/>
      <c r="M686" s="111"/>
      <c r="N686" s="111"/>
    </row>
    <row r="687" spans="1:14">
      <c r="A687" s="725" t="s">
        <v>33</v>
      </c>
      <c r="B687" s="725">
        <f>IF(E681=0,0,H520)</f>
        <v>0</v>
      </c>
      <c r="C687" s="725">
        <f>IF(E681=0,0,I520)</f>
        <v>108</v>
      </c>
      <c r="D687" s="727">
        <f>IF(E681=0,0,B687/C687)</f>
        <v>0</v>
      </c>
      <c r="E687" s="736"/>
      <c r="F687" s="735"/>
      <c r="G687" s="9"/>
      <c r="H687" s="725"/>
      <c r="I687" s="725"/>
      <c r="J687" s="111"/>
      <c r="K687" s="111"/>
      <c r="L687" s="111"/>
      <c r="M687" s="111"/>
      <c r="N687" s="111"/>
    </row>
    <row r="688" spans="1:14">
      <c r="A688" s="725" t="s">
        <v>32</v>
      </c>
      <c r="B688" s="725">
        <f>IF(E681=0,0,H584)</f>
        <v>0</v>
      </c>
      <c r="C688" s="725">
        <f>IF(E681=0,0,I584)</f>
        <v>82</v>
      </c>
      <c r="D688" s="727">
        <f>IF(E681=0,0,B688/C688)</f>
        <v>0</v>
      </c>
      <c r="E688" s="736"/>
      <c r="F688" s="735"/>
      <c r="G688" s="9"/>
      <c r="H688" s="725"/>
      <c r="I688" s="725"/>
      <c r="J688" s="111"/>
      <c r="K688" s="111"/>
      <c r="L688" s="111"/>
      <c r="M688" s="111"/>
      <c r="N688" s="111"/>
    </row>
    <row r="689" spans="1:14">
      <c r="A689" s="725" t="s">
        <v>30</v>
      </c>
      <c r="B689" s="725">
        <f>IF(E681=0,0,H639)</f>
        <v>0</v>
      </c>
      <c r="C689" s="725">
        <f>IF(E681=0,0,I639)</f>
        <v>36</v>
      </c>
      <c r="D689" s="727">
        <f>IF(E681=0,0,B689/C689)</f>
        <v>0</v>
      </c>
      <c r="E689" s="736"/>
      <c r="F689" s="735"/>
      <c r="G689" s="9"/>
      <c r="H689" s="725"/>
      <c r="I689" s="725"/>
      <c r="J689" s="111"/>
      <c r="K689" s="111"/>
      <c r="L689" s="111"/>
      <c r="M689" s="111"/>
      <c r="N689" s="111"/>
    </row>
    <row r="690" spans="1:14">
      <c r="A690" s="725" t="s">
        <v>46</v>
      </c>
      <c r="B690" s="725">
        <f>IF(H3=0,0,SUM(B682:B689))</f>
        <v>0</v>
      </c>
      <c r="C690" s="725">
        <f>IF(H3=0,0,SUM(C682:C689))</f>
        <v>820</v>
      </c>
      <c r="D690" s="727">
        <f>IF(E681=0,0,B690/C690)</f>
        <v>0</v>
      </c>
      <c r="E690" s="736"/>
      <c r="F690" s="735"/>
      <c r="G690" s="9"/>
      <c r="H690" s="725"/>
      <c r="I690" s="725"/>
      <c r="J690" s="111"/>
      <c r="K690" s="111"/>
      <c r="L690" s="111"/>
      <c r="M690" s="111"/>
      <c r="N690" s="111"/>
    </row>
    <row r="691" spans="1:14">
      <c r="A691" s="725"/>
      <c r="B691" s="725"/>
      <c r="C691" s="725"/>
      <c r="D691" s="725"/>
      <c r="E691" s="736"/>
      <c r="F691" s="735"/>
      <c r="G691" s="9"/>
      <c r="H691" s="725"/>
      <c r="I691" s="725"/>
      <c r="J691" s="111"/>
      <c r="K691" s="111"/>
      <c r="L691" s="111"/>
      <c r="M691" s="111"/>
      <c r="N691" s="111"/>
    </row>
    <row r="692" spans="1:14">
      <c r="A692" s="725"/>
      <c r="B692" s="725"/>
      <c r="C692" s="725"/>
      <c r="D692" s="725"/>
      <c r="E692" s="736"/>
      <c r="F692" s="735"/>
      <c r="G692" s="9"/>
      <c r="H692" s="725"/>
      <c r="I692" s="725"/>
      <c r="J692" s="111"/>
      <c r="K692" s="111"/>
      <c r="L692" s="111"/>
      <c r="M692" s="111"/>
      <c r="N692" s="111"/>
    </row>
    <row r="693" spans="1:14">
      <c r="A693" s="725">
        <v>0</v>
      </c>
      <c r="B693" s="725"/>
      <c r="C693" s="725"/>
      <c r="D693" s="725"/>
      <c r="E693" s="736"/>
      <c r="F693" s="735"/>
      <c r="G693" s="9"/>
      <c r="H693" s="725"/>
      <c r="I693" s="725"/>
      <c r="J693" s="111"/>
      <c r="K693" s="111"/>
      <c r="L693" s="111"/>
      <c r="M693" s="111"/>
      <c r="N693" s="111"/>
    </row>
    <row r="694" spans="1:14">
      <c r="A694" s="725">
        <v>1</v>
      </c>
      <c r="B694" s="725"/>
      <c r="C694" s="725"/>
      <c r="D694" s="725"/>
      <c r="E694" s="736"/>
      <c r="F694" s="735"/>
      <c r="G694" s="9"/>
      <c r="H694" s="725"/>
      <c r="I694" s="725"/>
      <c r="J694" s="111"/>
      <c r="K694" s="111"/>
      <c r="L694" s="111"/>
      <c r="M694" s="111"/>
      <c r="N694" s="111"/>
    </row>
    <row r="695" spans="1:14">
      <c r="A695" s="451">
        <v>2</v>
      </c>
      <c r="B695" s="451"/>
      <c r="C695" s="451"/>
      <c r="D695" s="451"/>
      <c r="E695" s="735"/>
      <c r="F695" s="735"/>
      <c r="G695" s="9"/>
      <c r="H695" s="725"/>
      <c r="I695" s="725"/>
      <c r="J695" s="111"/>
      <c r="K695" s="111"/>
      <c r="L695" s="111"/>
      <c r="M695" s="111"/>
      <c r="N695" s="111"/>
    </row>
    <row r="696" spans="1:14">
      <c r="A696" s="451"/>
      <c r="B696" s="451"/>
      <c r="C696" s="451"/>
      <c r="D696" s="451"/>
      <c r="E696" s="735"/>
      <c r="F696" s="735"/>
      <c r="G696" s="9"/>
      <c r="H696" s="725"/>
      <c r="I696" s="725"/>
      <c r="J696" s="111"/>
      <c r="K696" s="111"/>
      <c r="L696" s="111"/>
      <c r="M696" s="111"/>
      <c r="N696" s="111"/>
    </row>
    <row r="697" spans="1:14">
      <c r="A697" s="451">
        <v>0</v>
      </c>
      <c r="B697" s="451"/>
      <c r="C697" s="451"/>
      <c r="D697" s="451"/>
      <c r="E697" s="735"/>
      <c r="F697" s="735"/>
      <c r="G697" s="9"/>
      <c r="H697" s="725"/>
      <c r="I697" s="725"/>
      <c r="J697" s="111"/>
      <c r="K697" s="111"/>
      <c r="L697" s="111"/>
      <c r="M697" s="111"/>
      <c r="N697" s="111"/>
    </row>
    <row r="698" spans="1:14">
      <c r="A698" s="451">
        <v>1</v>
      </c>
      <c r="B698" s="451"/>
      <c r="C698" s="451"/>
      <c r="D698" s="451"/>
      <c r="E698" s="735"/>
      <c r="F698" s="735"/>
      <c r="G698" s="9"/>
      <c r="H698" s="725"/>
      <c r="I698" s="725"/>
      <c r="J698" s="111"/>
      <c r="K698" s="111"/>
      <c r="L698" s="111"/>
      <c r="M698" s="111"/>
      <c r="N698" s="111"/>
    </row>
    <row r="699" spans="1:14">
      <c r="A699" s="451">
        <v>2</v>
      </c>
      <c r="B699" s="451"/>
      <c r="C699" s="451"/>
      <c r="D699" s="451"/>
      <c r="E699" s="735"/>
      <c r="F699" s="735"/>
      <c r="G699" s="9"/>
      <c r="H699" s="725"/>
      <c r="I699" s="725"/>
      <c r="J699" s="111"/>
      <c r="K699" s="111"/>
      <c r="L699" s="111"/>
      <c r="M699" s="111"/>
      <c r="N699" s="111"/>
    </row>
    <row r="700" spans="1:14">
      <c r="A700" s="735"/>
      <c r="B700" s="735"/>
      <c r="C700" s="735"/>
      <c r="D700" s="735"/>
      <c r="E700" s="735"/>
      <c r="F700" s="735"/>
      <c r="G700" s="9"/>
      <c r="H700" s="725"/>
      <c r="I700" s="725"/>
      <c r="J700" s="111"/>
      <c r="K700" s="111"/>
      <c r="L700" s="111"/>
      <c r="M700" s="111"/>
      <c r="N700" s="111"/>
    </row>
    <row r="701" spans="1:14">
      <c r="A701" s="451"/>
      <c r="B701" s="451"/>
      <c r="C701" s="451"/>
      <c r="D701" s="451"/>
      <c r="E701" s="451"/>
      <c r="F701" s="451"/>
      <c r="G701" s="9"/>
      <c r="H701" s="725"/>
      <c r="I701" s="725"/>
      <c r="J701" s="111"/>
      <c r="K701" s="111"/>
      <c r="L701" s="111"/>
      <c r="M701" s="111"/>
      <c r="N701" s="111"/>
    </row>
    <row r="702" spans="1:14">
      <c r="A702" s="451"/>
      <c r="B702" s="451"/>
      <c r="C702" s="451"/>
      <c r="D702" s="451"/>
      <c r="E702" s="451"/>
      <c r="F702" s="451"/>
      <c r="G702" s="9"/>
      <c r="H702" s="725"/>
      <c r="I702" s="725"/>
      <c r="J702" s="111"/>
      <c r="K702" s="111"/>
      <c r="L702" s="111"/>
      <c r="M702" s="111"/>
      <c r="N702" s="111"/>
    </row>
    <row r="703" spans="1:14">
      <c r="A703" s="451"/>
      <c r="B703" s="451"/>
      <c r="C703" s="451"/>
      <c r="D703" s="451"/>
      <c r="E703" s="451"/>
      <c r="F703" s="451"/>
      <c r="G703" s="9"/>
      <c r="H703" s="725"/>
      <c r="I703" s="725"/>
      <c r="J703" s="111"/>
      <c r="K703" s="111"/>
      <c r="L703" s="111"/>
      <c r="M703" s="111"/>
      <c r="N703" s="111"/>
    </row>
    <row r="704" spans="1:14">
      <c r="A704" s="451"/>
      <c r="B704" s="451"/>
      <c r="C704" s="451"/>
      <c r="D704" s="451"/>
      <c r="E704" s="451"/>
      <c r="F704" s="451"/>
      <c r="G704" s="9"/>
      <c r="H704" s="725"/>
      <c r="I704" s="725"/>
      <c r="J704" s="111"/>
      <c r="K704" s="111"/>
      <c r="L704" s="111"/>
      <c r="M704" s="111"/>
      <c r="N704" s="111"/>
    </row>
    <row r="705" spans="1:14">
      <c r="A705" s="451"/>
      <c r="B705" s="451"/>
      <c r="C705" s="451"/>
      <c r="D705" s="451"/>
      <c r="E705" s="451"/>
      <c r="F705" s="451"/>
      <c r="G705" s="9"/>
      <c r="H705" s="725"/>
      <c r="I705" s="725"/>
      <c r="J705" s="111"/>
      <c r="K705" s="111"/>
      <c r="L705" s="111"/>
      <c r="M705" s="111"/>
      <c r="N705" s="111"/>
    </row>
    <row r="706" spans="1:14">
      <c r="A706" s="9"/>
      <c r="B706" s="9"/>
      <c r="C706" s="9"/>
      <c r="D706" s="9"/>
      <c r="E706" s="9"/>
      <c r="F706" s="9"/>
      <c r="G706" s="9"/>
      <c r="H706" s="725"/>
      <c r="I706" s="725"/>
      <c r="J706" s="111"/>
      <c r="K706" s="111"/>
      <c r="L706" s="111"/>
      <c r="M706" s="111"/>
      <c r="N706" s="111"/>
    </row>
    <row r="707" spans="1:14">
      <c r="A707" s="9"/>
      <c r="B707" s="9"/>
      <c r="C707" s="9"/>
      <c r="D707" s="9"/>
      <c r="E707" s="9"/>
      <c r="F707" s="9"/>
      <c r="G707" s="9"/>
      <c r="H707" s="725"/>
      <c r="I707" s="725"/>
      <c r="J707" s="111"/>
      <c r="K707" s="111"/>
      <c r="L707" s="111"/>
      <c r="M707" s="111"/>
      <c r="N707" s="111"/>
    </row>
    <row r="708" spans="1:14">
      <c r="A708" s="9"/>
      <c r="B708" s="9"/>
      <c r="C708" s="9"/>
      <c r="D708" s="9"/>
      <c r="E708" s="9"/>
      <c r="F708" s="9"/>
      <c r="G708" s="9"/>
      <c r="H708" s="725"/>
      <c r="I708" s="725"/>
    </row>
    <row r="709" spans="1:14">
      <c r="A709" s="9"/>
      <c r="B709" s="9"/>
      <c r="C709" s="9"/>
      <c r="D709" s="9"/>
      <c r="E709" s="9"/>
      <c r="F709" s="9"/>
      <c r="G709" s="9"/>
      <c r="H709" s="725"/>
      <c r="I709" s="725"/>
    </row>
    <row r="710" spans="1:14">
      <c r="A710" s="9"/>
      <c r="B710" s="9"/>
      <c r="C710" s="9"/>
      <c r="D710" s="9"/>
      <c r="E710" s="9"/>
      <c r="F710" s="9"/>
      <c r="G710" s="9"/>
      <c r="H710" s="725"/>
      <c r="I710" s="725"/>
    </row>
    <row r="711" spans="1:14">
      <c r="A711" s="9"/>
      <c r="B711" s="9"/>
      <c r="C711" s="9"/>
      <c r="D711" s="9"/>
      <c r="E711" s="9"/>
      <c r="F711" s="9"/>
      <c r="G711" s="9"/>
      <c r="H711" s="725"/>
      <c r="I711" s="725"/>
    </row>
    <row r="712" spans="1:14">
      <c r="A712" s="9"/>
      <c r="B712" s="9"/>
      <c r="C712" s="9"/>
      <c r="D712" s="9"/>
      <c r="E712" s="9"/>
      <c r="F712" s="9"/>
      <c r="G712" s="9"/>
      <c r="H712" s="725"/>
      <c r="I712" s="725"/>
    </row>
    <row r="713" spans="1:14">
      <c r="A713" s="9"/>
      <c r="B713" s="9"/>
      <c r="C713" s="9"/>
      <c r="D713" s="9"/>
      <c r="E713" s="9"/>
      <c r="F713" s="9"/>
      <c r="G713" s="9"/>
      <c r="H713" s="725"/>
      <c r="I713" s="725"/>
    </row>
    <row r="714" spans="1:14">
      <c r="A714" s="9"/>
      <c r="B714" s="9"/>
      <c r="C714" s="9"/>
      <c r="D714" s="9"/>
      <c r="E714" s="9"/>
      <c r="F714" s="9"/>
      <c r="G714" s="9"/>
      <c r="H714" s="725"/>
      <c r="I714" s="725"/>
    </row>
    <row r="715" spans="1:14">
      <c r="A715" s="9"/>
      <c r="B715" s="9"/>
      <c r="C715" s="9"/>
      <c r="D715" s="9"/>
      <c r="E715" s="9"/>
      <c r="F715" s="9"/>
      <c r="G715" s="9"/>
      <c r="H715" s="725"/>
      <c r="I715" s="725"/>
    </row>
    <row r="716" spans="1:14">
      <c r="A716" s="9"/>
      <c r="B716" s="9"/>
      <c r="C716" s="9"/>
      <c r="D716" s="9"/>
      <c r="E716" s="9"/>
      <c r="F716" s="9"/>
      <c r="G716" s="9"/>
      <c r="H716" s="725"/>
      <c r="I716" s="725"/>
    </row>
    <row r="717" spans="1:14">
      <c r="A717" s="9"/>
      <c r="B717" s="9"/>
      <c r="C717" s="9"/>
      <c r="D717" s="9"/>
      <c r="E717" s="9"/>
      <c r="F717" s="9"/>
      <c r="G717" s="9"/>
      <c r="H717" s="725"/>
      <c r="I717" s="725"/>
    </row>
    <row r="718" spans="1:14">
      <c r="A718" s="9"/>
      <c r="B718" s="9"/>
      <c r="C718" s="9"/>
      <c r="D718" s="9"/>
      <c r="E718" s="9"/>
      <c r="F718" s="9"/>
      <c r="G718" s="9"/>
      <c r="H718" s="725"/>
      <c r="I718" s="725"/>
    </row>
    <row r="719" spans="1:14">
      <c r="A719" s="9"/>
      <c r="B719" s="9"/>
      <c r="C719" s="9"/>
      <c r="D719" s="9"/>
      <c r="E719" s="9"/>
      <c r="F719" s="9"/>
      <c r="G719" s="9"/>
      <c r="H719" s="725"/>
      <c r="I719" s="725"/>
    </row>
    <row r="720" spans="1:14">
      <c r="A720" s="9"/>
      <c r="B720" s="9"/>
      <c r="C720" s="9"/>
      <c r="D720" s="9"/>
      <c r="E720" s="9"/>
      <c r="F720" s="9"/>
      <c r="G720" s="9"/>
      <c r="H720" s="725"/>
      <c r="I720" s="725"/>
    </row>
    <row r="721" spans="1:9">
      <c r="A721" s="9"/>
      <c r="B721" s="9"/>
      <c r="C721" s="9"/>
      <c r="D721" s="9"/>
      <c r="E721" s="9"/>
      <c r="F721" s="9"/>
      <c r="G721" s="9"/>
      <c r="H721" s="725"/>
      <c r="I721" s="725"/>
    </row>
    <row r="722" spans="1:9">
      <c r="A722" s="9"/>
      <c r="B722" s="9"/>
      <c r="C722" s="9"/>
      <c r="D722" s="9"/>
      <c r="E722" s="9"/>
      <c r="F722" s="9"/>
      <c r="G722" s="9"/>
      <c r="H722" s="725"/>
      <c r="I722" s="725"/>
    </row>
    <row r="723" spans="1:9">
      <c r="A723" s="9"/>
      <c r="B723" s="9"/>
      <c r="C723" s="9"/>
      <c r="D723" s="9"/>
      <c r="E723" s="9"/>
      <c r="F723" s="9"/>
      <c r="G723" s="9"/>
      <c r="H723" s="725"/>
      <c r="I723" s="725"/>
    </row>
    <row r="724" spans="1:9">
      <c r="H724" s="725"/>
      <c r="I724" s="725"/>
    </row>
    <row r="725" spans="1:9">
      <c r="H725" s="725"/>
      <c r="I725" s="725"/>
    </row>
    <row r="726" spans="1:9">
      <c r="H726" s="725"/>
      <c r="I726" s="725"/>
    </row>
    <row r="727" spans="1:9">
      <c r="H727" s="725"/>
      <c r="I727" s="725"/>
    </row>
    <row r="728" spans="1:9">
      <c r="H728" s="725"/>
      <c r="I728" s="725"/>
    </row>
  </sheetData>
  <autoFilter ref="A42:G666">
    <filterColumn colId="0">
      <colorFilter dxfId="37"/>
    </filterColumn>
  </autoFilter>
  <dataConsolidate/>
  <customSheetViews>
    <customSheetView guid="{5A5334BF-4161-4474-AB11-E32AC1D8DA20}" scale="80" filter="1" showAutoFilter="1" topLeftCell="A492">
      <selection activeCell="C628" sqref="B628:G630"/>
      <pageMargins left="0.7" right="0.7" top="0.75" bottom="0.75" header="0.3" footer="0.3"/>
      <pageSetup paperSize="9" scale="60" orientation="portrait"/>
      <headerFooter>
        <oddHeader xml:space="preserve">&amp;LChecklist 1 &amp;CAccident &amp; Emergency &amp;RVersion - NHSRC/3.0 </oddHeader>
        <oddFooter>Page &amp;P</oddFooter>
      </headerFooter>
      <autoFilter ref="A14:G638">
        <filterColumn colId="0">
          <colorFilter dxfId="36"/>
        </filterColumn>
      </autoFilter>
    </customSheetView>
  </customSheetViews>
  <mergeCells count="127">
    <mergeCell ref="A1:I1"/>
    <mergeCell ref="A2:C2"/>
    <mergeCell ref="A4:I4"/>
    <mergeCell ref="B112:G112"/>
    <mergeCell ref="A41:G41"/>
    <mergeCell ref="B43:G43"/>
    <mergeCell ref="B44:G44"/>
    <mergeCell ref="B64:G64"/>
    <mergeCell ref="B70:G70"/>
    <mergeCell ref="B75:G75"/>
    <mergeCell ref="B87:G87"/>
    <mergeCell ref="B95:G95"/>
    <mergeCell ref="B98:G98"/>
    <mergeCell ref="B99:G99"/>
    <mergeCell ref="G6:I6"/>
    <mergeCell ref="A7:B7"/>
    <mergeCell ref="C7:E7"/>
    <mergeCell ref="G7:I7"/>
    <mergeCell ref="B32:I32"/>
    <mergeCell ref="B33:I33"/>
    <mergeCell ref="B34:I34"/>
    <mergeCell ref="B38:I38"/>
    <mergeCell ref="B37:I37"/>
    <mergeCell ref="B35:I35"/>
    <mergeCell ref="B241:G241"/>
    <mergeCell ref="B128:G128"/>
    <mergeCell ref="B134:G134"/>
    <mergeCell ref="B140:G140"/>
    <mergeCell ref="B147:G147"/>
    <mergeCell ref="B148:G148"/>
    <mergeCell ref="B177:G177"/>
    <mergeCell ref="B183:G183"/>
    <mergeCell ref="B189:G189"/>
    <mergeCell ref="B206:G206"/>
    <mergeCell ref="B240:G240"/>
    <mergeCell ref="B224:G224"/>
    <mergeCell ref="B431:G431"/>
    <mergeCell ref="B319:G319"/>
    <mergeCell ref="B333:G333"/>
    <mergeCell ref="B338:G338"/>
    <mergeCell ref="B350:G350"/>
    <mergeCell ref="B360:G360"/>
    <mergeCell ref="B363:G363"/>
    <mergeCell ref="B369:G369"/>
    <mergeCell ref="B247:G247"/>
    <mergeCell ref="B264:G264"/>
    <mergeCell ref="B273:G273"/>
    <mergeCell ref="B286:G286"/>
    <mergeCell ref="B292:G292"/>
    <mergeCell ref="B315:G315"/>
    <mergeCell ref="B381:G381"/>
    <mergeCell ref="B390:G390"/>
    <mergeCell ref="B400:G400"/>
    <mergeCell ref="B404:G404"/>
    <mergeCell ref="B318:G318"/>
    <mergeCell ref="B296:G296"/>
    <mergeCell ref="B300:G300"/>
    <mergeCell ref="B303:G303"/>
    <mergeCell ref="B306:G306"/>
    <mergeCell ref="B310:G310"/>
    <mergeCell ref="B592:G592"/>
    <mergeCell ref="B520:G520"/>
    <mergeCell ref="B435:G435"/>
    <mergeCell ref="B450:G450"/>
    <mergeCell ref="B454:G454"/>
    <mergeCell ref="B460:G460"/>
    <mergeCell ref="B471:G471"/>
    <mergeCell ref="B478:G478"/>
    <mergeCell ref="B483:G483"/>
    <mergeCell ref="B489:G489"/>
    <mergeCell ref="B497:G497"/>
    <mergeCell ref="B504:G504"/>
    <mergeCell ref="B509:G509"/>
    <mergeCell ref="B521:G521"/>
    <mergeCell ref="B529:G529"/>
    <mergeCell ref="B539:G539"/>
    <mergeCell ref="B545:G545"/>
    <mergeCell ref="B556:G556"/>
    <mergeCell ref="B568:G568"/>
    <mergeCell ref="B584:G584"/>
    <mergeCell ref="B585:G585"/>
    <mergeCell ref="B588:G588"/>
    <mergeCell ref="B598:G598"/>
    <mergeCell ref="B639:G639"/>
    <mergeCell ref="B640:G640"/>
    <mergeCell ref="B658:G658"/>
    <mergeCell ref="B662:G662"/>
    <mergeCell ref="B651:G651"/>
    <mergeCell ref="B620:G620"/>
    <mergeCell ref="B628:G628"/>
    <mergeCell ref="B633:G633"/>
    <mergeCell ref="B616:G616"/>
    <mergeCell ref="B19:I19"/>
    <mergeCell ref="B31:I31"/>
    <mergeCell ref="B20:I20"/>
    <mergeCell ref="B21:I21"/>
    <mergeCell ref="B22:I22"/>
    <mergeCell ref="B23:I23"/>
    <mergeCell ref="B24:I24"/>
    <mergeCell ref="B26:I26"/>
    <mergeCell ref="B27:I27"/>
    <mergeCell ref="B28:I28"/>
    <mergeCell ref="B25:I25"/>
    <mergeCell ref="A39:I40"/>
    <mergeCell ref="A3:G3"/>
    <mergeCell ref="H3:I3"/>
    <mergeCell ref="A9:E9"/>
    <mergeCell ref="F9:I9"/>
    <mergeCell ref="F10:I17"/>
    <mergeCell ref="B36:I36"/>
    <mergeCell ref="B29:I29"/>
    <mergeCell ref="B30:I30"/>
    <mergeCell ref="A18:I18"/>
    <mergeCell ref="C10:E10"/>
    <mergeCell ref="C11:E11"/>
    <mergeCell ref="C12:E12"/>
    <mergeCell ref="C13:E13"/>
    <mergeCell ref="C14:E14"/>
    <mergeCell ref="C15:E15"/>
    <mergeCell ref="C16:E16"/>
    <mergeCell ref="C17:E17"/>
    <mergeCell ref="A8:I8"/>
    <mergeCell ref="A5:B5"/>
    <mergeCell ref="C5:E5"/>
    <mergeCell ref="G5:I5"/>
    <mergeCell ref="A6:B6"/>
    <mergeCell ref="C6:E6"/>
  </mergeCells>
  <phoneticPr fontId="55" type="noConversion"/>
  <dataValidations count="2">
    <dataValidation showDropDown="1" showInputMessage="1" showErrorMessage="1" sqref="D682:D690"/>
    <dataValidation type="list" allowBlank="1" showInputMessage="1" showErrorMessage="1" sqref="D691:D1048576 D41:D681">
      <formula1>$A$697:$A$699</formula1>
    </dataValidation>
  </dataValidations>
  <pageMargins left="0.70866141732283472" right="0.70866141732283472" top="0.74803149606299213" bottom="0.74803149606299213" header="0.31496062992125984" footer="0.31496062992125984"/>
  <pageSetup paperSize="9" scale="60" orientation="portrait" r:id="rId1"/>
  <headerFooter>
    <oddHeader xml:space="preserve">&amp;LChecklist 1 &amp;CAccident &amp; Emergency &amp;RVersion - NHSRC/3.0 </oddHeader>
    <oddFooter>Page &amp;P</oddFooter>
  </headerFooter>
  <extLst>
    <ext xmlns:mx="http://schemas.microsoft.com/office/mac/excel/2008/main" uri="{64002731-A6B0-56B0-2670-7721B7C09600}">
      <mx:PLV Mode="1" OnePage="0" WScale="53"/>
    </ext>
  </extLst>
</worksheet>
</file>

<file path=xl/worksheets/sheet3.xml><?xml version="1.0" encoding="utf-8"?>
<worksheet xmlns="http://schemas.openxmlformats.org/spreadsheetml/2006/main" xmlns:r="http://schemas.openxmlformats.org/officeDocument/2006/relationships">
  <sheetPr codeName="Sheet3" filterMode="1"/>
  <dimension ref="A1:N745"/>
  <sheetViews>
    <sheetView view="pageBreakPreview" topLeftCell="A580" zoomScale="60" zoomScaleNormal="80" zoomScalePageLayoutView="73" workbookViewId="0">
      <selection activeCell="D589" sqref="D589"/>
    </sheetView>
  </sheetViews>
  <sheetFormatPr defaultColWidth="9.1796875" defaultRowHeight="14.5"/>
  <cols>
    <col min="1" max="1" width="13.81640625" style="447" customWidth="1"/>
    <col min="2" max="2" width="31.1796875" style="474" customWidth="1"/>
    <col min="3" max="3" width="26.453125" style="474" customWidth="1"/>
    <col min="4" max="4" width="9.26953125" style="474" customWidth="1"/>
    <col min="5" max="5" width="17.26953125" style="515" customWidth="1"/>
    <col min="6" max="6" width="31.453125" style="474" customWidth="1"/>
    <col min="7" max="7" width="22.453125" style="474" customWidth="1"/>
    <col min="8" max="9" width="5.54296875" style="448" customWidth="1"/>
    <col min="10" max="16384" width="9.1796875" style="474"/>
  </cols>
  <sheetData>
    <row r="1" spans="1:9" ht="33.5">
      <c r="A1" s="829" t="s">
        <v>6115</v>
      </c>
      <c r="B1" s="830"/>
      <c r="C1" s="830"/>
      <c r="D1" s="830"/>
      <c r="E1" s="830"/>
      <c r="F1" s="830"/>
      <c r="G1" s="830"/>
      <c r="H1" s="886"/>
      <c r="I1" s="887"/>
    </row>
    <row r="2" spans="1:9" ht="33.5">
      <c r="A2" s="829" t="s">
        <v>6127</v>
      </c>
      <c r="B2" s="830"/>
      <c r="C2" s="830"/>
      <c r="D2" s="830"/>
      <c r="E2" s="830"/>
      <c r="F2" s="830"/>
      <c r="G2" s="830"/>
      <c r="H2" s="888">
        <v>2</v>
      </c>
      <c r="I2" s="889"/>
    </row>
    <row r="3" spans="1:9" ht="28.5">
      <c r="A3" s="835" t="s">
        <v>6117</v>
      </c>
      <c r="B3" s="835"/>
      <c r="C3" s="835"/>
      <c r="D3" s="835"/>
      <c r="E3" s="835"/>
      <c r="F3" s="835"/>
      <c r="G3" s="835"/>
      <c r="H3" s="890"/>
      <c r="I3" s="890"/>
    </row>
    <row r="4" spans="1:9" ht="52.9" customHeight="1">
      <c r="A4" s="806" t="s">
        <v>6112</v>
      </c>
      <c r="B4" s="806"/>
      <c r="C4" s="807"/>
      <c r="D4" s="807"/>
      <c r="E4" s="807"/>
      <c r="F4" s="655" t="s">
        <v>6121</v>
      </c>
      <c r="G4" s="807"/>
      <c r="H4" s="891"/>
      <c r="I4" s="891"/>
    </row>
    <row r="5" spans="1:9" ht="43.9" customHeight="1">
      <c r="A5" s="809" t="s">
        <v>6113</v>
      </c>
      <c r="B5" s="810"/>
      <c r="C5" s="811"/>
      <c r="D5" s="811"/>
      <c r="E5" s="811"/>
      <c r="F5" s="656" t="s">
        <v>6126</v>
      </c>
      <c r="G5" s="807"/>
      <c r="H5" s="891"/>
      <c r="I5" s="891"/>
    </row>
    <row r="6" spans="1:9" ht="59.5" customHeight="1">
      <c r="A6" s="840" t="s">
        <v>6123</v>
      </c>
      <c r="B6" s="840"/>
      <c r="C6" s="841"/>
      <c r="D6" s="841"/>
      <c r="E6" s="841"/>
      <c r="F6" s="656" t="s">
        <v>6122</v>
      </c>
      <c r="G6" s="807"/>
      <c r="H6" s="891"/>
      <c r="I6" s="891"/>
    </row>
    <row r="7" spans="1:9" ht="36.65" customHeight="1">
      <c r="A7" s="880" t="s">
        <v>6128</v>
      </c>
      <c r="B7" s="881"/>
      <c r="C7" s="881"/>
      <c r="D7" s="881"/>
      <c r="E7" s="881"/>
      <c r="F7" s="881"/>
      <c r="G7" s="881"/>
      <c r="H7" s="881"/>
      <c r="I7" s="882"/>
    </row>
    <row r="8" spans="1:9" ht="33.65" customHeight="1">
      <c r="A8" s="671"/>
      <c r="B8" s="877" t="s">
        <v>45</v>
      </c>
      <c r="C8" s="878"/>
      <c r="D8" s="878"/>
      <c r="E8" s="879"/>
      <c r="F8" s="883" t="s">
        <v>6154</v>
      </c>
      <c r="G8" s="883"/>
      <c r="H8" s="884"/>
      <c r="I8" s="884"/>
    </row>
    <row r="9" spans="1:9" ht="28.15" customHeight="1">
      <c r="A9" s="672" t="s">
        <v>44</v>
      </c>
      <c r="B9" s="673" t="s">
        <v>43</v>
      </c>
      <c r="C9" s="885">
        <f>OPD!D730</f>
        <v>0</v>
      </c>
      <c r="D9" s="885"/>
      <c r="E9" s="885"/>
      <c r="F9" s="777">
        <f>D738</f>
        <v>0</v>
      </c>
      <c r="G9" s="846"/>
      <c r="H9" s="847"/>
      <c r="I9" s="848"/>
    </row>
    <row r="10" spans="1:9" ht="28.15" customHeight="1">
      <c r="A10" s="672" t="s">
        <v>42</v>
      </c>
      <c r="B10" s="673" t="s">
        <v>41</v>
      </c>
      <c r="C10" s="885">
        <f>OPD!D731</f>
        <v>0</v>
      </c>
      <c r="D10" s="885"/>
      <c r="E10" s="885"/>
      <c r="F10" s="849"/>
      <c r="G10" s="850"/>
      <c r="H10" s="851"/>
      <c r="I10" s="852"/>
    </row>
    <row r="11" spans="1:9" ht="28.15" customHeight="1">
      <c r="A11" s="672" t="s">
        <v>40</v>
      </c>
      <c r="B11" s="673" t="s">
        <v>39</v>
      </c>
      <c r="C11" s="885">
        <f>OPD!D732</f>
        <v>0</v>
      </c>
      <c r="D11" s="885"/>
      <c r="E11" s="885"/>
      <c r="F11" s="849"/>
      <c r="G11" s="850"/>
      <c r="H11" s="851"/>
      <c r="I11" s="852"/>
    </row>
    <row r="12" spans="1:9" ht="28.15" customHeight="1">
      <c r="A12" s="672" t="s">
        <v>38</v>
      </c>
      <c r="B12" s="673" t="s">
        <v>37</v>
      </c>
      <c r="C12" s="885">
        <f>OPD!D733</f>
        <v>0</v>
      </c>
      <c r="D12" s="885"/>
      <c r="E12" s="885"/>
      <c r="F12" s="849"/>
      <c r="G12" s="850"/>
      <c r="H12" s="851"/>
      <c r="I12" s="852"/>
    </row>
    <row r="13" spans="1:9" ht="28.15" customHeight="1">
      <c r="A13" s="672" t="s">
        <v>36</v>
      </c>
      <c r="B13" s="673" t="s">
        <v>35</v>
      </c>
      <c r="C13" s="885">
        <f>OPD!D734</f>
        <v>0</v>
      </c>
      <c r="D13" s="885"/>
      <c r="E13" s="885"/>
      <c r="F13" s="849"/>
      <c r="G13" s="850"/>
      <c r="H13" s="851"/>
      <c r="I13" s="852"/>
    </row>
    <row r="14" spans="1:9" ht="28.15" customHeight="1">
      <c r="A14" s="672" t="s">
        <v>33</v>
      </c>
      <c r="B14" s="673" t="s">
        <v>26</v>
      </c>
      <c r="C14" s="885">
        <f>OPD!D735</f>
        <v>0</v>
      </c>
      <c r="D14" s="885"/>
      <c r="E14" s="885"/>
      <c r="F14" s="849"/>
      <c r="G14" s="850"/>
      <c r="H14" s="851"/>
      <c r="I14" s="852"/>
    </row>
    <row r="15" spans="1:9" ht="58.15" customHeight="1">
      <c r="A15" s="672" t="s">
        <v>32</v>
      </c>
      <c r="B15" s="673" t="s">
        <v>31</v>
      </c>
      <c r="C15" s="885">
        <f>OPD!D736</f>
        <v>0</v>
      </c>
      <c r="D15" s="885"/>
      <c r="E15" s="885"/>
      <c r="F15" s="849"/>
      <c r="G15" s="850"/>
      <c r="H15" s="851"/>
      <c r="I15" s="852"/>
    </row>
    <row r="16" spans="1:9" ht="28.15" customHeight="1">
      <c r="A16" s="672" t="s">
        <v>30</v>
      </c>
      <c r="B16" s="673" t="s">
        <v>29</v>
      </c>
      <c r="C16" s="885">
        <f>OPD!D737</f>
        <v>0</v>
      </c>
      <c r="D16" s="885"/>
      <c r="E16" s="885"/>
      <c r="F16" s="853"/>
      <c r="G16" s="854"/>
      <c r="H16" s="855"/>
      <c r="I16" s="856"/>
    </row>
    <row r="17" spans="1:9" ht="19.899999999999999" customHeight="1">
      <c r="A17" s="873"/>
      <c r="B17" s="874"/>
      <c r="C17" s="874"/>
      <c r="D17" s="874"/>
      <c r="E17" s="874"/>
      <c r="F17" s="874"/>
      <c r="G17" s="874"/>
      <c r="H17" s="875"/>
      <c r="I17" s="876"/>
    </row>
    <row r="18" spans="1:9" ht="34" customHeight="1">
      <c r="A18" s="661"/>
      <c r="B18" s="816" t="s">
        <v>6118</v>
      </c>
      <c r="C18" s="817"/>
      <c r="D18" s="817"/>
      <c r="E18" s="817"/>
      <c r="F18" s="817"/>
      <c r="G18" s="817"/>
      <c r="H18" s="871"/>
      <c r="I18" s="872"/>
    </row>
    <row r="19" spans="1:9" ht="34" customHeight="1">
      <c r="A19" s="662">
        <v>1</v>
      </c>
      <c r="B19" s="789"/>
      <c r="C19" s="790"/>
      <c r="D19" s="790"/>
      <c r="E19" s="790"/>
      <c r="F19" s="790"/>
      <c r="G19" s="790"/>
      <c r="H19" s="858"/>
      <c r="I19" s="859"/>
    </row>
    <row r="20" spans="1:9" ht="34" customHeight="1">
      <c r="A20" s="662">
        <v>2</v>
      </c>
      <c r="B20" s="789"/>
      <c r="C20" s="790"/>
      <c r="D20" s="790"/>
      <c r="E20" s="790"/>
      <c r="F20" s="790"/>
      <c r="G20" s="790"/>
      <c r="H20" s="858"/>
      <c r="I20" s="859"/>
    </row>
    <row r="21" spans="1:9" ht="34" customHeight="1">
      <c r="A21" s="662">
        <v>3</v>
      </c>
      <c r="B21" s="789"/>
      <c r="C21" s="790"/>
      <c r="D21" s="790"/>
      <c r="E21" s="790"/>
      <c r="F21" s="790"/>
      <c r="G21" s="790"/>
      <c r="H21" s="858"/>
      <c r="I21" s="859"/>
    </row>
    <row r="22" spans="1:9" ht="34" customHeight="1">
      <c r="A22" s="662">
        <v>4</v>
      </c>
      <c r="B22" s="789"/>
      <c r="C22" s="790"/>
      <c r="D22" s="790"/>
      <c r="E22" s="790"/>
      <c r="F22" s="790"/>
      <c r="G22" s="790"/>
      <c r="H22" s="858"/>
      <c r="I22" s="859"/>
    </row>
    <row r="23" spans="1:9" ht="34" customHeight="1">
      <c r="A23" s="662">
        <v>5</v>
      </c>
      <c r="B23" s="789"/>
      <c r="C23" s="790"/>
      <c r="D23" s="790"/>
      <c r="E23" s="790"/>
      <c r="F23" s="790"/>
      <c r="G23" s="790"/>
      <c r="H23" s="858"/>
      <c r="I23" s="859"/>
    </row>
    <row r="24" spans="1:9" ht="34" customHeight="1">
      <c r="A24" s="661"/>
      <c r="B24" s="816" t="s">
        <v>6120</v>
      </c>
      <c r="C24" s="817"/>
      <c r="D24" s="817"/>
      <c r="E24" s="817"/>
      <c r="F24" s="817"/>
      <c r="G24" s="817"/>
      <c r="H24" s="871"/>
      <c r="I24" s="872"/>
    </row>
    <row r="25" spans="1:9" ht="34" customHeight="1">
      <c r="A25" s="662">
        <v>1</v>
      </c>
      <c r="B25" s="789"/>
      <c r="C25" s="790"/>
      <c r="D25" s="790"/>
      <c r="E25" s="790"/>
      <c r="F25" s="790"/>
      <c r="G25" s="790"/>
      <c r="H25" s="858"/>
      <c r="I25" s="859"/>
    </row>
    <row r="26" spans="1:9" ht="34" customHeight="1">
      <c r="A26" s="662">
        <v>2</v>
      </c>
      <c r="B26" s="789"/>
      <c r="C26" s="790"/>
      <c r="D26" s="790"/>
      <c r="E26" s="790"/>
      <c r="F26" s="790"/>
      <c r="G26" s="790"/>
      <c r="H26" s="858"/>
      <c r="I26" s="859"/>
    </row>
    <row r="27" spans="1:9" ht="34" customHeight="1">
      <c r="A27" s="662">
        <v>3</v>
      </c>
      <c r="B27" s="789"/>
      <c r="C27" s="790"/>
      <c r="D27" s="790"/>
      <c r="E27" s="790"/>
      <c r="F27" s="790"/>
      <c r="G27" s="790"/>
      <c r="H27" s="858"/>
      <c r="I27" s="859"/>
    </row>
    <row r="28" spans="1:9" ht="34" customHeight="1">
      <c r="A28" s="662">
        <v>4</v>
      </c>
      <c r="B28" s="789"/>
      <c r="C28" s="790"/>
      <c r="D28" s="790"/>
      <c r="E28" s="790"/>
      <c r="F28" s="790"/>
      <c r="G28" s="790"/>
      <c r="H28" s="858"/>
      <c r="I28" s="859"/>
    </row>
    <row r="29" spans="1:9" ht="34" customHeight="1">
      <c r="A29" s="662">
        <v>5</v>
      </c>
      <c r="B29" s="789"/>
      <c r="C29" s="790"/>
      <c r="D29" s="790"/>
      <c r="E29" s="790"/>
      <c r="F29" s="790"/>
      <c r="G29" s="790"/>
      <c r="H29" s="858"/>
      <c r="I29" s="859"/>
    </row>
    <row r="30" spans="1:9" ht="34" customHeight="1">
      <c r="A30" s="661"/>
      <c r="B30" s="816" t="s">
        <v>6119</v>
      </c>
      <c r="C30" s="817"/>
      <c r="D30" s="817"/>
      <c r="E30" s="817"/>
      <c r="F30" s="817"/>
      <c r="G30" s="817"/>
      <c r="H30" s="871"/>
      <c r="I30" s="872"/>
    </row>
    <row r="31" spans="1:9" ht="34" customHeight="1">
      <c r="A31" s="662">
        <v>1</v>
      </c>
      <c r="B31" s="789"/>
      <c r="C31" s="790"/>
      <c r="D31" s="790"/>
      <c r="E31" s="790"/>
      <c r="F31" s="790"/>
      <c r="G31" s="790"/>
      <c r="H31" s="858"/>
      <c r="I31" s="859"/>
    </row>
    <row r="32" spans="1:9" ht="34" customHeight="1">
      <c r="A32" s="662">
        <v>2</v>
      </c>
      <c r="B32" s="789"/>
      <c r="C32" s="790"/>
      <c r="D32" s="790"/>
      <c r="E32" s="790"/>
      <c r="F32" s="790"/>
      <c r="G32" s="790"/>
      <c r="H32" s="858"/>
      <c r="I32" s="859"/>
    </row>
    <row r="33" spans="1:10" ht="34" customHeight="1">
      <c r="A33" s="662">
        <v>3</v>
      </c>
      <c r="B33" s="789"/>
      <c r="C33" s="790"/>
      <c r="D33" s="790"/>
      <c r="E33" s="790"/>
      <c r="F33" s="790"/>
      <c r="G33" s="790"/>
      <c r="H33" s="858"/>
      <c r="I33" s="859"/>
    </row>
    <row r="34" spans="1:10" ht="34" customHeight="1">
      <c r="A34" s="662">
        <v>4</v>
      </c>
      <c r="B34" s="789"/>
      <c r="C34" s="790"/>
      <c r="D34" s="790"/>
      <c r="E34" s="790"/>
      <c r="F34" s="790"/>
      <c r="G34" s="790"/>
      <c r="H34" s="858"/>
      <c r="I34" s="859"/>
    </row>
    <row r="35" spans="1:10" ht="34" customHeight="1">
      <c r="A35" s="662">
        <v>5</v>
      </c>
      <c r="B35" s="789"/>
      <c r="C35" s="790"/>
      <c r="D35" s="790"/>
      <c r="E35" s="790"/>
      <c r="F35" s="790"/>
      <c r="G35" s="790"/>
      <c r="H35" s="858"/>
      <c r="I35" s="859"/>
    </row>
    <row r="36" spans="1:10" ht="34" customHeight="1">
      <c r="A36" s="661"/>
      <c r="B36" s="863" t="s">
        <v>6124</v>
      </c>
      <c r="C36" s="864"/>
      <c r="D36" s="864"/>
      <c r="E36" s="864"/>
      <c r="F36" s="864"/>
      <c r="G36" s="864"/>
      <c r="H36" s="865"/>
      <c r="I36" s="866"/>
    </row>
    <row r="37" spans="1:10" ht="34" customHeight="1">
      <c r="A37" s="661"/>
      <c r="B37" s="867" t="s">
        <v>6125</v>
      </c>
      <c r="C37" s="868"/>
      <c r="D37" s="868"/>
      <c r="E37" s="868"/>
      <c r="F37" s="868"/>
      <c r="G37" s="868"/>
      <c r="H37" s="869"/>
      <c r="I37" s="870"/>
    </row>
    <row r="38" spans="1:10" ht="34" customHeight="1">
      <c r="A38" s="767"/>
      <c r="B38" s="767"/>
      <c r="C38" s="767"/>
      <c r="D38" s="767"/>
      <c r="E38" s="767"/>
      <c r="F38" s="767"/>
      <c r="G38" s="767"/>
      <c r="H38" s="857"/>
      <c r="I38" s="857"/>
    </row>
    <row r="39" spans="1:10" ht="34" customHeight="1">
      <c r="A39" s="767"/>
      <c r="B39" s="767"/>
      <c r="C39" s="767"/>
      <c r="D39" s="767"/>
      <c r="E39" s="767"/>
      <c r="F39" s="767"/>
      <c r="G39" s="767"/>
      <c r="H39" s="857"/>
      <c r="I39" s="857"/>
    </row>
    <row r="40" spans="1:10" ht="34" customHeight="1">
      <c r="A40" s="860" t="s">
        <v>6155</v>
      </c>
      <c r="B40" s="861"/>
      <c r="C40" s="861"/>
      <c r="D40" s="861"/>
      <c r="E40" s="861"/>
      <c r="F40" s="861"/>
      <c r="G40" s="862"/>
      <c r="H40" s="741"/>
      <c r="I40" s="737"/>
    </row>
    <row r="41" spans="1:10" ht="39" customHeight="1">
      <c r="A41" s="719" t="s">
        <v>1463</v>
      </c>
      <c r="B41" s="720" t="s">
        <v>1462</v>
      </c>
      <c r="C41" s="721" t="s">
        <v>1461</v>
      </c>
      <c r="D41" s="721" t="s">
        <v>1460</v>
      </c>
      <c r="E41" s="722" t="s">
        <v>1459</v>
      </c>
      <c r="F41" s="721" t="s">
        <v>1458</v>
      </c>
      <c r="G41" s="723" t="s">
        <v>1457</v>
      </c>
      <c r="H41" s="676" t="s">
        <v>48</v>
      </c>
      <c r="I41" s="675" t="s">
        <v>1456</v>
      </c>
      <c r="J41" s="664"/>
    </row>
    <row r="42" spans="1:10" ht="26.25" customHeight="1">
      <c r="A42" s="478"/>
      <c r="B42" s="895" t="s">
        <v>1455</v>
      </c>
      <c r="C42" s="895"/>
      <c r="D42" s="895"/>
      <c r="E42" s="895"/>
      <c r="F42" s="895"/>
      <c r="G42" s="903"/>
      <c r="H42" s="676">
        <f>H43+H72+H79+H84+H111</f>
        <v>0</v>
      </c>
      <c r="I42" s="674">
        <f>I43+I72+I79+I84+I111</f>
        <v>102</v>
      </c>
    </row>
    <row r="43" spans="1:10" ht="40.15" customHeight="1">
      <c r="A43" s="405" t="s">
        <v>1454</v>
      </c>
      <c r="B43" s="892" t="s">
        <v>1453</v>
      </c>
      <c r="C43" s="904"/>
      <c r="D43" s="904"/>
      <c r="E43" s="904"/>
      <c r="F43" s="904"/>
      <c r="G43" s="905"/>
      <c r="H43" s="676">
        <f>SUM(D44:D68)</f>
        <v>0</v>
      </c>
      <c r="I43" s="674">
        <f>COUNT(D44:D68)*2</f>
        <v>50</v>
      </c>
    </row>
    <row r="44" spans="1:10" ht="31">
      <c r="A44" s="479" t="s">
        <v>1452</v>
      </c>
      <c r="B44" s="480" t="s">
        <v>1451</v>
      </c>
      <c r="C44" s="481" t="s">
        <v>1450</v>
      </c>
      <c r="D44" s="24">
        <v>0</v>
      </c>
      <c r="E44" s="483" t="s">
        <v>1210</v>
      </c>
      <c r="F44" s="484" t="s">
        <v>1449</v>
      </c>
      <c r="G44" s="654"/>
      <c r="H44" s="676"/>
      <c r="I44" s="674"/>
    </row>
    <row r="45" spans="1:10" ht="33.65" customHeight="1">
      <c r="A45" s="479" t="s">
        <v>1448</v>
      </c>
      <c r="B45" s="480" t="s">
        <v>1447</v>
      </c>
      <c r="C45" s="484" t="s">
        <v>1446</v>
      </c>
      <c r="D45" s="24">
        <v>0</v>
      </c>
      <c r="E45" s="483" t="s">
        <v>1210</v>
      </c>
      <c r="F45" s="484" t="s">
        <v>1445</v>
      </c>
      <c r="G45" s="654"/>
      <c r="H45" s="676"/>
      <c r="I45" s="674"/>
    </row>
    <row r="46" spans="1:10" ht="79.900000000000006" customHeight="1">
      <c r="A46" s="479" t="s">
        <v>1444</v>
      </c>
      <c r="B46" s="480" t="s">
        <v>1443</v>
      </c>
      <c r="C46" s="484" t="s">
        <v>1442</v>
      </c>
      <c r="D46" s="24">
        <v>0</v>
      </c>
      <c r="E46" s="483" t="s">
        <v>1210</v>
      </c>
      <c r="F46" s="484" t="s">
        <v>1441</v>
      </c>
      <c r="G46" s="654"/>
      <c r="H46" s="676"/>
      <c r="I46" s="674"/>
    </row>
    <row r="47" spans="1:10" ht="31">
      <c r="A47" s="479" t="s">
        <v>1440</v>
      </c>
      <c r="B47" s="480" t="s">
        <v>1439</v>
      </c>
      <c r="C47" s="484" t="s">
        <v>1438</v>
      </c>
      <c r="D47" s="24">
        <v>0</v>
      </c>
      <c r="E47" s="483" t="s">
        <v>1210</v>
      </c>
      <c r="F47" s="484" t="s">
        <v>1437</v>
      </c>
      <c r="G47" s="654"/>
      <c r="H47" s="676"/>
      <c r="I47" s="674"/>
    </row>
    <row r="48" spans="1:10" ht="31">
      <c r="A48" s="479" t="s">
        <v>1436</v>
      </c>
      <c r="B48" s="480" t="s">
        <v>1435</v>
      </c>
      <c r="C48" s="484" t="s">
        <v>1434</v>
      </c>
      <c r="D48" s="24">
        <v>0</v>
      </c>
      <c r="E48" s="483" t="s">
        <v>1210</v>
      </c>
      <c r="F48" s="485" t="s">
        <v>1433</v>
      </c>
      <c r="G48" s="654"/>
      <c r="H48" s="676"/>
      <c r="I48" s="674"/>
    </row>
    <row r="49" spans="1:14" ht="29">
      <c r="A49" s="486" t="s">
        <v>1432</v>
      </c>
      <c r="B49" s="487" t="s">
        <v>1431</v>
      </c>
      <c r="C49" s="488" t="s">
        <v>1430</v>
      </c>
      <c r="D49" s="24">
        <v>0</v>
      </c>
      <c r="E49" s="483" t="s">
        <v>1210</v>
      </c>
      <c r="F49" s="484" t="s">
        <v>1429</v>
      </c>
      <c r="G49" s="666"/>
      <c r="H49" s="676"/>
      <c r="I49" s="674"/>
    </row>
    <row r="50" spans="1:14" ht="96.75" customHeight="1">
      <c r="A50" s="479"/>
      <c r="B50" s="480"/>
      <c r="C50" s="484" t="s">
        <v>1428</v>
      </c>
      <c r="D50" s="24">
        <v>0</v>
      </c>
      <c r="E50" s="483" t="s">
        <v>1210</v>
      </c>
      <c r="F50" s="484" t="s">
        <v>1427</v>
      </c>
      <c r="G50" s="654"/>
      <c r="H50" s="676"/>
      <c r="I50" s="674"/>
    </row>
    <row r="51" spans="1:14" ht="31">
      <c r="A51" s="479" t="s">
        <v>1426</v>
      </c>
      <c r="B51" s="480" t="s">
        <v>1425</v>
      </c>
      <c r="C51" s="484" t="s">
        <v>1424</v>
      </c>
      <c r="D51" s="24">
        <v>0</v>
      </c>
      <c r="E51" s="483" t="s">
        <v>1210</v>
      </c>
      <c r="F51" s="484" t="s">
        <v>1423</v>
      </c>
      <c r="G51" s="654"/>
      <c r="H51" s="676"/>
      <c r="I51" s="674"/>
    </row>
    <row r="52" spans="1:14" ht="43.5" customHeight="1">
      <c r="A52" s="479"/>
      <c r="B52" s="480"/>
      <c r="C52" s="484" t="s">
        <v>1422</v>
      </c>
      <c r="D52" s="24">
        <v>0</v>
      </c>
      <c r="E52" s="483" t="s">
        <v>1210</v>
      </c>
      <c r="F52" s="484" t="s">
        <v>1421</v>
      </c>
      <c r="G52" s="654"/>
      <c r="H52" s="676"/>
      <c r="I52" s="674"/>
    </row>
    <row r="53" spans="1:14" ht="31">
      <c r="A53" s="479" t="s">
        <v>1420</v>
      </c>
      <c r="B53" s="480" t="s">
        <v>1419</v>
      </c>
      <c r="C53" s="484" t="s">
        <v>1418</v>
      </c>
      <c r="D53" s="24">
        <v>0</v>
      </c>
      <c r="E53" s="483" t="s">
        <v>1210</v>
      </c>
      <c r="F53" s="484" t="s">
        <v>1411</v>
      </c>
      <c r="G53" s="654"/>
      <c r="H53" s="676"/>
      <c r="I53" s="674"/>
    </row>
    <row r="54" spans="1:14" ht="31">
      <c r="A54" s="479" t="s">
        <v>1417</v>
      </c>
      <c r="B54" s="480" t="s">
        <v>1416</v>
      </c>
      <c r="C54" s="484" t="s">
        <v>1415</v>
      </c>
      <c r="D54" s="24">
        <v>0</v>
      </c>
      <c r="E54" s="483" t="s">
        <v>1210</v>
      </c>
      <c r="F54" s="484" t="s">
        <v>1411</v>
      </c>
      <c r="G54" s="654"/>
      <c r="H54" s="676"/>
      <c r="I54" s="674"/>
    </row>
    <row r="55" spans="1:14" ht="31">
      <c r="A55" s="479" t="s">
        <v>1414</v>
      </c>
      <c r="B55" s="480" t="s">
        <v>1413</v>
      </c>
      <c r="C55" s="484" t="s">
        <v>1412</v>
      </c>
      <c r="D55" s="24">
        <v>0</v>
      </c>
      <c r="E55" s="483" t="s">
        <v>1210</v>
      </c>
      <c r="F55" s="485" t="s">
        <v>1411</v>
      </c>
      <c r="G55" s="654"/>
      <c r="H55" s="676"/>
      <c r="I55" s="674"/>
    </row>
    <row r="56" spans="1:14" ht="43.5">
      <c r="A56" s="479"/>
      <c r="B56" s="480"/>
      <c r="C56" s="484" t="s">
        <v>1410</v>
      </c>
      <c r="D56" s="24">
        <v>0</v>
      </c>
      <c r="E56" s="483" t="s">
        <v>1210</v>
      </c>
      <c r="F56" s="484" t="s">
        <v>1409</v>
      </c>
      <c r="G56" s="654"/>
      <c r="H56" s="676"/>
      <c r="I56" s="674"/>
    </row>
    <row r="57" spans="1:14" ht="31">
      <c r="A57" s="479" t="s">
        <v>1408</v>
      </c>
      <c r="B57" s="480" t="s">
        <v>1407</v>
      </c>
      <c r="C57" s="484" t="s">
        <v>1406</v>
      </c>
      <c r="D57" s="24">
        <v>0</v>
      </c>
      <c r="E57" s="483" t="s">
        <v>1210</v>
      </c>
      <c r="F57" s="484" t="s">
        <v>1405</v>
      </c>
      <c r="G57" s="654"/>
      <c r="H57" s="676"/>
      <c r="I57" s="674"/>
    </row>
    <row r="58" spans="1:14" ht="58">
      <c r="A58" s="479" t="s">
        <v>1404</v>
      </c>
      <c r="B58" s="480" t="s">
        <v>1403</v>
      </c>
      <c r="C58" s="484" t="s">
        <v>1402</v>
      </c>
      <c r="D58" s="24">
        <v>0</v>
      </c>
      <c r="E58" s="483" t="s">
        <v>1210</v>
      </c>
      <c r="F58" s="490" t="s">
        <v>1401</v>
      </c>
      <c r="G58" s="667"/>
      <c r="H58" s="677"/>
      <c r="I58" s="663"/>
      <c r="J58" s="485"/>
      <c r="K58" s="485"/>
      <c r="L58" s="485"/>
      <c r="M58" s="485"/>
      <c r="N58" s="485"/>
    </row>
    <row r="59" spans="1:14" ht="31">
      <c r="A59" s="479" t="s">
        <v>1400</v>
      </c>
      <c r="B59" s="480" t="s">
        <v>1399</v>
      </c>
      <c r="C59" s="484" t="s">
        <v>1398</v>
      </c>
      <c r="D59" s="24">
        <v>0</v>
      </c>
      <c r="E59" s="483" t="s">
        <v>1210</v>
      </c>
      <c r="F59" s="484" t="s">
        <v>1397</v>
      </c>
      <c r="G59" s="654"/>
      <c r="H59" s="676"/>
      <c r="I59" s="674"/>
    </row>
    <row r="60" spans="1:14" ht="29">
      <c r="A60" s="479"/>
      <c r="B60" s="480"/>
      <c r="C60" s="484" t="s">
        <v>1396</v>
      </c>
      <c r="D60" s="24">
        <v>0</v>
      </c>
      <c r="E60" s="483" t="s">
        <v>1210</v>
      </c>
      <c r="F60" s="482"/>
      <c r="G60" s="654"/>
      <c r="H60" s="676"/>
      <c r="I60" s="674"/>
    </row>
    <row r="61" spans="1:14" ht="31">
      <c r="A61" s="479" t="s">
        <v>1395</v>
      </c>
      <c r="B61" s="480" t="s">
        <v>1394</v>
      </c>
      <c r="C61" s="484" t="s">
        <v>1393</v>
      </c>
      <c r="D61" s="24">
        <v>0</v>
      </c>
      <c r="E61" s="492" t="s">
        <v>422</v>
      </c>
      <c r="F61" s="482"/>
      <c r="G61" s="654"/>
      <c r="H61" s="676"/>
      <c r="I61" s="674"/>
    </row>
    <row r="62" spans="1:14" ht="48" customHeight="1">
      <c r="A62" s="479" t="s">
        <v>1392</v>
      </c>
      <c r="B62" s="480" t="s">
        <v>1391</v>
      </c>
      <c r="C62" s="484" t="s">
        <v>1390</v>
      </c>
      <c r="D62" s="24">
        <v>0</v>
      </c>
      <c r="E62" s="483" t="s">
        <v>1210</v>
      </c>
      <c r="F62" s="482"/>
      <c r="G62" s="654"/>
      <c r="H62" s="676"/>
      <c r="I62" s="674"/>
    </row>
    <row r="63" spans="1:14" ht="30" customHeight="1">
      <c r="A63" s="479"/>
      <c r="B63" s="480"/>
      <c r="C63" s="484" t="s">
        <v>1389</v>
      </c>
      <c r="D63" s="24">
        <v>0</v>
      </c>
      <c r="E63" s="483" t="s">
        <v>1210</v>
      </c>
      <c r="F63" s="482"/>
      <c r="G63" s="654"/>
      <c r="H63" s="676"/>
      <c r="I63" s="674"/>
    </row>
    <row r="64" spans="1:14" ht="30" customHeight="1">
      <c r="A64" s="479"/>
      <c r="B64" s="480"/>
      <c r="C64" s="484" t="s">
        <v>1388</v>
      </c>
      <c r="D64" s="24">
        <v>0</v>
      </c>
      <c r="E64" s="483" t="s">
        <v>1210</v>
      </c>
      <c r="F64" s="482"/>
      <c r="G64" s="654"/>
      <c r="H64" s="676"/>
      <c r="I64" s="674"/>
    </row>
    <row r="65" spans="1:9" ht="30" customHeight="1">
      <c r="A65" s="479"/>
      <c r="B65" s="480"/>
      <c r="C65" s="484" t="s">
        <v>1387</v>
      </c>
      <c r="D65" s="24">
        <v>0</v>
      </c>
      <c r="E65" s="483" t="s">
        <v>1210</v>
      </c>
      <c r="F65" s="482"/>
      <c r="G65" s="654"/>
      <c r="H65" s="676"/>
      <c r="I65" s="674"/>
    </row>
    <row r="66" spans="1:9" ht="49.5" customHeight="1">
      <c r="A66" s="479"/>
      <c r="B66" s="480"/>
      <c r="C66" s="484" t="s">
        <v>1386</v>
      </c>
      <c r="D66" s="24">
        <v>0</v>
      </c>
      <c r="E66" s="483" t="s">
        <v>1210</v>
      </c>
      <c r="F66" s="482"/>
      <c r="G66" s="654">
        <v>343432</v>
      </c>
      <c r="H66" s="676"/>
      <c r="I66" s="674"/>
    </row>
    <row r="67" spans="1:9" ht="30" customHeight="1">
      <c r="A67" s="479"/>
      <c r="B67" s="480"/>
      <c r="C67" s="484" t="s">
        <v>1385</v>
      </c>
      <c r="D67" s="24">
        <v>0</v>
      </c>
      <c r="E67" s="483" t="s">
        <v>1210</v>
      </c>
      <c r="F67" s="482"/>
      <c r="G67" s="654"/>
      <c r="H67" s="676"/>
      <c r="I67" s="674"/>
    </row>
    <row r="68" spans="1:9" ht="47.25" customHeight="1">
      <c r="A68" s="479"/>
      <c r="B68" s="480"/>
      <c r="C68" s="484" t="s">
        <v>1384</v>
      </c>
      <c r="D68" s="24">
        <v>0</v>
      </c>
      <c r="E68" s="483" t="s">
        <v>1210</v>
      </c>
      <c r="F68" s="482"/>
      <c r="G68" s="654"/>
      <c r="H68" s="676"/>
      <c r="I68" s="674"/>
    </row>
    <row r="69" spans="1:9" ht="31" hidden="1">
      <c r="A69" s="493" t="s">
        <v>1383</v>
      </c>
      <c r="B69" s="480" t="s">
        <v>1382</v>
      </c>
      <c r="C69" s="482"/>
      <c r="D69" s="482"/>
      <c r="E69" s="492"/>
      <c r="F69" s="482"/>
      <c r="G69" s="482"/>
    </row>
    <row r="70" spans="1:9" ht="31" hidden="1">
      <c r="A70" s="493" t="s">
        <v>1381</v>
      </c>
      <c r="B70" s="480" t="s">
        <v>1380</v>
      </c>
      <c r="C70" s="482"/>
      <c r="D70" s="482"/>
      <c r="E70" s="492"/>
      <c r="F70" s="482"/>
      <c r="G70" s="482"/>
    </row>
    <row r="71" spans="1:9" ht="31" hidden="1">
      <c r="A71" s="493" t="s">
        <v>1379</v>
      </c>
      <c r="B71" s="480" t="s">
        <v>1378</v>
      </c>
      <c r="C71" s="482"/>
      <c r="D71" s="482"/>
      <c r="E71" s="492"/>
      <c r="F71" s="482"/>
      <c r="G71" s="482"/>
    </row>
    <row r="72" spans="1:9" ht="40.15" customHeight="1">
      <c r="A72" s="405" t="s">
        <v>1377</v>
      </c>
      <c r="B72" s="892" t="s">
        <v>1376</v>
      </c>
      <c r="C72" s="893"/>
      <c r="D72" s="893"/>
      <c r="E72" s="893"/>
      <c r="F72" s="893"/>
      <c r="G72" s="893"/>
      <c r="H72" s="676">
        <f>SUM(D74:D78)</f>
        <v>0</v>
      </c>
      <c r="I72" s="674">
        <f>COUNT(D74:D78)*2</f>
        <v>10</v>
      </c>
    </row>
    <row r="73" spans="1:9" ht="31" hidden="1">
      <c r="A73" s="493" t="s">
        <v>1375</v>
      </c>
      <c r="B73" s="494" t="s">
        <v>1374</v>
      </c>
      <c r="C73" s="484"/>
      <c r="D73" s="484"/>
      <c r="E73" s="495"/>
      <c r="F73" s="484"/>
      <c r="G73" s="482"/>
    </row>
    <row r="74" spans="1:9" ht="31">
      <c r="A74" s="479" t="s">
        <v>1373</v>
      </c>
      <c r="B74" s="494" t="s">
        <v>1372</v>
      </c>
      <c r="C74" s="484" t="s">
        <v>1371</v>
      </c>
      <c r="D74" s="24">
        <v>0</v>
      </c>
      <c r="E74" s="483" t="s">
        <v>1210</v>
      </c>
      <c r="F74" s="482"/>
      <c r="G74" s="654"/>
      <c r="H74" s="676"/>
      <c r="I74" s="674"/>
    </row>
    <row r="75" spans="1:9" ht="31">
      <c r="A75" s="479" t="s">
        <v>1370</v>
      </c>
      <c r="B75" s="494" t="s">
        <v>1369</v>
      </c>
      <c r="C75" s="484" t="s">
        <v>1368</v>
      </c>
      <c r="D75" s="24">
        <v>0</v>
      </c>
      <c r="E75" s="483" t="s">
        <v>1210</v>
      </c>
      <c r="F75" s="482"/>
      <c r="G75" s="654"/>
      <c r="H75" s="676"/>
      <c r="I75" s="674"/>
    </row>
    <row r="76" spans="1:9" ht="31">
      <c r="A76" s="479" t="s">
        <v>1367</v>
      </c>
      <c r="B76" s="494" t="s">
        <v>1366</v>
      </c>
      <c r="C76" s="484" t="s">
        <v>1365</v>
      </c>
      <c r="D76" s="24">
        <v>0</v>
      </c>
      <c r="E76" s="483" t="s">
        <v>1210</v>
      </c>
      <c r="F76" s="482"/>
      <c r="G76" s="654"/>
      <c r="H76" s="676"/>
      <c r="I76" s="674"/>
    </row>
    <row r="77" spans="1:9" ht="15.5">
      <c r="A77" s="479"/>
      <c r="B77" s="494"/>
      <c r="C77" s="484" t="s">
        <v>1364</v>
      </c>
      <c r="D77" s="24">
        <v>0</v>
      </c>
      <c r="E77" s="483" t="s">
        <v>1210</v>
      </c>
      <c r="F77" s="482"/>
      <c r="G77" s="654"/>
      <c r="H77" s="676"/>
      <c r="I77" s="674"/>
    </row>
    <row r="78" spans="1:9" ht="31">
      <c r="A78" s="479" t="s">
        <v>1363</v>
      </c>
      <c r="B78" s="494" t="s">
        <v>1362</v>
      </c>
      <c r="C78" s="484" t="s">
        <v>1361</v>
      </c>
      <c r="D78" s="10">
        <v>0</v>
      </c>
      <c r="E78" s="483" t="s">
        <v>1210</v>
      </c>
      <c r="F78" s="482"/>
      <c r="G78" s="654"/>
      <c r="H78" s="676"/>
      <c r="I78" s="674"/>
    </row>
    <row r="79" spans="1:9" ht="40.15" customHeight="1">
      <c r="A79" s="405" t="s">
        <v>1360</v>
      </c>
      <c r="B79" s="892" t="s">
        <v>1359</v>
      </c>
      <c r="C79" s="893"/>
      <c r="D79" s="893"/>
      <c r="E79" s="893"/>
      <c r="F79" s="893"/>
      <c r="G79" s="893"/>
      <c r="H79" s="676">
        <f>SUM(D81:D83)</f>
        <v>0</v>
      </c>
      <c r="I79" s="674">
        <f>COUNT(D81:D83)*2</f>
        <v>6</v>
      </c>
    </row>
    <row r="80" spans="1:9" ht="31" hidden="1">
      <c r="A80" s="493" t="s">
        <v>1358</v>
      </c>
      <c r="B80" s="494" t="s">
        <v>1357</v>
      </c>
      <c r="C80" s="484"/>
      <c r="D80" s="482"/>
      <c r="E80" s="492"/>
      <c r="F80" s="482"/>
      <c r="G80" s="482"/>
    </row>
    <row r="81" spans="1:9" ht="31">
      <c r="A81" s="479" t="s">
        <v>1356</v>
      </c>
      <c r="B81" s="494" t="s">
        <v>1355</v>
      </c>
      <c r="C81" s="484" t="s">
        <v>1354</v>
      </c>
      <c r="D81" s="24">
        <v>0</v>
      </c>
      <c r="E81" s="492" t="s">
        <v>1210</v>
      </c>
      <c r="F81" s="482"/>
      <c r="G81" s="654"/>
      <c r="H81" s="676"/>
      <c r="I81" s="674"/>
    </row>
    <row r="82" spans="1:9" ht="31">
      <c r="A82" s="479" t="s">
        <v>1353</v>
      </c>
      <c r="B82" s="494" t="s">
        <v>1352</v>
      </c>
      <c r="C82" s="484" t="s">
        <v>1351</v>
      </c>
      <c r="D82" s="24">
        <v>0</v>
      </c>
      <c r="E82" s="492" t="s">
        <v>1210</v>
      </c>
      <c r="F82" s="482"/>
      <c r="G82" s="654"/>
      <c r="H82" s="676"/>
      <c r="I82" s="674"/>
    </row>
    <row r="83" spans="1:9" ht="33.75" customHeight="1">
      <c r="A83" s="479"/>
      <c r="B83" s="494"/>
      <c r="C83" s="484" t="s">
        <v>1350</v>
      </c>
      <c r="D83" s="24">
        <v>0</v>
      </c>
      <c r="E83" s="492" t="s">
        <v>1210</v>
      </c>
      <c r="F83" s="482"/>
      <c r="G83" s="654"/>
      <c r="H83" s="676"/>
      <c r="I83" s="674"/>
    </row>
    <row r="84" spans="1:9" ht="40.15" customHeight="1">
      <c r="A84" s="405" t="s">
        <v>1349</v>
      </c>
      <c r="B84" s="892" t="s">
        <v>1348</v>
      </c>
      <c r="C84" s="893"/>
      <c r="D84" s="893"/>
      <c r="E84" s="893"/>
      <c r="F84" s="893"/>
      <c r="G84" s="893"/>
      <c r="H84" s="676">
        <f>SUM(D85:D102)</f>
        <v>0</v>
      </c>
      <c r="I84" s="674">
        <f>COUNT(D85:D102)*2</f>
        <v>34</v>
      </c>
    </row>
    <row r="85" spans="1:9" ht="71.25" customHeight="1">
      <c r="A85" s="479" t="s">
        <v>1347</v>
      </c>
      <c r="B85" s="480" t="s">
        <v>1346</v>
      </c>
      <c r="C85" s="496" t="s">
        <v>1345</v>
      </c>
      <c r="D85" s="62">
        <v>0</v>
      </c>
      <c r="E85" s="495" t="s">
        <v>422</v>
      </c>
      <c r="F85" s="484" t="s">
        <v>1344</v>
      </c>
      <c r="G85" s="654"/>
      <c r="H85" s="676"/>
      <c r="I85" s="674"/>
    </row>
    <row r="86" spans="1:9" ht="62">
      <c r="A86" s="479" t="s">
        <v>1343</v>
      </c>
      <c r="B86" s="480" t="s">
        <v>1342</v>
      </c>
      <c r="C86" s="484" t="s">
        <v>1341</v>
      </c>
      <c r="D86" s="62">
        <v>0</v>
      </c>
      <c r="E86" s="495" t="s">
        <v>1210</v>
      </c>
      <c r="F86" s="482"/>
      <c r="G86" s="654"/>
      <c r="H86" s="676"/>
      <c r="I86" s="674"/>
    </row>
    <row r="87" spans="1:9" ht="66.75" customHeight="1">
      <c r="A87" s="479" t="s">
        <v>1340</v>
      </c>
      <c r="B87" s="480" t="s">
        <v>1339</v>
      </c>
      <c r="C87" s="484" t="s">
        <v>1338</v>
      </c>
      <c r="D87" s="24">
        <v>0</v>
      </c>
      <c r="E87" s="495" t="s">
        <v>422</v>
      </c>
      <c r="F87" s="482"/>
      <c r="G87" s="654"/>
      <c r="H87" s="676"/>
      <c r="I87" s="674"/>
    </row>
    <row r="88" spans="1:9" ht="29">
      <c r="A88" s="479"/>
      <c r="B88" s="480"/>
      <c r="C88" s="484" t="s">
        <v>402</v>
      </c>
      <c r="D88" s="24">
        <v>0</v>
      </c>
      <c r="E88" s="495" t="s">
        <v>422</v>
      </c>
      <c r="F88" s="482"/>
      <c r="G88" s="667"/>
      <c r="H88" s="676"/>
      <c r="I88" s="674"/>
    </row>
    <row r="89" spans="1:9" ht="29">
      <c r="A89" s="479"/>
      <c r="B89" s="480"/>
      <c r="C89" s="484" t="s">
        <v>396</v>
      </c>
      <c r="D89" s="24">
        <v>0</v>
      </c>
      <c r="E89" s="495" t="s">
        <v>422</v>
      </c>
      <c r="F89" s="482"/>
      <c r="G89" s="667"/>
      <c r="H89" s="676"/>
      <c r="I89" s="674"/>
    </row>
    <row r="90" spans="1:9" ht="54" customHeight="1">
      <c r="A90" s="479" t="s">
        <v>1337</v>
      </c>
      <c r="B90" s="480" t="s">
        <v>1336</v>
      </c>
      <c r="C90" s="484" t="s">
        <v>1335</v>
      </c>
      <c r="D90" s="24">
        <v>0</v>
      </c>
      <c r="E90" s="492" t="s">
        <v>116</v>
      </c>
      <c r="F90" s="482"/>
      <c r="G90" s="654"/>
      <c r="H90" s="676"/>
      <c r="I90" s="674"/>
    </row>
    <row r="91" spans="1:9" ht="34.5" customHeight="1">
      <c r="A91" s="479"/>
      <c r="B91" s="480"/>
      <c r="C91" s="490" t="s">
        <v>1334</v>
      </c>
      <c r="D91" s="24">
        <v>0</v>
      </c>
      <c r="E91" s="492" t="s">
        <v>110</v>
      </c>
      <c r="F91" s="482"/>
      <c r="G91" s="654"/>
      <c r="H91" s="676"/>
      <c r="I91" s="674"/>
    </row>
    <row r="92" spans="1:9" ht="29">
      <c r="A92" s="479"/>
      <c r="B92" s="480"/>
      <c r="C92" s="490" t="s">
        <v>1333</v>
      </c>
      <c r="D92" s="24">
        <v>0</v>
      </c>
      <c r="E92" s="492" t="s">
        <v>116</v>
      </c>
      <c r="F92" s="482"/>
      <c r="G92" s="654"/>
      <c r="H92" s="676"/>
      <c r="I92" s="674"/>
    </row>
    <row r="93" spans="1:9" ht="29">
      <c r="A93" s="479"/>
      <c r="B93" s="480"/>
      <c r="C93" s="490" t="s">
        <v>1332</v>
      </c>
      <c r="D93" s="24">
        <v>0</v>
      </c>
      <c r="E93" s="492" t="s">
        <v>116</v>
      </c>
      <c r="F93" s="482"/>
      <c r="G93" s="654"/>
      <c r="H93" s="676"/>
      <c r="I93" s="674"/>
    </row>
    <row r="94" spans="1:9" ht="29">
      <c r="A94" s="479"/>
      <c r="B94" s="480"/>
      <c r="C94" s="490" t="s">
        <v>1331</v>
      </c>
      <c r="D94" s="24">
        <v>0</v>
      </c>
      <c r="E94" s="492" t="s">
        <v>116</v>
      </c>
      <c r="F94" s="482"/>
      <c r="G94" s="654"/>
      <c r="H94" s="676"/>
      <c r="I94" s="674"/>
    </row>
    <row r="95" spans="1:9" ht="62">
      <c r="A95" s="479" t="s">
        <v>1330</v>
      </c>
      <c r="B95" s="480" t="s">
        <v>1329</v>
      </c>
      <c r="C95" s="484" t="s">
        <v>1328</v>
      </c>
      <c r="D95" s="24">
        <v>0</v>
      </c>
      <c r="E95" s="492" t="s">
        <v>110</v>
      </c>
      <c r="F95" s="484" t="s">
        <v>1327</v>
      </c>
      <c r="G95" s="654"/>
      <c r="H95" s="676"/>
      <c r="I95" s="674"/>
    </row>
    <row r="96" spans="1:9" ht="43.5">
      <c r="A96" s="479"/>
      <c r="B96" s="480"/>
      <c r="C96" s="484" t="s">
        <v>1326</v>
      </c>
      <c r="D96" s="24">
        <v>0</v>
      </c>
      <c r="E96" s="492" t="s">
        <v>116</v>
      </c>
      <c r="F96" s="484" t="s">
        <v>1325</v>
      </c>
      <c r="G96" s="654"/>
      <c r="H96" s="676"/>
      <c r="I96" s="674"/>
    </row>
    <row r="97" spans="1:9" ht="46.5">
      <c r="A97" s="479" t="s">
        <v>1324</v>
      </c>
      <c r="B97" s="480" t="s">
        <v>1323</v>
      </c>
      <c r="C97" s="484" t="s">
        <v>1322</v>
      </c>
      <c r="D97" s="24">
        <v>0</v>
      </c>
      <c r="E97" s="492" t="s">
        <v>116</v>
      </c>
      <c r="F97" s="482"/>
      <c r="G97" s="654"/>
      <c r="H97" s="676"/>
      <c r="I97" s="674"/>
    </row>
    <row r="98" spans="1:9" ht="66.75" customHeight="1">
      <c r="A98" s="479" t="s">
        <v>1321</v>
      </c>
      <c r="B98" s="480" t="s">
        <v>1320</v>
      </c>
      <c r="C98" s="497" t="s">
        <v>1319</v>
      </c>
      <c r="D98" s="24">
        <v>0</v>
      </c>
      <c r="E98" s="492" t="s">
        <v>116</v>
      </c>
      <c r="F98" s="482"/>
      <c r="G98" s="654"/>
      <c r="H98" s="676"/>
      <c r="I98" s="674"/>
    </row>
    <row r="99" spans="1:9" ht="93">
      <c r="A99" s="479" t="s">
        <v>1318</v>
      </c>
      <c r="B99" s="480" t="s">
        <v>1317</v>
      </c>
      <c r="C99" s="484" t="s">
        <v>1316</v>
      </c>
      <c r="D99" s="24">
        <v>0</v>
      </c>
      <c r="E99" s="492" t="s">
        <v>116</v>
      </c>
      <c r="F99" s="482"/>
      <c r="G99" s="654"/>
      <c r="H99" s="676"/>
      <c r="I99" s="674"/>
    </row>
    <row r="100" spans="1:9" ht="62" hidden="1">
      <c r="A100" s="493" t="s">
        <v>1315</v>
      </c>
      <c r="B100" s="480" t="s">
        <v>1314</v>
      </c>
      <c r="C100" s="497"/>
      <c r="D100" s="482"/>
      <c r="E100" s="492" t="s">
        <v>110</v>
      </c>
      <c r="F100" s="482"/>
      <c r="G100" s="482"/>
    </row>
    <row r="101" spans="1:9" ht="61.5" customHeight="1">
      <c r="A101" s="479" t="s">
        <v>1313</v>
      </c>
      <c r="B101" s="480" t="s">
        <v>1312</v>
      </c>
      <c r="C101" s="484" t="s">
        <v>1311</v>
      </c>
      <c r="D101" s="24">
        <v>0</v>
      </c>
      <c r="E101" s="492" t="s">
        <v>110</v>
      </c>
      <c r="F101" s="484"/>
      <c r="G101" s="654"/>
      <c r="H101" s="676"/>
      <c r="I101" s="674"/>
    </row>
    <row r="102" spans="1:9" ht="29">
      <c r="A102" s="479" t="s">
        <v>1310</v>
      </c>
      <c r="B102" s="495" t="s">
        <v>1309</v>
      </c>
      <c r="C102" s="484" t="s">
        <v>1308</v>
      </c>
      <c r="D102" s="24">
        <v>0</v>
      </c>
      <c r="E102" s="492" t="s">
        <v>110</v>
      </c>
      <c r="F102" s="482"/>
      <c r="G102" s="654"/>
      <c r="H102" s="676"/>
      <c r="I102" s="674"/>
    </row>
    <row r="103" spans="1:9" ht="40.15" hidden="1" customHeight="1">
      <c r="A103" s="498" t="s">
        <v>1307</v>
      </c>
      <c r="B103" s="892" t="s">
        <v>1306</v>
      </c>
      <c r="C103" s="893"/>
      <c r="D103" s="893"/>
      <c r="E103" s="893"/>
      <c r="F103" s="893"/>
      <c r="G103" s="897"/>
      <c r="H103" s="448">
        <f>SUM(D104:D110)</f>
        <v>0</v>
      </c>
      <c r="I103" s="448">
        <f>COUNT(D104:D110)*2</f>
        <v>0</v>
      </c>
    </row>
    <row r="104" spans="1:9" ht="31" hidden="1">
      <c r="A104" s="493" t="s">
        <v>1305</v>
      </c>
      <c r="B104" s="499" t="s">
        <v>1304</v>
      </c>
      <c r="C104" s="482"/>
      <c r="D104" s="482"/>
      <c r="E104" s="492"/>
      <c r="F104" s="482"/>
      <c r="G104" s="482"/>
    </row>
    <row r="105" spans="1:9" ht="31" hidden="1">
      <c r="A105" s="493" t="s">
        <v>1303</v>
      </c>
      <c r="B105" s="499" t="s">
        <v>1302</v>
      </c>
      <c r="C105" s="482"/>
      <c r="D105" s="482"/>
      <c r="E105" s="492"/>
      <c r="F105" s="482"/>
      <c r="G105" s="482"/>
    </row>
    <row r="106" spans="1:9" ht="31" hidden="1">
      <c r="A106" s="493" t="s">
        <v>1301</v>
      </c>
      <c r="B106" s="499" t="s">
        <v>1300</v>
      </c>
      <c r="C106" s="482"/>
      <c r="D106" s="482"/>
      <c r="E106" s="492"/>
      <c r="F106" s="482"/>
      <c r="G106" s="482"/>
    </row>
    <row r="107" spans="1:9" ht="31" hidden="1">
      <c r="A107" s="493" t="s">
        <v>1299</v>
      </c>
      <c r="B107" s="499" t="s">
        <v>1298</v>
      </c>
      <c r="C107" s="482"/>
      <c r="D107" s="482"/>
      <c r="E107" s="492"/>
      <c r="F107" s="482"/>
      <c r="G107" s="482"/>
    </row>
    <row r="108" spans="1:9" ht="31" hidden="1">
      <c r="A108" s="493" t="s">
        <v>1297</v>
      </c>
      <c r="B108" s="499" t="s">
        <v>1296</v>
      </c>
      <c r="C108" s="482"/>
      <c r="D108" s="482"/>
      <c r="E108" s="492"/>
      <c r="F108" s="482"/>
      <c r="G108" s="482"/>
    </row>
    <row r="109" spans="1:9" ht="31" hidden="1">
      <c r="A109" s="493" t="s">
        <v>1295</v>
      </c>
      <c r="B109" s="499" t="s">
        <v>1294</v>
      </c>
      <c r="C109" s="482"/>
      <c r="D109" s="482"/>
      <c r="E109" s="492"/>
      <c r="F109" s="482"/>
      <c r="G109" s="482"/>
    </row>
    <row r="110" spans="1:9" ht="31" hidden="1">
      <c r="A110" s="493" t="s">
        <v>1293</v>
      </c>
      <c r="B110" s="499" t="s">
        <v>1292</v>
      </c>
      <c r="C110" s="482"/>
      <c r="D110" s="482"/>
      <c r="E110" s="492"/>
      <c r="F110" s="482"/>
      <c r="G110" s="482"/>
    </row>
    <row r="111" spans="1:9" ht="40.15" customHeight="1">
      <c r="A111" s="405" t="s">
        <v>1291</v>
      </c>
      <c r="B111" s="894" t="s">
        <v>1290</v>
      </c>
      <c r="C111" s="893"/>
      <c r="D111" s="893"/>
      <c r="E111" s="893"/>
      <c r="F111" s="893"/>
      <c r="G111" s="893"/>
      <c r="H111" s="676">
        <f>SUM(D112)</f>
        <v>0</v>
      </c>
      <c r="I111" s="674">
        <f>COUNT(D112)*2</f>
        <v>2</v>
      </c>
    </row>
    <row r="112" spans="1:9" ht="62">
      <c r="A112" s="479" t="s">
        <v>1289</v>
      </c>
      <c r="B112" s="499" t="s">
        <v>1288</v>
      </c>
      <c r="C112" s="500" t="s">
        <v>1287</v>
      </c>
      <c r="D112" s="16">
        <v>0</v>
      </c>
      <c r="E112" s="483" t="s">
        <v>116</v>
      </c>
      <c r="F112" s="496" t="s">
        <v>1286</v>
      </c>
      <c r="G112" s="654"/>
      <c r="H112" s="676"/>
      <c r="I112" s="674"/>
    </row>
    <row r="113" spans="1:9" ht="77.5" hidden="1">
      <c r="A113" s="493" t="s">
        <v>1285</v>
      </c>
      <c r="B113" s="499" t="s">
        <v>1284</v>
      </c>
      <c r="C113" s="482"/>
      <c r="D113" s="482"/>
      <c r="E113" s="492"/>
      <c r="F113" s="482"/>
      <c r="G113" s="482"/>
    </row>
    <row r="114" spans="1:9" ht="18.5">
      <c r="A114" s="478"/>
      <c r="B114" s="902" t="s">
        <v>1283</v>
      </c>
      <c r="C114" s="893"/>
      <c r="D114" s="893"/>
      <c r="E114" s="893"/>
      <c r="F114" s="893"/>
      <c r="G114" s="893"/>
      <c r="H114" s="676">
        <f>H115+H130+H143+H150+H157</f>
        <v>0</v>
      </c>
      <c r="I114" s="674">
        <f>I115+I130+I143+I150+I157</f>
        <v>78</v>
      </c>
    </row>
    <row r="115" spans="1:9" ht="40.15" customHeight="1">
      <c r="A115" s="502" t="s">
        <v>1282</v>
      </c>
      <c r="B115" s="892" t="s">
        <v>1281</v>
      </c>
      <c r="C115" s="893"/>
      <c r="D115" s="893"/>
      <c r="E115" s="893"/>
      <c r="F115" s="893"/>
      <c r="G115" s="893"/>
      <c r="H115" s="676">
        <f>SUM(D116:D129)</f>
        <v>0</v>
      </c>
      <c r="I115" s="674">
        <f>COUNT(D116:D129)*2</f>
        <v>28</v>
      </c>
    </row>
    <row r="116" spans="1:9" ht="31">
      <c r="A116" s="479" t="s">
        <v>1280</v>
      </c>
      <c r="B116" s="503" t="s">
        <v>1279</v>
      </c>
      <c r="C116" s="504" t="s">
        <v>1278</v>
      </c>
      <c r="D116" s="16">
        <v>0</v>
      </c>
      <c r="E116" s="483" t="s">
        <v>168</v>
      </c>
      <c r="F116" s="496" t="s">
        <v>1277</v>
      </c>
      <c r="G116" s="654"/>
      <c r="H116" s="676"/>
      <c r="I116" s="674"/>
    </row>
    <row r="117" spans="1:9" ht="31">
      <c r="A117" s="479"/>
      <c r="B117" s="503"/>
      <c r="C117" s="505" t="s">
        <v>1276</v>
      </c>
      <c r="D117" s="16">
        <v>0</v>
      </c>
      <c r="E117" s="483" t="s">
        <v>168</v>
      </c>
      <c r="F117" s="506"/>
      <c r="G117" s="654"/>
      <c r="H117" s="676"/>
      <c r="I117" s="674"/>
    </row>
    <row r="118" spans="1:9" ht="46.5">
      <c r="A118" s="479" t="s">
        <v>1275</v>
      </c>
      <c r="B118" s="503" t="s">
        <v>1274</v>
      </c>
      <c r="C118" s="504" t="s">
        <v>1273</v>
      </c>
      <c r="D118" s="24">
        <v>0</v>
      </c>
      <c r="E118" s="483" t="s">
        <v>168</v>
      </c>
      <c r="F118" s="482"/>
      <c r="G118" s="654"/>
      <c r="H118" s="676"/>
      <c r="I118" s="674"/>
    </row>
    <row r="119" spans="1:9" ht="29">
      <c r="A119" s="479"/>
      <c r="B119" s="503"/>
      <c r="C119" s="507" t="s">
        <v>1272</v>
      </c>
      <c r="D119" s="24">
        <v>0</v>
      </c>
      <c r="E119" s="483" t="s">
        <v>168</v>
      </c>
      <c r="F119" s="482"/>
      <c r="G119" s="654"/>
      <c r="H119" s="676"/>
      <c r="I119" s="674"/>
    </row>
    <row r="120" spans="1:9" ht="15.5">
      <c r="A120" s="479"/>
      <c r="B120" s="503"/>
      <c r="C120" s="504" t="s">
        <v>1271</v>
      </c>
      <c r="D120" s="24">
        <v>0</v>
      </c>
      <c r="E120" s="483" t="s">
        <v>168</v>
      </c>
      <c r="F120" s="482"/>
      <c r="G120" s="654"/>
      <c r="H120" s="676"/>
      <c r="I120" s="674"/>
    </row>
    <row r="121" spans="1:9" ht="29">
      <c r="A121" s="479"/>
      <c r="B121" s="503"/>
      <c r="C121" s="504" t="s">
        <v>1270</v>
      </c>
      <c r="D121" s="24">
        <v>0</v>
      </c>
      <c r="E121" s="483" t="s">
        <v>168</v>
      </c>
      <c r="F121" s="482"/>
      <c r="G121" s="654"/>
      <c r="H121" s="676"/>
      <c r="I121" s="674"/>
    </row>
    <row r="122" spans="1:9" ht="29">
      <c r="A122" s="479"/>
      <c r="B122" s="503"/>
      <c r="C122" s="507" t="s">
        <v>1269</v>
      </c>
      <c r="D122" s="24">
        <v>0</v>
      </c>
      <c r="E122" s="483" t="s">
        <v>168</v>
      </c>
      <c r="F122" s="482"/>
      <c r="G122" s="654"/>
      <c r="H122" s="676"/>
      <c r="I122" s="674"/>
    </row>
    <row r="123" spans="1:9" ht="46.5">
      <c r="A123" s="479" t="s">
        <v>1268</v>
      </c>
      <c r="B123" s="503" t="s">
        <v>1267</v>
      </c>
      <c r="C123" s="508" t="s">
        <v>1266</v>
      </c>
      <c r="D123" s="24">
        <v>0</v>
      </c>
      <c r="E123" s="483" t="s">
        <v>168</v>
      </c>
      <c r="F123" s="482"/>
      <c r="G123" s="654"/>
      <c r="H123" s="676"/>
      <c r="I123" s="674"/>
    </row>
    <row r="124" spans="1:9" ht="51.75" customHeight="1">
      <c r="A124" s="479" t="s">
        <v>1265</v>
      </c>
      <c r="B124" s="503" t="s">
        <v>1264</v>
      </c>
      <c r="C124" s="504" t="s">
        <v>1263</v>
      </c>
      <c r="D124" s="24">
        <v>0</v>
      </c>
      <c r="E124" s="483" t="s">
        <v>168</v>
      </c>
      <c r="F124" s="482"/>
      <c r="G124" s="654"/>
      <c r="H124" s="676"/>
      <c r="I124" s="674"/>
    </row>
    <row r="125" spans="1:9" ht="62">
      <c r="A125" s="479" t="s">
        <v>1262</v>
      </c>
      <c r="B125" s="503" t="s">
        <v>1261</v>
      </c>
      <c r="C125" s="496" t="s">
        <v>1260</v>
      </c>
      <c r="D125" s="24">
        <v>0</v>
      </c>
      <c r="E125" s="483" t="s">
        <v>168</v>
      </c>
      <c r="G125" s="654"/>
      <c r="H125" s="676"/>
      <c r="I125" s="674"/>
    </row>
    <row r="126" spans="1:9" ht="43.5">
      <c r="A126" s="479"/>
      <c r="B126" s="503"/>
      <c r="C126" s="485" t="s">
        <v>1259</v>
      </c>
      <c r="D126" s="24">
        <v>0</v>
      </c>
      <c r="E126" s="483" t="s">
        <v>168</v>
      </c>
      <c r="F126" s="484"/>
      <c r="G126" s="654"/>
      <c r="H126" s="676"/>
      <c r="I126" s="674"/>
    </row>
    <row r="127" spans="1:9" ht="31">
      <c r="A127" s="479" t="s">
        <v>1258</v>
      </c>
      <c r="B127" s="503" t="s">
        <v>1257</v>
      </c>
      <c r="C127" s="507" t="s">
        <v>1256</v>
      </c>
      <c r="D127" s="24">
        <v>0</v>
      </c>
      <c r="E127" s="483" t="s">
        <v>168</v>
      </c>
      <c r="F127" s="482"/>
      <c r="G127" s="654"/>
      <c r="H127" s="676"/>
      <c r="I127" s="674"/>
    </row>
    <row r="128" spans="1:9" ht="46.5">
      <c r="A128" s="479" t="s">
        <v>1255</v>
      </c>
      <c r="B128" s="503" t="s">
        <v>1254</v>
      </c>
      <c r="C128" s="504" t="s">
        <v>1253</v>
      </c>
      <c r="D128" s="24">
        <v>0</v>
      </c>
      <c r="E128" s="483" t="s">
        <v>168</v>
      </c>
      <c r="F128" s="482"/>
      <c r="G128" s="654"/>
      <c r="H128" s="676"/>
      <c r="I128" s="674"/>
    </row>
    <row r="129" spans="1:9" ht="46.5">
      <c r="A129" s="479" t="s">
        <v>1252</v>
      </c>
      <c r="B129" s="503" t="s">
        <v>1251</v>
      </c>
      <c r="C129" s="509" t="s">
        <v>1250</v>
      </c>
      <c r="D129" s="24">
        <v>0</v>
      </c>
      <c r="E129" s="492" t="s">
        <v>1249</v>
      </c>
      <c r="F129" s="482"/>
      <c r="G129" s="654"/>
      <c r="H129" s="676"/>
      <c r="I129" s="674"/>
    </row>
    <row r="130" spans="1:9" ht="40.15" customHeight="1">
      <c r="A130" s="502" t="s">
        <v>1248</v>
      </c>
      <c r="B130" s="894" t="s">
        <v>1247</v>
      </c>
      <c r="C130" s="893"/>
      <c r="D130" s="893"/>
      <c r="E130" s="893"/>
      <c r="F130" s="893"/>
      <c r="G130" s="893"/>
      <c r="H130" s="676">
        <f>SUM(D131:D140)</f>
        <v>0</v>
      </c>
      <c r="I130" s="674">
        <f>COUNT(D131:D140)*2</f>
        <v>18</v>
      </c>
    </row>
    <row r="131" spans="1:9" ht="31">
      <c r="A131" s="479" t="s">
        <v>1246</v>
      </c>
      <c r="B131" s="510" t="s">
        <v>1245</v>
      </c>
      <c r="C131" s="504" t="s">
        <v>1244</v>
      </c>
      <c r="D131" s="24">
        <v>0</v>
      </c>
      <c r="E131" s="492" t="s">
        <v>168</v>
      </c>
      <c r="F131" s="482"/>
      <c r="G131" s="654"/>
      <c r="H131" s="676"/>
      <c r="I131" s="674"/>
    </row>
    <row r="132" spans="1:9" ht="15.5">
      <c r="A132" s="479"/>
      <c r="B132" s="510"/>
      <c r="C132" s="504" t="s">
        <v>1243</v>
      </c>
      <c r="D132" s="24">
        <v>0</v>
      </c>
      <c r="E132" s="492" t="s">
        <v>168</v>
      </c>
      <c r="F132" s="482"/>
      <c r="G132" s="654"/>
      <c r="H132" s="676"/>
      <c r="I132" s="674"/>
    </row>
    <row r="133" spans="1:9" ht="29">
      <c r="A133" s="479"/>
      <c r="B133" s="510"/>
      <c r="C133" s="504" t="s">
        <v>1242</v>
      </c>
      <c r="D133" s="24">
        <v>0</v>
      </c>
      <c r="E133" s="492" t="s">
        <v>168</v>
      </c>
      <c r="F133" s="482"/>
      <c r="G133" s="654"/>
      <c r="H133" s="676"/>
      <c r="I133" s="674"/>
    </row>
    <row r="134" spans="1:9" ht="43.5">
      <c r="A134" s="479"/>
      <c r="B134" s="510"/>
      <c r="C134" s="504" t="s">
        <v>1241</v>
      </c>
      <c r="D134" s="24">
        <v>0</v>
      </c>
      <c r="E134" s="492" t="s">
        <v>168</v>
      </c>
      <c r="F134" s="482"/>
      <c r="G134" s="654"/>
      <c r="H134" s="676"/>
      <c r="I134" s="674"/>
    </row>
    <row r="135" spans="1:9" ht="29">
      <c r="A135" s="479"/>
      <c r="B135" s="510"/>
      <c r="C135" s="504" t="s">
        <v>1240</v>
      </c>
      <c r="D135" s="24">
        <v>0</v>
      </c>
      <c r="E135" s="492" t="s">
        <v>168</v>
      </c>
      <c r="F135" s="482"/>
      <c r="G135" s="654"/>
      <c r="H135" s="676"/>
      <c r="I135" s="674"/>
    </row>
    <row r="136" spans="1:9" ht="99.75" hidden="1" customHeight="1">
      <c r="A136" s="493" t="s">
        <v>1239</v>
      </c>
      <c r="B136" s="510" t="s">
        <v>1238</v>
      </c>
      <c r="C136" s="482"/>
      <c r="D136" s="482"/>
      <c r="E136" s="492"/>
      <c r="F136" s="482"/>
      <c r="G136" s="482"/>
    </row>
    <row r="137" spans="1:9" ht="62">
      <c r="A137" s="479" t="s">
        <v>1237</v>
      </c>
      <c r="B137" s="511" t="s">
        <v>1236</v>
      </c>
      <c r="C137" s="509" t="s">
        <v>1235</v>
      </c>
      <c r="D137" s="24">
        <v>0</v>
      </c>
      <c r="E137" s="492" t="s">
        <v>168</v>
      </c>
      <c r="F137" s="482"/>
      <c r="G137" s="654"/>
      <c r="H137" s="676"/>
      <c r="I137" s="674"/>
    </row>
    <row r="138" spans="1:9" ht="29">
      <c r="A138" s="479"/>
      <c r="B138" s="510"/>
      <c r="C138" s="509" t="s">
        <v>1234</v>
      </c>
      <c r="D138" s="24">
        <v>0</v>
      </c>
      <c r="E138" s="492" t="s">
        <v>168</v>
      </c>
      <c r="F138" s="482"/>
      <c r="G138" s="654"/>
      <c r="H138" s="676"/>
      <c r="I138" s="674"/>
    </row>
    <row r="139" spans="1:9" ht="29">
      <c r="A139" s="479"/>
      <c r="B139" s="510"/>
      <c r="C139" s="509" t="s">
        <v>1233</v>
      </c>
      <c r="D139" s="24">
        <v>0</v>
      </c>
      <c r="E139" s="492" t="s">
        <v>168</v>
      </c>
      <c r="F139" s="482"/>
      <c r="G139" s="654"/>
      <c r="H139" s="676"/>
      <c r="I139" s="674"/>
    </row>
    <row r="140" spans="1:9" ht="29">
      <c r="A140" s="479"/>
      <c r="B140" s="510"/>
      <c r="C140" s="512" t="s">
        <v>1232</v>
      </c>
      <c r="D140" s="24">
        <v>0</v>
      </c>
      <c r="E140" s="492" t="s">
        <v>168</v>
      </c>
      <c r="F140" s="482"/>
      <c r="G140" s="654"/>
      <c r="H140" s="676"/>
      <c r="I140" s="674"/>
    </row>
    <row r="141" spans="1:9" ht="75" hidden="1" customHeight="1">
      <c r="A141" s="493" t="s">
        <v>1231</v>
      </c>
      <c r="B141" s="510" t="s">
        <v>1230</v>
      </c>
      <c r="D141" s="482"/>
      <c r="E141" s="492"/>
      <c r="F141" s="482"/>
      <c r="G141" s="482"/>
    </row>
    <row r="142" spans="1:9" ht="72" hidden="1" customHeight="1">
      <c r="A142" s="493" t="s">
        <v>1229</v>
      </c>
      <c r="B142" s="513" t="s">
        <v>1228</v>
      </c>
      <c r="C142" s="482"/>
      <c r="D142" s="482"/>
      <c r="E142" s="492"/>
      <c r="F142" s="482"/>
      <c r="G142" s="482"/>
    </row>
    <row r="143" spans="1:9" ht="40.15" customHeight="1">
      <c r="A143" s="502" t="s">
        <v>1227</v>
      </c>
      <c r="B143" s="892" t="s">
        <v>1226</v>
      </c>
      <c r="C143" s="893"/>
      <c r="D143" s="893"/>
      <c r="E143" s="893"/>
      <c r="F143" s="893"/>
      <c r="G143" s="893"/>
      <c r="H143" s="676">
        <f>SUM(D144:D149)</f>
        <v>0</v>
      </c>
      <c r="I143" s="674">
        <f>COUNT(D144:D149)*2</f>
        <v>12</v>
      </c>
    </row>
    <row r="144" spans="1:9" ht="31">
      <c r="A144" s="479" t="s">
        <v>1225</v>
      </c>
      <c r="B144" s="510" t="s">
        <v>1224</v>
      </c>
      <c r="C144" s="504" t="s">
        <v>1223</v>
      </c>
      <c r="D144" s="24">
        <v>0</v>
      </c>
      <c r="E144" s="492" t="s">
        <v>168</v>
      </c>
      <c r="F144" s="482"/>
      <c r="G144" s="654"/>
      <c r="H144" s="676"/>
      <c r="I144" s="674"/>
    </row>
    <row r="145" spans="1:9" ht="29">
      <c r="A145" s="479"/>
      <c r="B145" s="510"/>
      <c r="C145" s="504" t="s">
        <v>1222</v>
      </c>
      <c r="D145" s="24">
        <v>0</v>
      </c>
      <c r="E145" s="492" t="s">
        <v>168</v>
      </c>
      <c r="F145" s="482"/>
      <c r="G145" s="654"/>
      <c r="H145" s="676"/>
      <c r="I145" s="674"/>
    </row>
    <row r="146" spans="1:9" ht="29">
      <c r="A146" s="479"/>
      <c r="B146" s="510"/>
      <c r="C146" s="504" t="s">
        <v>1221</v>
      </c>
      <c r="D146" s="24">
        <v>0</v>
      </c>
      <c r="E146" s="492" t="s">
        <v>168</v>
      </c>
      <c r="F146" s="482"/>
      <c r="G146" s="654"/>
      <c r="H146" s="676"/>
      <c r="I146" s="674"/>
    </row>
    <row r="147" spans="1:9" ht="46.5">
      <c r="A147" s="479" t="s">
        <v>1220</v>
      </c>
      <c r="B147" s="510" t="s">
        <v>1219</v>
      </c>
      <c r="C147" s="504" t="s">
        <v>1218</v>
      </c>
      <c r="D147" s="24">
        <v>0</v>
      </c>
      <c r="E147" s="492" t="s">
        <v>1210</v>
      </c>
      <c r="F147" s="482"/>
      <c r="G147" s="654"/>
      <c r="H147" s="676"/>
      <c r="I147" s="674"/>
    </row>
    <row r="148" spans="1:9" ht="62">
      <c r="A148" s="479" t="s">
        <v>1217</v>
      </c>
      <c r="B148" s="510" t="s">
        <v>1216</v>
      </c>
      <c r="C148" s="495" t="s">
        <v>1215</v>
      </c>
      <c r="D148" s="16">
        <v>0</v>
      </c>
      <c r="E148" s="492" t="s">
        <v>1214</v>
      </c>
      <c r="F148" s="506"/>
      <c r="G148" s="654"/>
      <c r="H148" s="676"/>
      <c r="I148" s="674"/>
    </row>
    <row r="149" spans="1:9" ht="103.5" customHeight="1">
      <c r="A149" s="479" t="s">
        <v>1213</v>
      </c>
      <c r="B149" s="510" t="s">
        <v>1212</v>
      </c>
      <c r="C149" s="504" t="s">
        <v>1211</v>
      </c>
      <c r="D149" s="16">
        <v>0</v>
      </c>
      <c r="E149" s="492" t="s">
        <v>1210</v>
      </c>
      <c r="F149" s="496" t="s">
        <v>1209</v>
      </c>
      <c r="G149" s="654"/>
      <c r="H149" s="676"/>
      <c r="I149" s="674"/>
    </row>
    <row r="150" spans="1:9" ht="40.15" customHeight="1">
      <c r="A150" s="502" t="s">
        <v>1208</v>
      </c>
      <c r="B150" s="892" t="s">
        <v>1207</v>
      </c>
      <c r="C150" s="893"/>
      <c r="D150" s="893"/>
      <c r="E150" s="893"/>
      <c r="F150" s="893"/>
      <c r="G150" s="893"/>
      <c r="H150" s="676">
        <f>SUM(D151:D156)</f>
        <v>0</v>
      </c>
      <c r="I150" s="674">
        <f>COUNT(D151:D156)*2</f>
        <v>10</v>
      </c>
    </row>
    <row r="151" spans="1:9" ht="46.5">
      <c r="A151" s="479" t="s">
        <v>1206</v>
      </c>
      <c r="B151" s="514" t="s">
        <v>1205</v>
      </c>
      <c r="C151" s="504" t="s">
        <v>1204</v>
      </c>
      <c r="D151" s="24">
        <v>0</v>
      </c>
      <c r="E151" s="492" t="s">
        <v>422</v>
      </c>
      <c r="F151" s="482"/>
      <c r="G151" s="654"/>
      <c r="H151" s="676"/>
      <c r="I151" s="674"/>
    </row>
    <row r="152" spans="1:9" ht="31">
      <c r="A152" s="479" t="s">
        <v>1203</v>
      </c>
      <c r="B152" s="514" t="s">
        <v>1202</v>
      </c>
      <c r="C152" s="504" t="s">
        <v>1201</v>
      </c>
      <c r="D152" s="24">
        <v>0</v>
      </c>
      <c r="E152" s="492" t="s">
        <v>168</v>
      </c>
      <c r="F152" s="482"/>
      <c r="G152" s="654"/>
      <c r="H152" s="676"/>
      <c r="I152" s="674"/>
    </row>
    <row r="153" spans="1:9" ht="31" hidden="1">
      <c r="A153" s="493" t="s">
        <v>1200</v>
      </c>
      <c r="B153" s="514" t="s">
        <v>1199</v>
      </c>
      <c r="C153" s="504"/>
      <c r="D153" s="482"/>
      <c r="E153" s="492"/>
      <c r="F153" s="482"/>
      <c r="G153" s="482"/>
    </row>
    <row r="154" spans="1:9" ht="46.5">
      <c r="A154" s="479" t="s">
        <v>1198</v>
      </c>
      <c r="B154" s="514" t="s">
        <v>1197</v>
      </c>
      <c r="C154" s="496" t="s">
        <v>1196</v>
      </c>
      <c r="D154" s="24">
        <v>0</v>
      </c>
      <c r="E154" s="492" t="s">
        <v>1195</v>
      </c>
      <c r="F154" s="504" t="s">
        <v>1194</v>
      </c>
      <c r="G154" s="654"/>
      <c r="H154" s="676"/>
      <c r="I154" s="674"/>
    </row>
    <row r="155" spans="1:9" ht="48" customHeight="1">
      <c r="A155" s="479"/>
      <c r="B155" s="514"/>
      <c r="C155" s="504" t="s">
        <v>1193</v>
      </c>
      <c r="D155" s="24">
        <v>0</v>
      </c>
      <c r="E155" s="515" t="s">
        <v>1192</v>
      </c>
      <c r="F155" s="482"/>
      <c r="G155" s="654"/>
      <c r="H155" s="676"/>
      <c r="I155" s="674"/>
    </row>
    <row r="156" spans="1:9" ht="58">
      <c r="A156" s="479" t="s">
        <v>1191</v>
      </c>
      <c r="B156" s="516" t="s">
        <v>1190</v>
      </c>
      <c r="C156" s="500" t="s">
        <v>1189</v>
      </c>
      <c r="D156" s="24">
        <v>0</v>
      </c>
      <c r="E156" s="492" t="s">
        <v>168</v>
      </c>
      <c r="F156" s="482"/>
      <c r="G156" s="654"/>
      <c r="H156" s="676"/>
      <c r="I156" s="674"/>
    </row>
    <row r="157" spans="1:9" ht="40.15" customHeight="1">
      <c r="A157" s="502" t="s">
        <v>1188</v>
      </c>
      <c r="B157" s="892" t="s">
        <v>1187</v>
      </c>
      <c r="C157" s="893"/>
      <c r="D157" s="893"/>
      <c r="E157" s="893"/>
      <c r="F157" s="893"/>
      <c r="G157" s="893"/>
      <c r="H157" s="676">
        <f>SUM(D158:D162)</f>
        <v>0</v>
      </c>
      <c r="I157" s="674">
        <f>COUNT(D158:D162)*2</f>
        <v>10</v>
      </c>
    </row>
    <row r="158" spans="1:9" ht="71.25" customHeight="1">
      <c r="A158" s="479" t="s">
        <v>1186</v>
      </c>
      <c r="B158" s="510" t="s">
        <v>1185</v>
      </c>
      <c r="C158" s="509" t="s">
        <v>1184</v>
      </c>
      <c r="D158" s="24">
        <v>0</v>
      </c>
      <c r="E158" s="492" t="s">
        <v>808</v>
      </c>
      <c r="F158" s="506" t="s">
        <v>1183</v>
      </c>
      <c r="G158" s="654"/>
      <c r="H158" s="676"/>
      <c r="I158" s="674"/>
    </row>
    <row r="159" spans="1:9" ht="81.75" customHeight="1">
      <c r="A159" s="479" t="s">
        <v>1182</v>
      </c>
      <c r="B159" s="510" t="s">
        <v>1181</v>
      </c>
      <c r="C159" s="495" t="s">
        <v>1180</v>
      </c>
      <c r="D159" s="24">
        <v>0</v>
      </c>
      <c r="E159" s="492" t="s">
        <v>808</v>
      </c>
      <c r="F159" s="482"/>
      <c r="G159" s="654"/>
      <c r="H159" s="676"/>
      <c r="I159" s="674"/>
    </row>
    <row r="160" spans="1:9" ht="46.5">
      <c r="A160" s="479" t="s">
        <v>1179</v>
      </c>
      <c r="B160" s="510" t="s">
        <v>1178</v>
      </c>
      <c r="C160" s="495" t="s">
        <v>1177</v>
      </c>
      <c r="D160" s="24">
        <v>0</v>
      </c>
      <c r="E160" s="492" t="s">
        <v>808</v>
      </c>
      <c r="F160" s="482"/>
      <c r="G160" s="654"/>
      <c r="H160" s="676"/>
      <c r="I160" s="674"/>
    </row>
    <row r="161" spans="1:9" ht="62">
      <c r="A161" s="479" t="s">
        <v>1176</v>
      </c>
      <c r="B161" s="510" t="s">
        <v>1175</v>
      </c>
      <c r="C161" s="509" t="s">
        <v>1174</v>
      </c>
      <c r="D161" s="24">
        <v>0</v>
      </c>
      <c r="E161" s="492" t="s">
        <v>1170</v>
      </c>
      <c r="F161" s="482"/>
      <c r="G161" s="654"/>
      <c r="H161" s="676"/>
      <c r="I161" s="674"/>
    </row>
    <row r="162" spans="1:9" ht="62">
      <c r="A162" s="479" t="s">
        <v>1173</v>
      </c>
      <c r="B162" s="510" t="s">
        <v>1172</v>
      </c>
      <c r="C162" s="496" t="s">
        <v>1171</v>
      </c>
      <c r="D162" s="24">
        <v>0</v>
      </c>
      <c r="E162" s="492" t="s">
        <v>1170</v>
      </c>
      <c r="F162" s="482"/>
      <c r="G162" s="654"/>
      <c r="H162" s="676"/>
      <c r="I162" s="674"/>
    </row>
    <row r="163" spans="1:9" ht="62" hidden="1">
      <c r="A163" s="493" t="s">
        <v>1169</v>
      </c>
      <c r="B163" s="517" t="s">
        <v>1168</v>
      </c>
      <c r="C163" s="482"/>
      <c r="D163" s="482"/>
      <c r="E163" s="492"/>
      <c r="F163" s="482"/>
      <c r="G163" s="482"/>
    </row>
    <row r="164" spans="1:9" ht="18.5">
      <c r="A164" s="478"/>
      <c r="B164" s="902" t="s">
        <v>1167</v>
      </c>
      <c r="C164" s="893"/>
      <c r="D164" s="893"/>
      <c r="E164" s="893"/>
      <c r="F164" s="893"/>
      <c r="G164" s="893"/>
      <c r="H164" s="676">
        <f>H165+H190+H196+H202+H229+H235</f>
        <v>0</v>
      </c>
      <c r="I164" s="674">
        <f>I165+I190+I196+I202+I229+I235</f>
        <v>154</v>
      </c>
    </row>
    <row r="165" spans="1:9" ht="40.15" customHeight="1">
      <c r="A165" s="405" t="s">
        <v>1166</v>
      </c>
      <c r="B165" s="894" t="s">
        <v>1165</v>
      </c>
      <c r="C165" s="893"/>
      <c r="D165" s="893"/>
      <c r="E165" s="893"/>
      <c r="F165" s="893"/>
      <c r="G165" s="893"/>
      <c r="H165" s="676">
        <f>SUM(D166:D189)</f>
        <v>0</v>
      </c>
      <c r="I165" s="674">
        <f>COUNT(D166:D189)*2</f>
        <v>48</v>
      </c>
    </row>
    <row r="166" spans="1:9" ht="31">
      <c r="A166" s="479" t="s">
        <v>1164</v>
      </c>
      <c r="B166" s="518" t="s">
        <v>1163</v>
      </c>
      <c r="C166" s="496" t="s">
        <v>1162</v>
      </c>
      <c r="D166" s="16">
        <v>0</v>
      </c>
      <c r="E166" s="483" t="s">
        <v>168</v>
      </c>
      <c r="F166" s="484" t="s">
        <v>1161</v>
      </c>
      <c r="G166" s="654"/>
      <c r="H166" s="676"/>
      <c r="I166" s="674"/>
    </row>
    <row r="167" spans="1:9" ht="43.5">
      <c r="A167" s="479"/>
      <c r="B167" s="518"/>
      <c r="C167" s="496" t="s">
        <v>1160</v>
      </c>
      <c r="D167" s="16">
        <v>0</v>
      </c>
      <c r="E167" s="483" t="s">
        <v>168</v>
      </c>
      <c r="F167" s="519" t="s">
        <v>1159</v>
      </c>
      <c r="G167" s="654"/>
      <c r="H167" s="676"/>
      <c r="I167" s="674"/>
    </row>
    <row r="168" spans="1:9" ht="31">
      <c r="A168" s="479" t="s">
        <v>1158</v>
      </c>
      <c r="B168" s="520" t="s">
        <v>1157</v>
      </c>
      <c r="C168" s="496" t="s">
        <v>1156</v>
      </c>
      <c r="D168" s="16">
        <v>0</v>
      </c>
      <c r="E168" s="483" t="s">
        <v>168</v>
      </c>
      <c r="F168" s="496" t="s">
        <v>1155</v>
      </c>
      <c r="G168" s="654"/>
      <c r="H168" s="676"/>
      <c r="I168" s="674"/>
    </row>
    <row r="169" spans="1:9" ht="29">
      <c r="A169" s="479"/>
      <c r="B169" s="520"/>
      <c r="C169" s="496" t="s">
        <v>1154</v>
      </c>
      <c r="D169" s="16">
        <v>0</v>
      </c>
      <c r="E169" s="483" t="s">
        <v>168</v>
      </c>
      <c r="F169" s="519" t="s">
        <v>1153</v>
      </c>
      <c r="G169" s="654"/>
      <c r="H169" s="677"/>
      <c r="I169" s="674"/>
    </row>
    <row r="170" spans="1:9" ht="29">
      <c r="A170" s="479"/>
      <c r="B170" s="520"/>
      <c r="C170" s="496" t="s">
        <v>1152</v>
      </c>
      <c r="D170" s="16">
        <v>0</v>
      </c>
      <c r="E170" s="483" t="s">
        <v>168</v>
      </c>
      <c r="F170" s="496" t="s">
        <v>1151</v>
      </c>
      <c r="G170" s="654"/>
      <c r="H170" s="676"/>
      <c r="I170" s="674"/>
    </row>
    <row r="171" spans="1:9" ht="43.5">
      <c r="A171" s="479"/>
      <c r="B171" s="520"/>
      <c r="C171" s="496" t="s">
        <v>1150</v>
      </c>
      <c r="D171" s="16">
        <v>0</v>
      </c>
      <c r="E171" s="483" t="s">
        <v>168</v>
      </c>
      <c r="F171" s="496" t="s">
        <v>1149</v>
      </c>
      <c r="G171" s="654"/>
      <c r="H171" s="676"/>
      <c r="I171" s="674"/>
    </row>
    <row r="172" spans="1:9" ht="29">
      <c r="A172" s="479"/>
      <c r="B172" s="521"/>
      <c r="C172" s="484" t="s">
        <v>1148</v>
      </c>
      <c r="D172" s="24">
        <v>0</v>
      </c>
      <c r="E172" s="483" t="s">
        <v>168</v>
      </c>
      <c r="F172" s="482"/>
      <c r="G172" s="654"/>
      <c r="H172" s="676"/>
      <c r="I172" s="674"/>
    </row>
    <row r="173" spans="1:9" ht="29">
      <c r="A173" s="479"/>
      <c r="B173" s="520"/>
      <c r="C173" s="484" t="s">
        <v>1147</v>
      </c>
      <c r="D173" s="24">
        <v>0</v>
      </c>
      <c r="E173" s="483" t="s">
        <v>168</v>
      </c>
      <c r="F173" s="482"/>
      <c r="G173" s="654"/>
      <c r="H173" s="676"/>
      <c r="I173" s="674"/>
    </row>
    <row r="174" spans="1:9" ht="46.5">
      <c r="A174" s="479" t="s">
        <v>1146</v>
      </c>
      <c r="B174" s="518" t="s">
        <v>1145</v>
      </c>
      <c r="C174" s="496" t="s">
        <v>1144</v>
      </c>
      <c r="D174" s="16">
        <v>0</v>
      </c>
      <c r="E174" s="483" t="s">
        <v>168</v>
      </c>
      <c r="F174" s="496"/>
      <c r="G174" s="654"/>
      <c r="H174" s="676"/>
      <c r="I174" s="674"/>
    </row>
    <row r="175" spans="1:9" ht="29">
      <c r="A175" s="479"/>
      <c r="B175" s="518"/>
      <c r="C175" s="496" t="s">
        <v>1143</v>
      </c>
      <c r="D175" s="16">
        <v>0</v>
      </c>
      <c r="E175" s="483" t="s">
        <v>168</v>
      </c>
      <c r="F175" s="496"/>
      <c r="G175" s="654"/>
      <c r="H175" s="676"/>
      <c r="I175" s="674"/>
    </row>
    <row r="176" spans="1:9" ht="29">
      <c r="A176" s="479"/>
      <c r="B176" s="518"/>
      <c r="C176" s="496" t="s">
        <v>1142</v>
      </c>
      <c r="D176" s="16">
        <v>0</v>
      </c>
      <c r="E176" s="483" t="s">
        <v>168</v>
      </c>
      <c r="F176" s="496"/>
      <c r="G176" s="654"/>
      <c r="H176" s="676"/>
      <c r="I176" s="674"/>
    </row>
    <row r="177" spans="1:9" ht="29">
      <c r="A177" s="479"/>
      <c r="B177" s="518"/>
      <c r="C177" s="496" t="s">
        <v>1141</v>
      </c>
      <c r="D177" s="16">
        <v>0</v>
      </c>
      <c r="E177" s="483" t="s">
        <v>168</v>
      </c>
      <c r="F177" s="506"/>
      <c r="G177" s="654"/>
      <c r="H177" s="676"/>
      <c r="I177" s="674"/>
    </row>
    <row r="178" spans="1:9" ht="29">
      <c r="A178" s="479"/>
      <c r="B178" s="518"/>
      <c r="C178" s="500" t="s">
        <v>1140</v>
      </c>
      <c r="D178" s="16">
        <v>0</v>
      </c>
      <c r="E178" s="483" t="s">
        <v>168</v>
      </c>
      <c r="F178" s="506"/>
      <c r="G178" s="654"/>
      <c r="H178" s="676"/>
      <c r="I178" s="674"/>
    </row>
    <row r="179" spans="1:9" ht="37.5" customHeight="1">
      <c r="A179" s="479"/>
      <c r="B179" s="518"/>
      <c r="C179" s="600" t="s">
        <v>1139</v>
      </c>
      <c r="D179" s="24">
        <v>0</v>
      </c>
      <c r="E179" s="483" t="s">
        <v>168</v>
      </c>
      <c r="F179" s="482"/>
      <c r="G179" s="654"/>
      <c r="H179" s="676"/>
      <c r="I179" s="674"/>
    </row>
    <row r="180" spans="1:9" ht="64.5" customHeight="1">
      <c r="A180" s="479"/>
      <c r="B180" s="480"/>
      <c r="C180" s="500" t="s">
        <v>1138</v>
      </c>
      <c r="D180" s="16">
        <v>0</v>
      </c>
      <c r="E180" s="483" t="s">
        <v>168</v>
      </c>
      <c r="F180" s="496"/>
      <c r="G180" s="654"/>
      <c r="H180" s="676"/>
      <c r="I180" s="674"/>
    </row>
    <row r="181" spans="1:9" ht="29">
      <c r="A181" s="479"/>
      <c r="B181" s="480"/>
      <c r="C181" s="496" t="s">
        <v>1137</v>
      </c>
      <c r="D181" s="16">
        <v>0</v>
      </c>
      <c r="E181" s="483" t="s">
        <v>168</v>
      </c>
      <c r="F181" s="496"/>
      <c r="G181" s="654"/>
      <c r="H181" s="676"/>
      <c r="I181" s="674"/>
    </row>
    <row r="182" spans="1:9" ht="29">
      <c r="A182" s="479"/>
      <c r="B182" s="480"/>
      <c r="C182" s="522" t="s">
        <v>1136</v>
      </c>
      <c r="D182" s="93">
        <v>0</v>
      </c>
      <c r="E182" s="523" t="s">
        <v>168</v>
      </c>
      <c r="F182" s="524"/>
      <c r="G182" s="654"/>
      <c r="H182" s="676"/>
      <c r="I182" s="674"/>
    </row>
    <row r="183" spans="1:9" ht="29">
      <c r="A183" s="479"/>
      <c r="B183" s="480"/>
      <c r="C183" s="500" t="s">
        <v>1135</v>
      </c>
      <c r="D183" s="16">
        <v>0</v>
      </c>
      <c r="E183" s="483" t="s">
        <v>168</v>
      </c>
      <c r="F183" s="482"/>
      <c r="G183" s="654"/>
      <c r="H183" s="676"/>
      <c r="I183" s="674"/>
    </row>
    <row r="184" spans="1:9" ht="46.5">
      <c r="A184" s="479" t="s">
        <v>1134</v>
      </c>
      <c r="B184" s="480" t="s">
        <v>1133</v>
      </c>
      <c r="C184" s="497" t="s">
        <v>1132</v>
      </c>
      <c r="D184" s="24">
        <v>0</v>
      </c>
      <c r="E184" s="492" t="s">
        <v>168</v>
      </c>
      <c r="F184" s="482"/>
      <c r="G184" s="654"/>
      <c r="H184" s="676"/>
      <c r="I184" s="674"/>
    </row>
    <row r="185" spans="1:9" ht="46.5">
      <c r="A185" s="479" t="s">
        <v>1131</v>
      </c>
      <c r="B185" s="480" t="s">
        <v>1130</v>
      </c>
      <c r="C185" s="496" t="s">
        <v>1129</v>
      </c>
      <c r="D185" s="24">
        <v>0</v>
      </c>
      <c r="E185" s="492" t="s">
        <v>168</v>
      </c>
      <c r="F185" s="482"/>
      <c r="G185" s="654"/>
      <c r="H185" s="676"/>
      <c r="I185" s="674"/>
    </row>
    <row r="186" spans="1:9" ht="79.5" customHeight="1">
      <c r="A186" s="479" t="s">
        <v>1128</v>
      </c>
      <c r="B186" s="480" t="s">
        <v>1127</v>
      </c>
      <c r="C186" s="496" t="s">
        <v>1126</v>
      </c>
      <c r="D186" s="16">
        <v>0</v>
      </c>
      <c r="E186" s="492" t="s">
        <v>168</v>
      </c>
      <c r="F186" s="496" t="s">
        <v>1125</v>
      </c>
      <c r="G186" s="654"/>
      <c r="H186" s="676"/>
      <c r="I186" s="674"/>
    </row>
    <row r="187" spans="1:9" ht="139.5" customHeight="1">
      <c r="A187" s="479" t="s">
        <v>1124</v>
      </c>
      <c r="B187" s="525" t="s">
        <v>1123</v>
      </c>
      <c r="C187" s="496" t="s">
        <v>1122</v>
      </c>
      <c r="D187" s="16">
        <v>0</v>
      </c>
      <c r="E187" s="526" t="s">
        <v>168</v>
      </c>
      <c r="F187" s="496" t="s">
        <v>1121</v>
      </c>
      <c r="G187" s="654"/>
      <c r="H187" s="676"/>
      <c r="I187" s="674"/>
    </row>
    <row r="188" spans="1:9" ht="43.5">
      <c r="A188" s="479"/>
      <c r="B188" s="499"/>
      <c r="C188" s="496" t="s">
        <v>1120</v>
      </c>
      <c r="D188" s="16">
        <v>0</v>
      </c>
      <c r="E188" s="526" t="s">
        <v>168</v>
      </c>
      <c r="F188" s="496"/>
      <c r="G188" s="654"/>
      <c r="H188" s="676"/>
      <c r="I188" s="674"/>
    </row>
    <row r="189" spans="1:9" ht="29">
      <c r="A189" s="479"/>
      <c r="B189" s="499"/>
      <c r="C189" s="500" t="s">
        <v>1119</v>
      </c>
      <c r="D189" s="16">
        <v>0</v>
      </c>
      <c r="E189" s="526" t="s">
        <v>168</v>
      </c>
      <c r="F189" s="496"/>
      <c r="G189" s="654"/>
      <c r="H189" s="676"/>
      <c r="I189" s="674"/>
    </row>
    <row r="190" spans="1:9" ht="40.15" customHeight="1">
      <c r="A190" s="405" t="s">
        <v>1118</v>
      </c>
      <c r="B190" s="892" t="s">
        <v>1117</v>
      </c>
      <c r="C190" s="893"/>
      <c r="D190" s="893"/>
      <c r="E190" s="893"/>
      <c r="F190" s="893"/>
      <c r="G190" s="893"/>
      <c r="H190" s="676">
        <f>SUM(D191:D195)</f>
        <v>0</v>
      </c>
      <c r="I190" s="674">
        <f>COUNT(D191:D195)*2</f>
        <v>8</v>
      </c>
    </row>
    <row r="191" spans="1:9" ht="58">
      <c r="A191" s="479" t="s">
        <v>1116</v>
      </c>
      <c r="B191" s="527" t="s">
        <v>1115</v>
      </c>
      <c r="C191" s="495" t="s">
        <v>1114</v>
      </c>
      <c r="D191" s="37">
        <v>0</v>
      </c>
      <c r="E191" s="492" t="s">
        <v>168</v>
      </c>
      <c r="F191" s="495" t="s">
        <v>1113</v>
      </c>
      <c r="G191" s="654"/>
      <c r="H191" s="676"/>
      <c r="I191" s="674"/>
    </row>
    <row r="192" spans="1:9" ht="62" hidden="1">
      <c r="A192" s="493" t="s">
        <v>1112</v>
      </c>
      <c r="B192" s="520" t="s">
        <v>1111</v>
      </c>
      <c r="C192" s="482"/>
      <c r="D192" s="482"/>
      <c r="E192" s="492"/>
      <c r="F192" s="482"/>
      <c r="G192" s="482"/>
    </row>
    <row r="193" spans="1:9" ht="64.5" customHeight="1">
      <c r="A193" s="479" t="s">
        <v>1110</v>
      </c>
      <c r="B193" s="520" t="s">
        <v>1109</v>
      </c>
      <c r="C193" s="504" t="s">
        <v>1108</v>
      </c>
      <c r="D193" s="24">
        <v>0</v>
      </c>
      <c r="E193" s="492" t="s">
        <v>168</v>
      </c>
      <c r="F193" s="482"/>
      <c r="G193" s="654"/>
      <c r="H193" s="676"/>
      <c r="I193" s="674"/>
    </row>
    <row r="194" spans="1:9" ht="46.5">
      <c r="A194" s="479" t="s">
        <v>1107</v>
      </c>
      <c r="B194" s="528" t="s">
        <v>1106</v>
      </c>
      <c r="C194" s="529" t="s">
        <v>1105</v>
      </c>
      <c r="D194" s="24">
        <v>0</v>
      </c>
      <c r="E194" s="492" t="s">
        <v>168</v>
      </c>
      <c r="F194" s="482"/>
      <c r="G194" s="654"/>
      <c r="H194" s="676"/>
      <c r="I194" s="674"/>
    </row>
    <row r="195" spans="1:9" ht="29">
      <c r="A195" s="479"/>
      <c r="B195" s="528"/>
      <c r="C195" s="529" t="s">
        <v>1104</v>
      </c>
      <c r="D195" s="24">
        <v>0</v>
      </c>
      <c r="E195" s="492" t="s">
        <v>168</v>
      </c>
      <c r="F195" s="482"/>
      <c r="G195" s="654"/>
      <c r="H195" s="676"/>
      <c r="I195" s="674"/>
    </row>
    <row r="196" spans="1:9" ht="40.15" customHeight="1">
      <c r="A196" s="405" t="s">
        <v>1103</v>
      </c>
      <c r="B196" s="892" t="s">
        <v>1102</v>
      </c>
      <c r="C196" s="893"/>
      <c r="D196" s="893"/>
      <c r="E196" s="893"/>
      <c r="F196" s="893"/>
      <c r="G196" s="893"/>
      <c r="H196" s="676">
        <f>SUM(D197:D201)</f>
        <v>0</v>
      </c>
      <c r="I196" s="674">
        <f>COUNT(D197:D201)*2</f>
        <v>10</v>
      </c>
    </row>
    <row r="197" spans="1:9" ht="66" customHeight="1">
      <c r="A197" s="479" t="s">
        <v>1101</v>
      </c>
      <c r="B197" s="527" t="s">
        <v>1100</v>
      </c>
      <c r="C197" s="530" t="s">
        <v>1099</v>
      </c>
      <c r="D197" s="24">
        <v>0</v>
      </c>
      <c r="E197" s="492" t="s">
        <v>235</v>
      </c>
      <c r="F197" s="482"/>
      <c r="G197" s="654"/>
      <c r="H197" s="676"/>
      <c r="I197" s="674"/>
    </row>
    <row r="198" spans="1:9" ht="43.5">
      <c r="A198" s="479"/>
      <c r="B198" s="531"/>
      <c r="C198" s="530" t="s">
        <v>1098</v>
      </c>
      <c r="D198" s="24">
        <v>0</v>
      </c>
      <c r="E198" s="492" t="s">
        <v>168</v>
      </c>
      <c r="F198" s="482"/>
      <c r="G198" s="654"/>
      <c r="H198" s="676"/>
      <c r="I198" s="674"/>
    </row>
    <row r="199" spans="1:9" ht="64.5" customHeight="1">
      <c r="A199" s="479" t="s">
        <v>1097</v>
      </c>
      <c r="B199" s="531" t="s">
        <v>1096</v>
      </c>
      <c r="C199" s="530" t="s">
        <v>1095</v>
      </c>
      <c r="D199" s="24">
        <v>0</v>
      </c>
      <c r="E199" s="492" t="s">
        <v>168</v>
      </c>
      <c r="F199" s="482"/>
      <c r="G199" s="654"/>
      <c r="H199" s="676"/>
      <c r="I199" s="674"/>
    </row>
    <row r="200" spans="1:9" ht="72.5">
      <c r="A200" s="479"/>
      <c r="B200" s="531"/>
      <c r="C200" s="532" t="s">
        <v>1094</v>
      </c>
      <c r="D200" s="24">
        <v>0</v>
      </c>
      <c r="E200" s="492" t="s">
        <v>190</v>
      </c>
      <c r="F200" s="482"/>
      <c r="G200" s="654"/>
      <c r="H200" s="676"/>
      <c r="I200" s="674"/>
    </row>
    <row r="201" spans="1:9" ht="62">
      <c r="A201" s="479" t="s">
        <v>1093</v>
      </c>
      <c r="B201" s="527" t="s">
        <v>1092</v>
      </c>
      <c r="C201" s="495" t="s">
        <v>1091</v>
      </c>
      <c r="D201" s="24">
        <v>0</v>
      </c>
      <c r="E201" s="492"/>
      <c r="F201" s="482"/>
      <c r="G201" s="654"/>
      <c r="H201" s="676"/>
      <c r="I201" s="674"/>
    </row>
    <row r="202" spans="1:9" ht="40.15" customHeight="1">
      <c r="A202" s="405" t="s">
        <v>1090</v>
      </c>
      <c r="B202" s="894" t="s">
        <v>1089</v>
      </c>
      <c r="C202" s="893"/>
      <c r="D202" s="893"/>
      <c r="E202" s="893"/>
      <c r="F202" s="893"/>
      <c r="G202" s="893"/>
      <c r="H202" s="676">
        <f>SUM(D203:D228)</f>
        <v>0</v>
      </c>
      <c r="I202" s="674">
        <f>COUNT(D203:D228)*2</f>
        <v>52</v>
      </c>
    </row>
    <row r="203" spans="1:9" ht="46.5">
      <c r="A203" s="479" t="s">
        <v>1088</v>
      </c>
      <c r="B203" s="533" t="s">
        <v>1087</v>
      </c>
      <c r="C203" s="496" t="s">
        <v>1086</v>
      </c>
      <c r="D203" s="16">
        <v>0</v>
      </c>
      <c r="E203" s="483" t="s">
        <v>190</v>
      </c>
      <c r="F203" s="496" t="s">
        <v>1085</v>
      </c>
      <c r="G203" s="654"/>
      <c r="H203" s="676"/>
      <c r="I203" s="674"/>
    </row>
    <row r="204" spans="1:9" ht="63" customHeight="1">
      <c r="A204" s="479" t="s">
        <v>1084</v>
      </c>
      <c r="B204" s="533" t="s">
        <v>1083</v>
      </c>
      <c r="C204" s="496" t="s">
        <v>1082</v>
      </c>
      <c r="D204" s="16">
        <v>0</v>
      </c>
      <c r="E204" s="492" t="s">
        <v>190</v>
      </c>
      <c r="F204" s="496"/>
      <c r="G204" s="654"/>
      <c r="H204" s="676"/>
      <c r="I204" s="674"/>
    </row>
    <row r="205" spans="1:9" ht="46.5">
      <c r="A205" s="479" t="s">
        <v>1081</v>
      </c>
      <c r="B205" s="533" t="s">
        <v>1080</v>
      </c>
      <c r="C205" s="496" t="s">
        <v>1079</v>
      </c>
      <c r="D205" s="16">
        <v>0</v>
      </c>
      <c r="E205" s="492" t="s">
        <v>1078</v>
      </c>
      <c r="F205" s="496" t="s">
        <v>1077</v>
      </c>
      <c r="G205" s="654"/>
      <c r="H205" s="676"/>
      <c r="I205" s="674"/>
    </row>
    <row r="206" spans="1:9" ht="46.5">
      <c r="A206" s="479" t="s">
        <v>1076</v>
      </c>
      <c r="B206" s="533" t="s">
        <v>1075</v>
      </c>
      <c r="C206" s="496" t="s">
        <v>1074</v>
      </c>
      <c r="D206" s="24">
        <v>0</v>
      </c>
      <c r="E206" s="492" t="s">
        <v>235</v>
      </c>
      <c r="F206" s="482"/>
      <c r="G206" s="654"/>
      <c r="H206" s="676"/>
      <c r="I206" s="674"/>
    </row>
    <row r="207" spans="1:9" ht="24.75" customHeight="1">
      <c r="A207" s="479"/>
      <c r="B207" s="533"/>
      <c r="C207" s="496" t="s">
        <v>1073</v>
      </c>
      <c r="D207" s="24">
        <v>0</v>
      </c>
      <c r="E207" s="492" t="s">
        <v>110</v>
      </c>
      <c r="F207" s="482" t="s">
        <v>1072</v>
      </c>
      <c r="G207" s="654"/>
      <c r="H207" s="676"/>
      <c r="I207" s="674"/>
    </row>
    <row r="208" spans="1:9" ht="24.75" customHeight="1">
      <c r="A208" s="479"/>
      <c r="B208" s="533"/>
      <c r="C208" s="496" t="s">
        <v>1071</v>
      </c>
      <c r="D208" s="24">
        <v>0</v>
      </c>
      <c r="E208" s="492" t="s">
        <v>110</v>
      </c>
      <c r="F208" s="482" t="s">
        <v>1070</v>
      </c>
      <c r="G208" s="654"/>
      <c r="H208" s="676"/>
      <c r="I208" s="674"/>
    </row>
    <row r="209" spans="1:9" ht="24.75" customHeight="1">
      <c r="A209" s="479"/>
      <c r="B209" s="533"/>
      <c r="C209" s="496" t="s">
        <v>1069</v>
      </c>
      <c r="D209" s="24">
        <v>0</v>
      </c>
      <c r="E209" s="492" t="s">
        <v>110</v>
      </c>
      <c r="F209" s="482"/>
      <c r="G209" s="654"/>
      <c r="H209" s="676"/>
      <c r="I209" s="674"/>
    </row>
    <row r="210" spans="1:9" ht="32.25" customHeight="1">
      <c r="A210" s="479"/>
      <c r="B210" s="533"/>
      <c r="C210" s="496" t="s">
        <v>1068</v>
      </c>
      <c r="D210" s="24">
        <v>0</v>
      </c>
      <c r="E210" s="492" t="s">
        <v>110</v>
      </c>
      <c r="F210" s="482"/>
      <c r="G210" s="654"/>
      <c r="H210" s="676"/>
      <c r="I210" s="674"/>
    </row>
    <row r="211" spans="1:9" ht="30" customHeight="1">
      <c r="A211" s="479"/>
      <c r="B211" s="533"/>
      <c r="C211" s="496" t="s">
        <v>1067</v>
      </c>
      <c r="D211" s="24">
        <v>0</v>
      </c>
      <c r="E211" s="492" t="s">
        <v>110</v>
      </c>
      <c r="F211" s="482"/>
      <c r="G211" s="654"/>
      <c r="H211" s="676"/>
      <c r="I211" s="674"/>
    </row>
    <row r="212" spans="1:9" ht="32.25" customHeight="1">
      <c r="A212" s="479"/>
      <c r="B212" s="533"/>
      <c r="C212" s="496" t="s">
        <v>1066</v>
      </c>
      <c r="D212" s="24">
        <v>0</v>
      </c>
      <c r="E212" s="492" t="s">
        <v>110</v>
      </c>
      <c r="F212" s="482"/>
      <c r="G212" s="654"/>
      <c r="H212" s="676"/>
      <c r="I212" s="674"/>
    </row>
    <row r="213" spans="1:9" ht="31.5" customHeight="1">
      <c r="A213" s="479"/>
      <c r="B213" s="533"/>
      <c r="C213" s="496" t="s">
        <v>1065</v>
      </c>
      <c r="D213" s="24">
        <v>0</v>
      </c>
      <c r="E213" s="492" t="s">
        <v>110</v>
      </c>
      <c r="F213" s="482"/>
      <c r="G213" s="654"/>
      <c r="H213" s="676"/>
      <c r="I213" s="674"/>
    </row>
    <row r="214" spans="1:9" ht="29.25" customHeight="1">
      <c r="A214" s="479"/>
      <c r="B214" s="533"/>
      <c r="C214" s="496" t="s">
        <v>1064</v>
      </c>
      <c r="D214" s="24">
        <v>0</v>
      </c>
      <c r="E214" s="492" t="s">
        <v>110</v>
      </c>
      <c r="F214" s="482"/>
      <c r="G214" s="654"/>
      <c r="H214" s="676"/>
      <c r="I214" s="674"/>
    </row>
    <row r="215" spans="1:9" ht="33" customHeight="1">
      <c r="A215" s="479"/>
      <c r="B215" s="533"/>
      <c r="C215" s="496" t="s">
        <v>1063</v>
      </c>
      <c r="D215" s="24">
        <v>0</v>
      </c>
      <c r="E215" s="492" t="s">
        <v>110</v>
      </c>
      <c r="F215" s="482"/>
      <c r="G215" s="654"/>
      <c r="H215" s="676"/>
      <c r="I215" s="674"/>
    </row>
    <row r="216" spans="1:9" ht="31">
      <c r="A216" s="479" t="s">
        <v>1062</v>
      </c>
      <c r="B216" s="533" t="s">
        <v>1061</v>
      </c>
      <c r="C216" s="496" t="s">
        <v>1060</v>
      </c>
      <c r="D216" s="24">
        <v>0</v>
      </c>
      <c r="E216" s="492" t="s">
        <v>110</v>
      </c>
      <c r="F216" s="482"/>
      <c r="G216" s="654"/>
      <c r="H216" s="676"/>
      <c r="I216" s="674"/>
    </row>
    <row r="217" spans="1:9" ht="29">
      <c r="A217" s="479"/>
      <c r="B217" s="533"/>
      <c r="C217" s="496" t="s">
        <v>1059</v>
      </c>
      <c r="D217" s="24">
        <v>0</v>
      </c>
      <c r="E217" s="492" t="s">
        <v>110</v>
      </c>
      <c r="F217" s="482"/>
      <c r="G217" s="654"/>
      <c r="H217" s="676"/>
      <c r="I217" s="674"/>
    </row>
    <row r="218" spans="1:9" ht="29">
      <c r="A218" s="479"/>
      <c r="B218" s="533"/>
      <c r="C218" s="496" t="s">
        <v>1058</v>
      </c>
      <c r="D218" s="24">
        <v>0</v>
      </c>
      <c r="E218" s="492" t="s">
        <v>110</v>
      </c>
      <c r="F218" s="482"/>
      <c r="G218" s="654"/>
      <c r="H218" s="676"/>
      <c r="I218" s="674"/>
    </row>
    <row r="219" spans="1:9" ht="31">
      <c r="A219" s="479" t="s">
        <v>1057</v>
      </c>
      <c r="B219" s="533" t="s">
        <v>1056</v>
      </c>
      <c r="C219" s="490" t="s">
        <v>1055</v>
      </c>
      <c r="D219" s="24">
        <v>0</v>
      </c>
      <c r="E219" s="492" t="s">
        <v>110</v>
      </c>
      <c r="F219" s="482"/>
      <c r="G219" s="654"/>
      <c r="H219" s="676"/>
      <c r="I219" s="674"/>
    </row>
    <row r="220" spans="1:9" ht="29">
      <c r="A220" s="479"/>
      <c r="B220" s="533"/>
      <c r="C220" s="497" t="s">
        <v>1054</v>
      </c>
      <c r="D220" s="24">
        <v>0</v>
      </c>
      <c r="E220" s="492" t="s">
        <v>110</v>
      </c>
      <c r="F220" s="482"/>
      <c r="G220" s="654"/>
      <c r="H220" s="676"/>
      <c r="I220" s="674"/>
    </row>
    <row r="221" spans="1:9" ht="15.5">
      <c r="A221" s="479"/>
      <c r="B221" s="533"/>
      <c r="C221" s="497" t="s">
        <v>1053</v>
      </c>
      <c r="D221" s="24">
        <v>0</v>
      </c>
      <c r="E221" s="492" t="s">
        <v>110</v>
      </c>
      <c r="F221" s="482"/>
      <c r="G221" s="654"/>
      <c r="H221" s="676"/>
      <c r="I221" s="674"/>
    </row>
    <row r="222" spans="1:9" ht="15.5">
      <c r="A222" s="479"/>
      <c r="B222" s="533"/>
      <c r="C222" s="497" t="s">
        <v>1052</v>
      </c>
      <c r="D222" s="24">
        <v>0</v>
      </c>
      <c r="E222" s="492" t="s">
        <v>110</v>
      </c>
      <c r="F222" s="534"/>
      <c r="G222" s="654"/>
      <c r="H222" s="676"/>
      <c r="I222" s="674"/>
    </row>
    <row r="223" spans="1:9" ht="49.5" customHeight="1">
      <c r="A223" s="479"/>
      <c r="B223" s="533"/>
      <c r="C223" s="497" t="s">
        <v>1051</v>
      </c>
      <c r="D223" s="24">
        <v>0</v>
      </c>
      <c r="E223" s="492" t="s">
        <v>110</v>
      </c>
      <c r="F223" s="482"/>
      <c r="G223" s="654"/>
      <c r="H223" s="676"/>
      <c r="I223" s="674"/>
    </row>
    <row r="224" spans="1:9" ht="43.5">
      <c r="A224" s="479"/>
      <c r="B224" s="533"/>
      <c r="C224" s="497" t="s">
        <v>1050</v>
      </c>
      <c r="D224" s="24">
        <v>0</v>
      </c>
      <c r="E224" s="492" t="s">
        <v>110</v>
      </c>
      <c r="F224" s="482"/>
      <c r="G224" s="654"/>
      <c r="H224" s="676"/>
      <c r="I224" s="674"/>
    </row>
    <row r="225" spans="1:9" ht="62.25" customHeight="1">
      <c r="A225" s="479" t="s">
        <v>1049</v>
      </c>
      <c r="B225" s="533" t="s">
        <v>1048</v>
      </c>
      <c r="C225" s="496" t="s">
        <v>1047</v>
      </c>
      <c r="D225" s="24">
        <v>0</v>
      </c>
      <c r="E225" s="492" t="s">
        <v>110</v>
      </c>
      <c r="F225" s="482"/>
      <c r="G225" s="654"/>
      <c r="H225" s="676"/>
      <c r="I225" s="674"/>
    </row>
    <row r="226" spans="1:9" ht="29">
      <c r="A226" s="479"/>
      <c r="B226" s="533"/>
      <c r="C226" s="496" t="s">
        <v>1046</v>
      </c>
      <c r="D226" s="24">
        <v>0</v>
      </c>
      <c r="E226" s="492" t="s">
        <v>110</v>
      </c>
      <c r="G226" s="654"/>
      <c r="H226" s="676"/>
      <c r="I226" s="674"/>
    </row>
    <row r="227" spans="1:9" ht="29">
      <c r="A227" s="479"/>
      <c r="B227" s="516"/>
      <c r="C227" s="500" t="s">
        <v>1045</v>
      </c>
      <c r="D227" s="24">
        <v>0</v>
      </c>
      <c r="E227" s="492" t="s">
        <v>110</v>
      </c>
      <c r="F227" s="500"/>
      <c r="G227" s="654"/>
      <c r="H227" s="676"/>
      <c r="I227" s="674"/>
    </row>
    <row r="228" spans="1:9" ht="45" customHeight="1">
      <c r="A228" s="479"/>
      <c r="B228" s="516"/>
      <c r="C228" s="500" t="s">
        <v>1044</v>
      </c>
      <c r="D228" s="24">
        <v>0</v>
      </c>
      <c r="E228" s="492" t="s">
        <v>110</v>
      </c>
      <c r="F228" s="500"/>
      <c r="G228" s="654"/>
      <c r="H228" s="676"/>
      <c r="I228" s="674"/>
    </row>
    <row r="229" spans="1:9" ht="40.15" customHeight="1">
      <c r="A229" s="405" t="s">
        <v>1043</v>
      </c>
      <c r="B229" s="899" t="s">
        <v>1042</v>
      </c>
      <c r="C229" s="900"/>
      <c r="D229" s="900"/>
      <c r="E229" s="900"/>
      <c r="F229" s="900"/>
      <c r="G229" s="901"/>
      <c r="H229" s="676">
        <f>SUM(D230:D234)</f>
        <v>0</v>
      </c>
      <c r="I229" s="674">
        <f>COUNT(D230:D234)*2</f>
        <v>10</v>
      </c>
    </row>
    <row r="230" spans="1:9" ht="46.5">
      <c r="A230" s="479" t="s">
        <v>1041</v>
      </c>
      <c r="B230" s="533" t="s">
        <v>1040</v>
      </c>
      <c r="C230" s="496" t="s">
        <v>1039</v>
      </c>
      <c r="D230" s="16">
        <v>0</v>
      </c>
      <c r="E230" s="492" t="s">
        <v>1028</v>
      </c>
      <c r="F230" s="506" t="s">
        <v>1038</v>
      </c>
      <c r="G230" s="654"/>
      <c r="H230" s="676"/>
      <c r="I230" s="674"/>
    </row>
    <row r="231" spans="1:9" ht="43.5">
      <c r="A231" s="479"/>
      <c r="B231" s="533"/>
      <c r="C231" s="496" t="s">
        <v>1037</v>
      </c>
      <c r="D231" s="16">
        <v>0</v>
      </c>
      <c r="E231" s="492" t="s">
        <v>1028</v>
      </c>
      <c r="F231" s="506"/>
      <c r="G231" s="654"/>
      <c r="H231" s="676"/>
      <c r="I231" s="674"/>
    </row>
    <row r="232" spans="1:9" ht="31">
      <c r="A232" s="479" t="s">
        <v>1036</v>
      </c>
      <c r="B232" s="533" t="s">
        <v>1035</v>
      </c>
      <c r="C232" s="516" t="s">
        <v>1034</v>
      </c>
      <c r="D232" s="16">
        <v>0</v>
      </c>
      <c r="E232" s="492" t="s">
        <v>1028</v>
      </c>
      <c r="F232" s="496" t="s">
        <v>1033</v>
      </c>
      <c r="G232" s="654"/>
      <c r="H232" s="676"/>
      <c r="I232" s="674"/>
    </row>
    <row r="233" spans="1:9" ht="29">
      <c r="A233" s="479"/>
      <c r="B233" s="533"/>
      <c r="C233" s="496" t="s">
        <v>1032</v>
      </c>
      <c r="D233" s="16">
        <v>0</v>
      </c>
      <c r="E233" s="492" t="s">
        <v>1028</v>
      </c>
      <c r="F233" s="496"/>
      <c r="G233" s="654"/>
      <c r="H233" s="676"/>
      <c r="I233" s="674"/>
    </row>
    <row r="234" spans="1:9" ht="62">
      <c r="A234" s="479" t="s">
        <v>1031</v>
      </c>
      <c r="B234" s="520" t="s">
        <v>1030</v>
      </c>
      <c r="C234" s="484" t="s">
        <v>1029</v>
      </c>
      <c r="D234" s="24">
        <v>0</v>
      </c>
      <c r="E234" s="492" t="s">
        <v>1028</v>
      </c>
      <c r="F234" s="482"/>
      <c r="G234" s="654"/>
      <c r="H234" s="676"/>
      <c r="I234" s="674"/>
    </row>
    <row r="235" spans="1:9" ht="40.15" customHeight="1">
      <c r="A235" s="405" t="s">
        <v>1027</v>
      </c>
      <c r="B235" s="892" t="s">
        <v>1026</v>
      </c>
      <c r="C235" s="893"/>
      <c r="D235" s="893"/>
      <c r="E235" s="893"/>
      <c r="F235" s="893"/>
      <c r="G235" s="893"/>
      <c r="H235" s="676">
        <f>SUM(D236:D249)</f>
        <v>0</v>
      </c>
      <c r="I235" s="674">
        <f>COUNT(D236:D249)*2</f>
        <v>26</v>
      </c>
    </row>
    <row r="236" spans="1:9" ht="62">
      <c r="A236" s="479" t="s">
        <v>1025</v>
      </c>
      <c r="B236" s="533" t="s">
        <v>1024</v>
      </c>
      <c r="C236" s="480" t="s">
        <v>1023</v>
      </c>
      <c r="D236" s="16">
        <v>0</v>
      </c>
      <c r="E236" s="483" t="s">
        <v>168</v>
      </c>
      <c r="F236" s="496" t="s">
        <v>1022</v>
      </c>
      <c r="G236" s="654"/>
      <c r="H236" s="676"/>
      <c r="I236" s="674"/>
    </row>
    <row r="237" spans="1:9" ht="62">
      <c r="A237" s="479" t="s">
        <v>1021</v>
      </c>
      <c r="B237" s="533" t="s">
        <v>1020</v>
      </c>
      <c r="C237" s="516" t="s">
        <v>1019</v>
      </c>
      <c r="D237" s="16">
        <v>0</v>
      </c>
      <c r="E237" s="483" t="s">
        <v>168</v>
      </c>
      <c r="F237" s="496" t="s">
        <v>1018</v>
      </c>
      <c r="G237" s="654"/>
      <c r="H237" s="676"/>
      <c r="I237" s="674"/>
    </row>
    <row r="238" spans="1:9" ht="66.75" customHeight="1">
      <c r="A238" s="479"/>
      <c r="B238" s="533"/>
      <c r="C238" s="494" t="s">
        <v>1017</v>
      </c>
      <c r="D238" s="16">
        <v>0</v>
      </c>
      <c r="E238" s="483" t="s">
        <v>168</v>
      </c>
      <c r="F238" s="496" t="s">
        <v>1016</v>
      </c>
      <c r="G238" s="654"/>
      <c r="H238" s="676"/>
      <c r="I238" s="674"/>
    </row>
    <row r="239" spans="1:9" ht="66" customHeight="1">
      <c r="A239" s="479"/>
      <c r="B239" s="533"/>
      <c r="C239" s="494" t="s">
        <v>1015</v>
      </c>
      <c r="D239" s="16">
        <v>0</v>
      </c>
      <c r="E239" s="483" t="s">
        <v>168</v>
      </c>
      <c r="F239" s="496" t="s">
        <v>1014</v>
      </c>
      <c r="G239" s="654"/>
      <c r="H239" s="676"/>
      <c r="I239" s="674"/>
    </row>
    <row r="240" spans="1:9" ht="58">
      <c r="A240" s="479"/>
      <c r="B240" s="533"/>
      <c r="C240" s="494" t="s">
        <v>1013</v>
      </c>
      <c r="D240" s="16">
        <v>0</v>
      </c>
      <c r="E240" s="483" t="s">
        <v>168</v>
      </c>
      <c r="F240" s="496" t="s">
        <v>1012</v>
      </c>
      <c r="G240" s="654"/>
      <c r="H240" s="676"/>
      <c r="I240" s="674"/>
    </row>
    <row r="241" spans="1:9" ht="46.5">
      <c r="A241" s="479"/>
      <c r="B241" s="533"/>
      <c r="C241" s="494" t="s">
        <v>1011</v>
      </c>
      <c r="D241" s="16">
        <v>0</v>
      </c>
      <c r="E241" s="483" t="s">
        <v>168</v>
      </c>
      <c r="F241" s="496" t="s">
        <v>1010</v>
      </c>
      <c r="G241" s="654"/>
      <c r="H241" s="676"/>
      <c r="I241" s="674"/>
    </row>
    <row r="242" spans="1:9" ht="46.5">
      <c r="A242" s="479"/>
      <c r="B242" s="533"/>
      <c r="C242" s="494" t="s">
        <v>1009</v>
      </c>
      <c r="D242" s="16">
        <v>0</v>
      </c>
      <c r="E242" s="483" t="s">
        <v>168</v>
      </c>
      <c r="F242" s="496" t="s">
        <v>1008</v>
      </c>
      <c r="G242" s="654"/>
      <c r="H242" s="676"/>
      <c r="I242" s="674"/>
    </row>
    <row r="243" spans="1:9" ht="62">
      <c r="A243" s="479" t="s">
        <v>1007</v>
      </c>
      <c r="B243" s="533" t="s">
        <v>1006</v>
      </c>
      <c r="C243" s="484" t="s">
        <v>1005</v>
      </c>
      <c r="D243" s="24">
        <v>0</v>
      </c>
      <c r="E243" s="483" t="s">
        <v>168</v>
      </c>
      <c r="F243" s="484" t="s">
        <v>1004</v>
      </c>
      <c r="G243" s="654"/>
      <c r="H243" s="676"/>
      <c r="I243" s="674"/>
    </row>
    <row r="244" spans="1:9" ht="77.5" hidden="1">
      <c r="A244" s="493" t="s">
        <v>1003</v>
      </c>
      <c r="B244" s="535" t="s">
        <v>1002</v>
      </c>
      <c r="C244" s="482"/>
      <c r="D244" s="482"/>
      <c r="E244" s="492"/>
      <c r="F244" s="482"/>
      <c r="G244" s="482"/>
    </row>
    <row r="245" spans="1:9" ht="43.5">
      <c r="A245" s="479" t="s">
        <v>1001</v>
      </c>
      <c r="B245" s="533" t="s">
        <v>1000</v>
      </c>
      <c r="C245" s="499" t="s">
        <v>999</v>
      </c>
      <c r="D245" s="37">
        <v>0</v>
      </c>
      <c r="E245" s="492" t="s">
        <v>986</v>
      </c>
      <c r="F245" s="495" t="s">
        <v>998</v>
      </c>
      <c r="G245" s="654"/>
      <c r="H245" s="676"/>
      <c r="I245" s="674"/>
    </row>
    <row r="246" spans="1:9" ht="46.5">
      <c r="A246" s="479" t="s">
        <v>997</v>
      </c>
      <c r="B246" s="535" t="s">
        <v>996</v>
      </c>
      <c r="C246" s="499" t="s">
        <v>995</v>
      </c>
      <c r="D246" s="24">
        <v>0</v>
      </c>
      <c r="E246" s="492" t="s">
        <v>986</v>
      </c>
      <c r="F246" s="495" t="s">
        <v>994</v>
      </c>
      <c r="G246" s="654"/>
      <c r="H246" s="676"/>
      <c r="I246" s="674"/>
    </row>
    <row r="247" spans="1:9" ht="46.5">
      <c r="A247" s="479"/>
      <c r="B247" s="535"/>
      <c r="C247" s="499" t="s">
        <v>993</v>
      </c>
      <c r="D247" s="37">
        <v>0</v>
      </c>
      <c r="E247" s="492" t="s">
        <v>986</v>
      </c>
      <c r="F247" s="495" t="s">
        <v>992</v>
      </c>
      <c r="G247" s="654"/>
      <c r="H247" s="676"/>
      <c r="I247" s="674"/>
    </row>
    <row r="248" spans="1:9" ht="46.5">
      <c r="A248" s="479" t="s">
        <v>991</v>
      </c>
      <c r="B248" s="533" t="s">
        <v>990</v>
      </c>
      <c r="C248" s="482" t="s">
        <v>989</v>
      </c>
      <c r="D248" s="24">
        <v>0</v>
      </c>
      <c r="E248" s="492" t="s">
        <v>986</v>
      </c>
      <c r="F248" s="484" t="s">
        <v>988</v>
      </c>
      <c r="G248" s="654"/>
      <c r="H248" s="676"/>
      <c r="I248" s="674"/>
    </row>
    <row r="249" spans="1:9" ht="43.5">
      <c r="A249" s="536"/>
      <c r="B249" s="516"/>
      <c r="C249" s="496" t="s">
        <v>987</v>
      </c>
      <c r="D249" s="16">
        <v>0</v>
      </c>
      <c r="E249" s="492" t="s">
        <v>986</v>
      </c>
      <c r="F249" s="496" t="s">
        <v>985</v>
      </c>
      <c r="G249" s="654"/>
      <c r="H249" s="676"/>
      <c r="I249" s="674"/>
    </row>
    <row r="250" spans="1:9" ht="18.5">
      <c r="A250" s="478"/>
      <c r="B250" s="902" t="s">
        <v>984</v>
      </c>
      <c r="C250" s="893"/>
      <c r="D250" s="893"/>
      <c r="E250" s="893"/>
      <c r="F250" s="893"/>
      <c r="G250" s="893"/>
      <c r="H250" s="676">
        <f>H251+H256+H271+H281+H294+H298+H302+H316+H321</f>
        <v>0</v>
      </c>
      <c r="I250" s="674">
        <f>I251+I256+I271+I281+I294+I298+I302+I316+I321</f>
        <v>88</v>
      </c>
    </row>
    <row r="251" spans="1:9" ht="40.15" customHeight="1">
      <c r="A251" s="502" t="s">
        <v>983</v>
      </c>
      <c r="B251" s="892" t="s">
        <v>982</v>
      </c>
      <c r="C251" s="893"/>
      <c r="D251" s="893"/>
      <c r="E251" s="893"/>
      <c r="F251" s="893"/>
      <c r="G251" s="893"/>
      <c r="H251" s="676">
        <f>SUM(D252:D254)</f>
        <v>0</v>
      </c>
      <c r="I251" s="674">
        <f>COUNT(D252:D254)*2</f>
        <v>6</v>
      </c>
    </row>
    <row r="252" spans="1:9" ht="66" customHeight="1">
      <c r="A252" s="479" t="s">
        <v>981</v>
      </c>
      <c r="B252" s="517" t="s">
        <v>980</v>
      </c>
      <c r="C252" s="495" t="s">
        <v>979</v>
      </c>
      <c r="D252" s="24">
        <v>0</v>
      </c>
      <c r="E252" s="492" t="s">
        <v>110</v>
      </c>
      <c r="F252" s="482"/>
      <c r="G252" s="654"/>
      <c r="H252" s="676"/>
      <c r="I252" s="674"/>
    </row>
    <row r="253" spans="1:9" ht="58">
      <c r="A253" s="479"/>
      <c r="B253" s="517"/>
      <c r="C253" s="500" t="s">
        <v>978</v>
      </c>
      <c r="D253" s="24">
        <v>0</v>
      </c>
      <c r="E253" s="492" t="s">
        <v>110</v>
      </c>
      <c r="F253" s="482"/>
      <c r="G253" s="654"/>
      <c r="H253" s="676"/>
      <c r="I253" s="674"/>
    </row>
    <row r="254" spans="1:9" ht="62">
      <c r="A254" s="479" t="s">
        <v>977</v>
      </c>
      <c r="B254" s="516" t="s">
        <v>976</v>
      </c>
      <c r="C254" s="495" t="s">
        <v>975</v>
      </c>
      <c r="D254" s="24">
        <v>0</v>
      </c>
      <c r="E254" s="492" t="s">
        <v>974</v>
      </c>
      <c r="F254" s="496" t="s">
        <v>973</v>
      </c>
      <c r="G254" s="654"/>
      <c r="H254" s="676"/>
      <c r="I254" s="674"/>
    </row>
    <row r="255" spans="1:9" ht="46.5" hidden="1">
      <c r="A255" s="493" t="s">
        <v>972</v>
      </c>
      <c r="B255" s="516" t="s">
        <v>971</v>
      </c>
      <c r="C255" s="482"/>
      <c r="D255" s="482"/>
      <c r="E255" s="492"/>
      <c r="F255" s="482"/>
      <c r="G255" s="482"/>
    </row>
    <row r="256" spans="1:9" ht="40.15" customHeight="1">
      <c r="A256" s="502" t="s">
        <v>970</v>
      </c>
      <c r="B256" s="892" t="s">
        <v>969</v>
      </c>
      <c r="C256" s="893"/>
      <c r="D256" s="893"/>
      <c r="E256" s="893"/>
      <c r="F256" s="893"/>
      <c r="G256" s="893"/>
      <c r="H256" s="676">
        <f>SUM(D257:D269)</f>
        <v>0</v>
      </c>
      <c r="I256" s="674">
        <f>COUNT(D257:D269)*2</f>
        <v>24</v>
      </c>
    </row>
    <row r="257" spans="1:9" ht="46.5">
      <c r="A257" s="479" t="s">
        <v>968</v>
      </c>
      <c r="B257" s="516" t="s">
        <v>967</v>
      </c>
      <c r="C257" s="496" t="s">
        <v>966</v>
      </c>
      <c r="D257" s="24">
        <v>0</v>
      </c>
      <c r="E257" s="492" t="s">
        <v>110</v>
      </c>
      <c r="F257" s="496" t="s">
        <v>965</v>
      </c>
      <c r="G257" s="654"/>
      <c r="H257" s="676"/>
      <c r="I257" s="674"/>
    </row>
    <row r="258" spans="1:9" ht="46.5" hidden="1">
      <c r="A258" s="493" t="s">
        <v>964</v>
      </c>
      <c r="B258" s="517" t="s">
        <v>963</v>
      </c>
      <c r="C258" s="482"/>
      <c r="D258" s="482"/>
      <c r="E258" s="492"/>
      <c r="F258" s="482"/>
      <c r="G258" s="482"/>
    </row>
    <row r="259" spans="1:9" ht="46.5">
      <c r="A259" s="479" t="s">
        <v>962</v>
      </c>
      <c r="B259" s="516" t="s">
        <v>961</v>
      </c>
      <c r="C259" s="500" t="s">
        <v>960</v>
      </c>
      <c r="D259" s="24">
        <v>0</v>
      </c>
      <c r="E259" s="492" t="s">
        <v>168</v>
      </c>
      <c r="F259" s="482"/>
      <c r="G259" s="654"/>
      <c r="H259" s="676"/>
      <c r="I259" s="674"/>
    </row>
    <row r="260" spans="1:9" ht="67.5" customHeight="1">
      <c r="A260" s="479"/>
      <c r="B260" s="516"/>
      <c r="C260" s="500" t="s">
        <v>959</v>
      </c>
      <c r="D260" s="24">
        <v>0</v>
      </c>
      <c r="E260" s="492" t="s">
        <v>168</v>
      </c>
      <c r="F260" s="482"/>
      <c r="G260" s="654"/>
      <c r="H260" s="676"/>
      <c r="I260" s="674"/>
    </row>
    <row r="261" spans="1:9" ht="66" customHeight="1">
      <c r="A261" s="479" t="s">
        <v>958</v>
      </c>
      <c r="B261" s="516" t="s">
        <v>957</v>
      </c>
      <c r="C261" s="495" t="s">
        <v>956</v>
      </c>
      <c r="D261" s="24">
        <v>0</v>
      </c>
      <c r="E261" s="483" t="s">
        <v>190</v>
      </c>
      <c r="F261" s="482"/>
      <c r="G261" s="654"/>
      <c r="H261" s="676"/>
      <c r="I261" s="674"/>
    </row>
    <row r="262" spans="1:9" ht="15.5">
      <c r="A262" s="479"/>
      <c r="B262" s="516"/>
      <c r="C262" s="483" t="s">
        <v>955</v>
      </c>
      <c r="D262" s="24">
        <v>0</v>
      </c>
      <c r="E262" s="483" t="s">
        <v>190</v>
      </c>
      <c r="F262" s="482"/>
      <c r="G262" s="654"/>
      <c r="H262" s="676"/>
      <c r="I262" s="674"/>
    </row>
    <row r="263" spans="1:9" ht="43.5">
      <c r="A263" s="479"/>
      <c r="B263" s="516"/>
      <c r="C263" s="537" t="s">
        <v>954</v>
      </c>
      <c r="D263" s="24">
        <v>0</v>
      </c>
      <c r="E263" s="483" t="s">
        <v>51</v>
      </c>
      <c r="F263" s="482"/>
      <c r="G263" s="654"/>
      <c r="H263" s="676"/>
      <c r="I263" s="674"/>
    </row>
    <row r="264" spans="1:9" ht="46.5">
      <c r="A264" s="479" t="s">
        <v>953</v>
      </c>
      <c r="B264" s="517" t="s">
        <v>952</v>
      </c>
      <c r="C264" s="495" t="s">
        <v>951</v>
      </c>
      <c r="D264" s="24">
        <v>0</v>
      </c>
      <c r="E264" s="515" t="s">
        <v>110</v>
      </c>
      <c r="F264" s="482"/>
      <c r="G264" s="654"/>
      <c r="H264" s="676"/>
      <c r="I264" s="674"/>
    </row>
    <row r="265" spans="1:9" ht="43.5">
      <c r="A265" s="479"/>
      <c r="B265" s="517"/>
      <c r="C265" s="495" t="s">
        <v>950</v>
      </c>
      <c r="D265" s="24">
        <v>0</v>
      </c>
      <c r="E265" s="492" t="s">
        <v>110</v>
      </c>
      <c r="F265" s="482"/>
      <c r="G265" s="654"/>
      <c r="H265" s="676"/>
      <c r="I265" s="674"/>
    </row>
    <row r="266" spans="1:9" ht="43.5">
      <c r="A266" s="479" t="s">
        <v>949</v>
      </c>
      <c r="B266" s="484" t="s">
        <v>948</v>
      </c>
      <c r="C266" s="495" t="s">
        <v>947</v>
      </c>
      <c r="D266" s="24">
        <v>0</v>
      </c>
      <c r="E266" s="492" t="s">
        <v>110</v>
      </c>
      <c r="F266" s="482"/>
      <c r="G266" s="654"/>
      <c r="H266" s="676"/>
      <c r="I266" s="674"/>
    </row>
    <row r="267" spans="1:9">
      <c r="A267" s="479"/>
      <c r="B267" s="484"/>
      <c r="C267" s="495" t="s">
        <v>946</v>
      </c>
      <c r="D267" s="24">
        <v>0</v>
      </c>
      <c r="E267" s="492" t="s">
        <v>110</v>
      </c>
      <c r="F267" s="482"/>
      <c r="G267" s="654"/>
      <c r="H267" s="676"/>
      <c r="I267" s="674"/>
    </row>
    <row r="268" spans="1:9" ht="58">
      <c r="A268" s="479" t="s">
        <v>945</v>
      </c>
      <c r="B268" s="516" t="s">
        <v>944</v>
      </c>
      <c r="C268" s="500" t="s">
        <v>943</v>
      </c>
      <c r="D268" s="37">
        <v>0</v>
      </c>
      <c r="E268" s="492" t="s">
        <v>190</v>
      </c>
      <c r="F268" s="495" t="s">
        <v>942</v>
      </c>
      <c r="G268" s="654"/>
      <c r="H268" s="676"/>
      <c r="I268" s="674"/>
    </row>
    <row r="269" spans="1:9" ht="78.75" customHeight="1">
      <c r="A269" s="479"/>
      <c r="B269" s="516"/>
      <c r="C269" s="500" t="s">
        <v>941</v>
      </c>
      <c r="D269" s="37">
        <v>0</v>
      </c>
      <c r="E269" s="492" t="s">
        <v>190</v>
      </c>
      <c r="F269" s="495" t="s">
        <v>940</v>
      </c>
      <c r="G269" s="654"/>
      <c r="H269" s="676"/>
      <c r="I269" s="674"/>
    </row>
    <row r="270" spans="1:9" ht="46.5" hidden="1">
      <c r="A270" s="493" t="s">
        <v>939</v>
      </c>
      <c r="B270" s="516" t="s">
        <v>938</v>
      </c>
      <c r="C270" s="482"/>
      <c r="D270" s="482"/>
      <c r="E270" s="492"/>
      <c r="F270" s="482"/>
      <c r="G270" s="482"/>
    </row>
    <row r="271" spans="1:9" ht="40.15" customHeight="1">
      <c r="A271" s="502" t="s">
        <v>937</v>
      </c>
      <c r="B271" s="892" t="s">
        <v>936</v>
      </c>
      <c r="C271" s="893"/>
      <c r="D271" s="893"/>
      <c r="E271" s="893"/>
      <c r="F271" s="893"/>
      <c r="G271" s="893"/>
      <c r="H271" s="676">
        <f>SUM(D272:D280)</f>
        <v>0</v>
      </c>
      <c r="I271" s="674">
        <f>COUNT(D272:D280)*2</f>
        <v>18</v>
      </c>
    </row>
    <row r="272" spans="1:9" ht="46.5">
      <c r="A272" s="479" t="s">
        <v>935</v>
      </c>
      <c r="B272" s="494" t="s">
        <v>934</v>
      </c>
      <c r="C272" s="509" t="s">
        <v>933</v>
      </c>
      <c r="D272" s="24">
        <v>0</v>
      </c>
      <c r="E272" s="492" t="s">
        <v>168</v>
      </c>
      <c r="F272" s="482" t="s">
        <v>932</v>
      </c>
      <c r="G272" s="654"/>
      <c r="H272" s="676"/>
      <c r="I272" s="674"/>
    </row>
    <row r="273" spans="1:9" ht="29">
      <c r="A273" s="479"/>
      <c r="B273" s="494"/>
      <c r="C273" s="509" t="s">
        <v>931</v>
      </c>
      <c r="D273" s="24">
        <v>0</v>
      </c>
      <c r="E273" s="492" t="s">
        <v>168</v>
      </c>
      <c r="F273" s="484" t="s">
        <v>930</v>
      </c>
      <c r="G273" s="654"/>
      <c r="H273" s="676"/>
      <c r="I273" s="674"/>
    </row>
    <row r="274" spans="1:9" ht="46.5">
      <c r="A274" s="479" t="s">
        <v>929</v>
      </c>
      <c r="B274" s="494" t="s">
        <v>928</v>
      </c>
      <c r="C274" s="485" t="s">
        <v>927</v>
      </c>
      <c r="D274" s="24">
        <v>0</v>
      </c>
      <c r="E274" s="492" t="s">
        <v>235</v>
      </c>
      <c r="F274" s="482"/>
      <c r="G274" s="654"/>
      <c r="H274" s="676"/>
      <c r="I274" s="674"/>
    </row>
    <row r="275" spans="1:9" ht="43.5">
      <c r="A275" s="479"/>
      <c r="B275" s="494"/>
      <c r="C275" s="496" t="s">
        <v>926</v>
      </c>
      <c r="D275" s="24">
        <v>0</v>
      </c>
      <c r="E275" s="492" t="s">
        <v>235</v>
      </c>
      <c r="F275" s="482"/>
      <c r="G275" s="654"/>
      <c r="H275" s="676"/>
      <c r="I275" s="674"/>
    </row>
    <row r="276" spans="1:9" ht="48.75" customHeight="1">
      <c r="A276" s="479"/>
      <c r="B276" s="494"/>
      <c r="C276" s="496" t="s">
        <v>925</v>
      </c>
      <c r="D276" s="24">
        <v>0</v>
      </c>
      <c r="E276" s="492" t="s">
        <v>235</v>
      </c>
      <c r="G276" s="654"/>
      <c r="H276" s="676"/>
      <c r="I276" s="674"/>
    </row>
    <row r="277" spans="1:9" ht="58">
      <c r="A277" s="479" t="s">
        <v>924</v>
      </c>
      <c r="B277" s="494" t="s">
        <v>923</v>
      </c>
      <c r="C277" s="495" t="s">
        <v>922</v>
      </c>
      <c r="D277" s="37">
        <v>0</v>
      </c>
      <c r="E277" s="492" t="s">
        <v>921</v>
      </c>
      <c r="F277" s="495" t="s">
        <v>919</v>
      </c>
      <c r="G277" s="654"/>
      <c r="H277" s="676"/>
      <c r="I277" s="674"/>
    </row>
    <row r="278" spans="1:9" ht="58">
      <c r="A278" s="479"/>
      <c r="B278" s="494"/>
      <c r="C278" s="495" t="s">
        <v>920</v>
      </c>
      <c r="D278" s="37">
        <v>0</v>
      </c>
      <c r="E278" s="492" t="s">
        <v>116</v>
      </c>
      <c r="F278" s="495" t="s">
        <v>919</v>
      </c>
      <c r="G278" s="654"/>
      <c r="H278" s="676"/>
      <c r="I278" s="674"/>
    </row>
    <row r="279" spans="1:9" ht="53.25" customHeight="1">
      <c r="A279" s="479" t="s">
        <v>918</v>
      </c>
      <c r="B279" s="494" t="s">
        <v>917</v>
      </c>
      <c r="C279" s="496" t="s">
        <v>916</v>
      </c>
      <c r="D279" s="10">
        <v>0</v>
      </c>
      <c r="E279" s="492" t="s">
        <v>235</v>
      </c>
      <c r="F279" s="482"/>
      <c r="G279" s="654"/>
      <c r="H279" s="676"/>
      <c r="I279" s="674"/>
    </row>
    <row r="280" spans="1:9" ht="43.5">
      <c r="A280" s="479" t="s">
        <v>915</v>
      </c>
      <c r="B280" s="522" t="s">
        <v>914</v>
      </c>
      <c r="C280" s="495" t="s">
        <v>913</v>
      </c>
      <c r="D280" s="24">
        <v>0</v>
      </c>
      <c r="E280" s="492" t="s">
        <v>126</v>
      </c>
      <c r="F280" s="482"/>
      <c r="G280" s="654"/>
      <c r="H280" s="676"/>
      <c r="I280" s="674"/>
    </row>
    <row r="281" spans="1:9" ht="40.15" customHeight="1">
      <c r="A281" s="502" t="s">
        <v>912</v>
      </c>
      <c r="B281" s="894" t="s">
        <v>911</v>
      </c>
      <c r="C281" s="893"/>
      <c r="D281" s="893"/>
      <c r="E281" s="893"/>
      <c r="F281" s="893"/>
      <c r="G281" s="893"/>
      <c r="H281" s="676">
        <f>SUM(D282:D293)</f>
        <v>0</v>
      </c>
      <c r="I281" s="674">
        <f>COUNT(D282:D293)*2</f>
        <v>22</v>
      </c>
    </row>
    <row r="282" spans="1:9" ht="51" customHeight="1">
      <c r="A282" s="479" t="s">
        <v>910</v>
      </c>
      <c r="B282" s="521" t="s">
        <v>909</v>
      </c>
      <c r="C282" s="497" t="s">
        <v>908</v>
      </c>
      <c r="D282" s="24">
        <v>0</v>
      </c>
      <c r="E282" s="492" t="s">
        <v>168</v>
      </c>
      <c r="F282" s="482"/>
      <c r="G282" s="654"/>
      <c r="H282" s="676"/>
      <c r="I282" s="674"/>
    </row>
    <row r="283" spans="1:9" ht="29">
      <c r="A283" s="479"/>
      <c r="B283" s="521"/>
      <c r="C283" s="497" t="s">
        <v>907</v>
      </c>
      <c r="D283" s="24">
        <v>0</v>
      </c>
      <c r="E283" s="492" t="s">
        <v>168</v>
      </c>
      <c r="F283" s="482"/>
      <c r="G283" s="654"/>
      <c r="H283" s="676"/>
      <c r="I283" s="674"/>
    </row>
    <row r="284" spans="1:9" ht="43.5">
      <c r="A284" s="479" t="s">
        <v>906</v>
      </c>
      <c r="B284" s="499" t="s">
        <v>905</v>
      </c>
      <c r="C284" s="497" t="s">
        <v>904</v>
      </c>
      <c r="D284" s="74">
        <v>0</v>
      </c>
      <c r="E284" s="538" t="s">
        <v>168</v>
      </c>
      <c r="F284" s="497" t="s">
        <v>903</v>
      </c>
      <c r="G284" s="654"/>
      <c r="H284" s="676"/>
      <c r="I284" s="674"/>
    </row>
    <row r="285" spans="1:9" ht="29">
      <c r="A285" s="479"/>
      <c r="B285" s="499"/>
      <c r="C285" s="495" t="s">
        <v>902</v>
      </c>
      <c r="D285" s="37">
        <v>0</v>
      </c>
      <c r="E285" s="492" t="s">
        <v>168</v>
      </c>
      <c r="F285" s="495"/>
      <c r="G285" s="654"/>
      <c r="H285" s="676"/>
      <c r="I285" s="674"/>
    </row>
    <row r="286" spans="1:9" ht="43.5">
      <c r="A286" s="479"/>
      <c r="B286" s="499"/>
      <c r="C286" s="490" t="s">
        <v>901</v>
      </c>
      <c r="D286" s="37">
        <v>0</v>
      </c>
      <c r="E286" s="492" t="s">
        <v>168</v>
      </c>
      <c r="F286" s="495"/>
      <c r="G286" s="654"/>
      <c r="H286" s="676"/>
      <c r="I286" s="674"/>
    </row>
    <row r="287" spans="1:9" ht="31">
      <c r="A287" s="479" t="s">
        <v>900</v>
      </c>
      <c r="B287" s="480" t="s">
        <v>899</v>
      </c>
      <c r="C287" s="539" t="s">
        <v>898</v>
      </c>
      <c r="D287" s="24">
        <v>0</v>
      </c>
      <c r="E287" s="492" t="s">
        <v>168</v>
      </c>
      <c r="F287" s="482"/>
      <c r="G287" s="654"/>
      <c r="H287" s="676"/>
      <c r="I287" s="674"/>
    </row>
    <row r="288" spans="1:9" ht="45" customHeight="1">
      <c r="A288" s="479"/>
      <c r="B288" s="480"/>
      <c r="C288" s="497" t="s">
        <v>897</v>
      </c>
      <c r="D288" s="72">
        <v>0</v>
      </c>
      <c r="E288" s="492" t="s">
        <v>168</v>
      </c>
      <c r="F288" s="482"/>
      <c r="G288" s="654"/>
      <c r="H288" s="676"/>
      <c r="I288" s="674"/>
    </row>
    <row r="289" spans="1:9" ht="29">
      <c r="A289" s="479"/>
      <c r="B289" s="480"/>
      <c r="C289" s="497" t="s">
        <v>896</v>
      </c>
      <c r="D289" s="72">
        <v>0</v>
      </c>
      <c r="E289" s="492" t="s">
        <v>168</v>
      </c>
      <c r="F289" s="482"/>
      <c r="G289" s="654"/>
      <c r="H289" s="676"/>
      <c r="I289" s="674"/>
    </row>
    <row r="290" spans="1:9" ht="29">
      <c r="A290" s="479"/>
      <c r="B290" s="480"/>
      <c r="C290" s="497" t="s">
        <v>895</v>
      </c>
      <c r="D290" s="72">
        <v>0</v>
      </c>
      <c r="E290" s="492" t="s">
        <v>168</v>
      </c>
      <c r="F290" s="482"/>
      <c r="G290" s="654"/>
      <c r="H290" s="676"/>
      <c r="I290" s="674"/>
    </row>
    <row r="291" spans="1:9" ht="31" hidden="1">
      <c r="A291" s="493" t="s">
        <v>894</v>
      </c>
      <c r="B291" s="480" t="s">
        <v>893</v>
      </c>
      <c r="C291" s="482"/>
      <c r="D291" s="482"/>
      <c r="E291" s="492"/>
      <c r="F291" s="482"/>
      <c r="G291" s="482"/>
    </row>
    <row r="292" spans="1:9" ht="31">
      <c r="A292" s="479" t="s">
        <v>892</v>
      </c>
      <c r="B292" s="480" t="s">
        <v>891</v>
      </c>
      <c r="C292" s="496" t="s">
        <v>890</v>
      </c>
      <c r="D292" s="24">
        <v>0</v>
      </c>
      <c r="E292" s="492" t="s">
        <v>168</v>
      </c>
      <c r="F292" s="482"/>
      <c r="G292" s="654"/>
      <c r="H292" s="676"/>
      <c r="I292" s="674"/>
    </row>
    <row r="293" spans="1:9" ht="46.5">
      <c r="A293" s="479" t="s">
        <v>889</v>
      </c>
      <c r="B293" s="480" t="s">
        <v>888</v>
      </c>
      <c r="C293" s="500" t="s">
        <v>887</v>
      </c>
      <c r="D293" s="24">
        <v>0</v>
      </c>
      <c r="E293" s="492" t="s">
        <v>168</v>
      </c>
      <c r="F293" s="482"/>
      <c r="G293" s="654"/>
      <c r="H293" s="676"/>
      <c r="I293" s="674"/>
    </row>
    <row r="294" spans="1:9" ht="40.15" customHeight="1">
      <c r="A294" s="502" t="s">
        <v>886</v>
      </c>
      <c r="B294" s="894" t="s">
        <v>885</v>
      </c>
      <c r="C294" s="893"/>
      <c r="D294" s="893"/>
      <c r="E294" s="893"/>
      <c r="F294" s="893"/>
      <c r="G294" s="893"/>
      <c r="H294" s="676">
        <f>SUM(D295:D296)</f>
        <v>0</v>
      </c>
      <c r="I294" s="674">
        <f>COUNT(D295:D296)*2</f>
        <v>4</v>
      </c>
    </row>
    <row r="295" spans="1:9" ht="62">
      <c r="A295" s="479" t="s">
        <v>884</v>
      </c>
      <c r="B295" s="480" t="s">
        <v>883</v>
      </c>
      <c r="C295" s="495" t="s">
        <v>882</v>
      </c>
      <c r="D295" s="16">
        <v>0</v>
      </c>
      <c r="E295" s="492" t="s">
        <v>235</v>
      </c>
      <c r="F295" s="496"/>
      <c r="G295" s="654"/>
      <c r="H295" s="676"/>
      <c r="I295" s="674"/>
    </row>
    <row r="296" spans="1:9" ht="46.5">
      <c r="A296" s="479" t="s">
        <v>881</v>
      </c>
      <c r="B296" s="480" t="s">
        <v>880</v>
      </c>
      <c r="C296" s="496" t="s">
        <v>879</v>
      </c>
      <c r="D296" s="16">
        <v>0</v>
      </c>
      <c r="E296" s="492" t="s">
        <v>235</v>
      </c>
      <c r="F296" s="506"/>
      <c r="G296" s="654"/>
      <c r="H296" s="676"/>
      <c r="I296" s="674"/>
    </row>
    <row r="297" spans="1:9" ht="43.5" hidden="1">
      <c r="A297" s="493" t="s">
        <v>878</v>
      </c>
      <c r="B297" s="540" t="s">
        <v>877</v>
      </c>
      <c r="C297" s="482"/>
      <c r="D297" s="482"/>
      <c r="E297" s="492"/>
      <c r="F297" s="482"/>
      <c r="G297" s="482"/>
    </row>
    <row r="298" spans="1:9" ht="40.15" customHeight="1">
      <c r="A298" s="502" t="s">
        <v>876</v>
      </c>
      <c r="B298" s="892" t="s">
        <v>875</v>
      </c>
      <c r="C298" s="893"/>
      <c r="D298" s="893"/>
      <c r="E298" s="893"/>
      <c r="F298" s="893"/>
      <c r="G298" s="893"/>
      <c r="H298" s="676">
        <f>SUM(D299)</f>
        <v>0</v>
      </c>
      <c r="I298" s="674">
        <f>COUNT(D299)*2</f>
        <v>2</v>
      </c>
    </row>
    <row r="299" spans="1:9" ht="46.5">
      <c r="A299" s="541" t="s">
        <v>874</v>
      </c>
      <c r="B299" s="516" t="s">
        <v>873</v>
      </c>
      <c r="C299" s="484" t="s">
        <v>872</v>
      </c>
      <c r="D299" s="24">
        <v>0</v>
      </c>
      <c r="E299" s="492" t="s">
        <v>130</v>
      </c>
      <c r="F299" s="482"/>
      <c r="G299" s="654"/>
      <c r="H299" s="676"/>
      <c r="I299" s="674"/>
    </row>
    <row r="300" spans="1:9" ht="46.5" hidden="1">
      <c r="A300" s="542" t="s">
        <v>871</v>
      </c>
      <c r="B300" s="516" t="s">
        <v>870</v>
      </c>
      <c r="C300" s="482"/>
      <c r="D300" s="482"/>
      <c r="E300" s="492"/>
      <c r="F300" s="482"/>
      <c r="G300" s="482"/>
    </row>
    <row r="301" spans="1:9" ht="58" hidden="1">
      <c r="A301" s="542" t="s">
        <v>869</v>
      </c>
      <c r="B301" s="495" t="s">
        <v>868</v>
      </c>
      <c r="C301" s="482"/>
      <c r="D301" s="482"/>
      <c r="E301" s="492"/>
      <c r="F301" s="482"/>
      <c r="G301" s="482"/>
    </row>
    <row r="302" spans="1:9" ht="40.15" customHeight="1">
      <c r="A302" s="502" t="s">
        <v>867</v>
      </c>
      <c r="B302" s="892" t="s">
        <v>866</v>
      </c>
      <c r="C302" s="893"/>
      <c r="D302" s="893"/>
      <c r="E302" s="893"/>
      <c r="F302" s="893"/>
      <c r="G302" s="893"/>
      <c r="H302" s="676">
        <f>SUM(D303)</f>
        <v>0</v>
      </c>
      <c r="I302" s="674">
        <f>COUNT(D303)*2</f>
        <v>2</v>
      </c>
    </row>
    <row r="303" spans="1:9" ht="31">
      <c r="A303" s="479" t="s">
        <v>865</v>
      </c>
      <c r="B303" s="516" t="s">
        <v>864</v>
      </c>
      <c r="C303" s="496" t="s">
        <v>863</v>
      </c>
      <c r="D303" s="24">
        <v>0</v>
      </c>
      <c r="E303" s="492" t="s">
        <v>168</v>
      </c>
      <c r="F303" s="482"/>
      <c r="G303" s="654"/>
      <c r="H303" s="676"/>
      <c r="I303" s="674"/>
    </row>
    <row r="304" spans="1:9" ht="46.5" hidden="1">
      <c r="A304" s="493" t="s">
        <v>862</v>
      </c>
      <c r="B304" s="516" t="s">
        <v>861</v>
      </c>
      <c r="C304" s="482"/>
      <c r="D304" s="482"/>
      <c r="E304" s="492"/>
      <c r="F304" s="482"/>
      <c r="G304" s="482"/>
    </row>
    <row r="305" spans="1:9" ht="58" hidden="1">
      <c r="A305" s="493" t="s">
        <v>860</v>
      </c>
      <c r="B305" s="495" t="s">
        <v>859</v>
      </c>
      <c r="C305" s="482"/>
      <c r="D305" s="482"/>
      <c r="E305" s="492"/>
      <c r="F305" s="482"/>
      <c r="G305" s="482"/>
    </row>
    <row r="306" spans="1:9" ht="40.15" hidden="1" customHeight="1">
      <c r="A306" s="543" t="s">
        <v>858</v>
      </c>
      <c r="B306" s="892" t="s">
        <v>857</v>
      </c>
      <c r="C306" s="893"/>
      <c r="D306" s="893"/>
      <c r="E306" s="893"/>
      <c r="F306" s="893"/>
      <c r="G306" s="897"/>
    </row>
    <row r="307" spans="1:9" ht="46.5" hidden="1">
      <c r="A307" s="493" t="s">
        <v>856</v>
      </c>
      <c r="B307" s="516" t="s">
        <v>855</v>
      </c>
      <c r="C307" s="482"/>
      <c r="D307" s="482"/>
      <c r="E307" s="492"/>
      <c r="F307" s="482"/>
      <c r="G307" s="482"/>
    </row>
    <row r="308" spans="1:9" ht="46.5" hidden="1">
      <c r="A308" s="493" t="s">
        <v>854</v>
      </c>
      <c r="B308" s="480" t="s">
        <v>853</v>
      </c>
      <c r="C308" s="482"/>
      <c r="D308" s="482"/>
      <c r="E308" s="492"/>
      <c r="F308" s="482"/>
      <c r="G308" s="482"/>
    </row>
    <row r="309" spans="1:9" ht="40.15" hidden="1" customHeight="1">
      <c r="A309" s="544" t="s">
        <v>852</v>
      </c>
      <c r="B309" s="892" t="s">
        <v>851</v>
      </c>
      <c r="C309" s="893"/>
      <c r="D309" s="893"/>
      <c r="E309" s="893"/>
      <c r="F309" s="893"/>
      <c r="G309" s="897"/>
    </row>
    <row r="310" spans="1:9" ht="31" hidden="1">
      <c r="A310" s="493" t="s">
        <v>850</v>
      </c>
      <c r="B310" s="516" t="s">
        <v>849</v>
      </c>
      <c r="C310" s="482"/>
      <c r="D310" s="482"/>
      <c r="E310" s="492"/>
      <c r="F310" s="482"/>
      <c r="G310" s="482"/>
    </row>
    <row r="311" spans="1:9" ht="46.5" hidden="1">
      <c r="A311" s="493" t="s">
        <v>848</v>
      </c>
      <c r="B311" s="516" t="s">
        <v>847</v>
      </c>
      <c r="C311" s="482"/>
      <c r="D311" s="482"/>
      <c r="E311" s="492"/>
      <c r="F311" s="482"/>
      <c r="G311" s="482"/>
    </row>
    <row r="312" spans="1:9" ht="40.15" hidden="1" customHeight="1">
      <c r="A312" s="543" t="s">
        <v>846</v>
      </c>
      <c r="B312" s="892" t="s">
        <v>845</v>
      </c>
      <c r="C312" s="893"/>
      <c r="D312" s="893"/>
      <c r="E312" s="893"/>
      <c r="F312" s="893"/>
      <c r="G312" s="897"/>
    </row>
    <row r="313" spans="1:9" ht="46.5" hidden="1">
      <c r="A313" s="493" t="s">
        <v>844</v>
      </c>
      <c r="B313" s="516" t="s">
        <v>843</v>
      </c>
      <c r="C313" s="482"/>
      <c r="D313" s="482"/>
      <c r="E313" s="492"/>
      <c r="F313" s="482"/>
      <c r="G313" s="482"/>
    </row>
    <row r="314" spans="1:9" ht="46.5" hidden="1">
      <c r="A314" s="493" t="s">
        <v>842</v>
      </c>
      <c r="B314" s="516" t="s">
        <v>841</v>
      </c>
      <c r="C314" s="482"/>
      <c r="D314" s="482"/>
      <c r="E314" s="492"/>
      <c r="F314" s="482"/>
      <c r="G314" s="482"/>
    </row>
    <row r="315" spans="1:9" ht="46.5" hidden="1">
      <c r="A315" s="493" t="s">
        <v>840</v>
      </c>
      <c r="B315" s="517" t="s">
        <v>839</v>
      </c>
      <c r="C315" s="482"/>
      <c r="D315" s="482"/>
      <c r="E315" s="492"/>
      <c r="F315" s="482"/>
      <c r="G315" s="482"/>
    </row>
    <row r="316" spans="1:9" ht="40.15" customHeight="1">
      <c r="A316" s="502" t="s">
        <v>838</v>
      </c>
      <c r="B316" s="892" t="s">
        <v>837</v>
      </c>
      <c r="C316" s="893"/>
      <c r="D316" s="893"/>
      <c r="E316" s="893"/>
      <c r="F316" s="893"/>
      <c r="G316" s="893"/>
      <c r="H316" s="676">
        <f>SUM(D317:D320)</f>
        <v>0</v>
      </c>
      <c r="I316" s="674">
        <f>COUNT(D317:D320)*2</f>
        <v>8</v>
      </c>
    </row>
    <row r="317" spans="1:9" ht="62">
      <c r="A317" s="479" t="s">
        <v>836</v>
      </c>
      <c r="B317" s="494" t="s">
        <v>835</v>
      </c>
      <c r="C317" s="499" t="s">
        <v>834</v>
      </c>
      <c r="D317" s="24">
        <v>0</v>
      </c>
      <c r="E317" s="492" t="s">
        <v>126</v>
      </c>
      <c r="F317" s="482"/>
      <c r="G317" s="654"/>
      <c r="H317" s="676"/>
      <c r="I317" s="674"/>
    </row>
    <row r="318" spans="1:9" ht="62">
      <c r="A318" s="479" t="s">
        <v>833</v>
      </c>
      <c r="B318" s="494" t="s">
        <v>832</v>
      </c>
      <c r="C318" s="495" t="s">
        <v>831</v>
      </c>
      <c r="D318" s="37">
        <v>0</v>
      </c>
      <c r="E318" s="492" t="s">
        <v>130</v>
      </c>
      <c r="F318" s="495" t="s">
        <v>830</v>
      </c>
      <c r="G318" s="654"/>
      <c r="H318" s="676"/>
      <c r="I318" s="674"/>
    </row>
    <row r="319" spans="1:9" ht="29">
      <c r="A319" s="479"/>
      <c r="B319" s="494"/>
      <c r="C319" s="539" t="s">
        <v>829</v>
      </c>
      <c r="D319" s="37">
        <v>0</v>
      </c>
      <c r="E319" s="492" t="s">
        <v>126</v>
      </c>
      <c r="F319" s="492"/>
      <c r="G319" s="654"/>
      <c r="H319" s="676"/>
      <c r="I319" s="674"/>
    </row>
    <row r="320" spans="1:9" ht="80.25" customHeight="1">
      <c r="A320" s="479" t="s">
        <v>828</v>
      </c>
      <c r="B320" s="494" t="s">
        <v>827</v>
      </c>
      <c r="C320" s="490" t="s">
        <v>826</v>
      </c>
      <c r="D320" s="16">
        <v>0</v>
      </c>
      <c r="E320" s="492" t="s">
        <v>168</v>
      </c>
      <c r="F320" s="496"/>
      <c r="G320" s="654"/>
      <c r="H320" s="676"/>
      <c r="I320" s="674"/>
    </row>
    <row r="321" spans="1:9" ht="40.15" customHeight="1">
      <c r="A321" s="405" t="s">
        <v>825</v>
      </c>
      <c r="B321" s="892" t="s">
        <v>824</v>
      </c>
      <c r="C321" s="893"/>
      <c r="D321" s="893"/>
      <c r="E321" s="893"/>
      <c r="F321" s="893"/>
      <c r="G321" s="893"/>
      <c r="H321" s="676">
        <f>SUM(D322)</f>
        <v>0</v>
      </c>
      <c r="I321" s="674">
        <f>COUNT(D322)*2</f>
        <v>2</v>
      </c>
    </row>
    <row r="322" spans="1:9" ht="58">
      <c r="A322" s="479" t="s">
        <v>823</v>
      </c>
      <c r="B322" s="545" t="s">
        <v>822</v>
      </c>
      <c r="C322" s="497" t="s">
        <v>821</v>
      </c>
      <c r="D322" s="24">
        <v>0</v>
      </c>
      <c r="E322" s="492" t="s">
        <v>110</v>
      </c>
      <c r="F322" s="484" t="s">
        <v>820</v>
      </c>
      <c r="G322" s="654"/>
      <c r="H322" s="676"/>
      <c r="I322" s="674"/>
    </row>
    <row r="323" spans="1:9" ht="29" hidden="1">
      <c r="A323" s="493" t="s">
        <v>819</v>
      </c>
      <c r="B323" s="545" t="s">
        <v>818</v>
      </c>
      <c r="C323" s="482"/>
      <c r="D323" s="482"/>
      <c r="E323" s="492"/>
      <c r="F323" s="482"/>
      <c r="G323" s="482"/>
    </row>
    <row r="324" spans="1:9" ht="18.5">
      <c r="A324" s="546"/>
      <c r="B324" s="895" t="s">
        <v>817</v>
      </c>
      <c r="C324" s="895"/>
      <c r="D324" s="895"/>
      <c r="E324" s="895"/>
      <c r="F324" s="895"/>
      <c r="G324" s="895"/>
      <c r="H324" s="676">
        <f>H325+H339+H342+H358+H361+H368+H378+H396+H403+H433+H470+H502+H519</f>
        <v>0</v>
      </c>
      <c r="I324" s="674">
        <f>I325+I339+I342+I358+I361+I368+I378+I396+I403+I433+I470+I502+I519</f>
        <v>290</v>
      </c>
    </row>
    <row r="325" spans="1:9" ht="40.15" customHeight="1">
      <c r="A325" s="502" t="s">
        <v>816</v>
      </c>
      <c r="B325" s="894" t="s">
        <v>815</v>
      </c>
      <c r="C325" s="893"/>
      <c r="D325" s="893"/>
      <c r="E325" s="893"/>
      <c r="F325" s="893"/>
      <c r="G325" s="893"/>
      <c r="H325" s="676">
        <f>SUM(D326:D337)</f>
        <v>0</v>
      </c>
      <c r="I325" s="674">
        <f>COUNT(D326:D337)*2</f>
        <v>24</v>
      </c>
    </row>
    <row r="326" spans="1:9" ht="58">
      <c r="A326" s="479" t="s">
        <v>814</v>
      </c>
      <c r="B326" s="480" t="s">
        <v>813</v>
      </c>
      <c r="C326" s="495" t="s">
        <v>812</v>
      </c>
      <c r="D326" s="10">
        <v>0</v>
      </c>
      <c r="E326" s="492" t="s">
        <v>51</v>
      </c>
      <c r="G326" s="654"/>
      <c r="H326" s="676"/>
      <c r="I326" s="674"/>
    </row>
    <row r="327" spans="1:9" ht="43.5">
      <c r="A327" s="479"/>
      <c r="B327" s="480"/>
      <c r="C327" s="495" t="s">
        <v>811</v>
      </c>
      <c r="D327" s="37">
        <v>0</v>
      </c>
      <c r="E327" s="492" t="s">
        <v>51</v>
      </c>
      <c r="F327" s="495" t="s">
        <v>810</v>
      </c>
      <c r="G327" s="654"/>
      <c r="H327" s="676"/>
      <c r="I327" s="674"/>
    </row>
    <row r="328" spans="1:9" ht="43.5">
      <c r="A328" s="479"/>
      <c r="B328" s="480"/>
      <c r="C328" s="496" t="s">
        <v>809</v>
      </c>
      <c r="D328" s="24">
        <v>0</v>
      </c>
      <c r="E328" s="500" t="s">
        <v>808</v>
      </c>
      <c r="F328" s="482"/>
      <c r="G328" s="654"/>
      <c r="H328" s="676"/>
      <c r="I328" s="674"/>
    </row>
    <row r="329" spans="1:9" ht="43.5">
      <c r="A329" s="479"/>
      <c r="B329" s="480"/>
      <c r="C329" s="496" t="s">
        <v>807</v>
      </c>
      <c r="D329" s="24">
        <v>0</v>
      </c>
      <c r="E329" s="500" t="s">
        <v>110</v>
      </c>
      <c r="F329" s="482"/>
      <c r="G329" s="654"/>
      <c r="H329" s="676"/>
      <c r="I329" s="674"/>
    </row>
    <row r="330" spans="1:9" ht="51.75" customHeight="1">
      <c r="A330" s="479" t="s">
        <v>806</v>
      </c>
      <c r="B330" s="480" t="s">
        <v>805</v>
      </c>
      <c r="C330" s="485" t="s">
        <v>804</v>
      </c>
      <c r="D330" s="24">
        <v>0</v>
      </c>
      <c r="E330" s="500" t="s">
        <v>168</v>
      </c>
      <c r="F330" s="496" t="s">
        <v>803</v>
      </c>
      <c r="G330" s="654"/>
      <c r="H330" s="676"/>
      <c r="I330" s="674"/>
    </row>
    <row r="331" spans="1:9" ht="29">
      <c r="A331" s="479"/>
      <c r="B331" s="480"/>
      <c r="C331" s="497" t="s">
        <v>802</v>
      </c>
      <c r="D331" s="24">
        <v>0</v>
      </c>
      <c r="E331" s="500" t="s">
        <v>51</v>
      </c>
      <c r="F331" s="482"/>
      <c r="G331" s="654"/>
      <c r="H331" s="676"/>
      <c r="I331" s="674"/>
    </row>
    <row r="332" spans="1:9" ht="43.5">
      <c r="A332" s="479"/>
      <c r="B332" s="480"/>
      <c r="C332" s="497" t="s">
        <v>801</v>
      </c>
      <c r="D332" s="24">
        <v>0</v>
      </c>
      <c r="E332" s="500" t="s">
        <v>190</v>
      </c>
      <c r="F332" s="482"/>
      <c r="G332" s="654"/>
      <c r="H332" s="676"/>
      <c r="I332" s="674"/>
    </row>
    <row r="333" spans="1:9" ht="29">
      <c r="A333" s="479"/>
      <c r="B333" s="480"/>
      <c r="C333" s="547" t="s">
        <v>800</v>
      </c>
      <c r="D333" s="24">
        <v>0</v>
      </c>
      <c r="E333" s="500" t="s">
        <v>190</v>
      </c>
      <c r="F333" s="482"/>
      <c r="G333" s="654"/>
      <c r="H333" s="676"/>
      <c r="I333" s="674"/>
    </row>
    <row r="334" spans="1:9" ht="29">
      <c r="A334" s="479"/>
      <c r="B334" s="480"/>
      <c r="C334" s="497" t="s">
        <v>799</v>
      </c>
      <c r="D334" s="24">
        <v>0</v>
      </c>
      <c r="E334" s="500" t="s">
        <v>168</v>
      </c>
      <c r="F334" s="482"/>
      <c r="G334" s="654"/>
      <c r="H334" s="676"/>
      <c r="I334" s="674"/>
    </row>
    <row r="335" spans="1:9" ht="48.75" customHeight="1">
      <c r="A335" s="479"/>
      <c r="B335" s="480"/>
      <c r="C335" s="497" t="s">
        <v>798</v>
      </c>
      <c r="D335" s="24">
        <v>0</v>
      </c>
      <c r="E335" s="500" t="s">
        <v>797</v>
      </c>
      <c r="F335" s="482"/>
      <c r="G335" s="654"/>
      <c r="H335" s="676"/>
      <c r="I335" s="674"/>
    </row>
    <row r="336" spans="1:9" ht="48.75" customHeight="1">
      <c r="A336" s="479" t="s">
        <v>796</v>
      </c>
      <c r="B336" s="480" t="s">
        <v>795</v>
      </c>
      <c r="C336" s="484" t="s">
        <v>794</v>
      </c>
      <c r="D336" s="24">
        <v>0</v>
      </c>
      <c r="E336" s="492" t="s">
        <v>110</v>
      </c>
      <c r="F336" s="482"/>
      <c r="G336" s="654"/>
      <c r="H336" s="676"/>
      <c r="I336" s="674"/>
    </row>
    <row r="337" spans="1:9" ht="45" customHeight="1">
      <c r="A337" s="479"/>
      <c r="B337" s="480"/>
      <c r="C337" s="484" t="s">
        <v>793</v>
      </c>
      <c r="D337" s="24">
        <v>0</v>
      </c>
      <c r="E337" s="492" t="s">
        <v>110</v>
      </c>
      <c r="F337" s="482"/>
      <c r="G337" s="654"/>
      <c r="H337" s="676"/>
      <c r="I337" s="674"/>
    </row>
    <row r="338" spans="1:9" ht="62" hidden="1">
      <c r="A338" s="493" t="s">
        <v>792</v>
      </c>
      <c r="B338" s="480" t="s">
        <v>791</v>
      </c>
      <c r="C338" s="482"/>
      <c r="D338" s="482"/>
      <c r="E338" s="492"/>
      <c r="F338" s="482"/>
      <c r="G338" s="482"/>
    </row>
    <row r="339" spans="1:9" ht="40.15" customHeight="1">
      <c r="A339" s="502" t="s">
        <v>790</v>
      </c>
      <c r="B339" s="892" t="s">
        <v>789</v>
      </c>
      <c r="C339" s="893"/>
      <c r="D339" s="893"/>
      <c r="E339" s="893"/>
      <c r="F339" s="893"/>
      <c r="G339" s="893"/>
      <c r="H339" s="676">
        <f>SUM(D340:D341)</f>
        <v>0</v>
      </c>
      <c r="I339" s="674">
        <f>COUNT(D340:D341)*2</f>
        <v>4</v>
      </c>
    </row>
    <row r="340" spans="1:9" ht="43.5">
      <c r="A340" s="479" t="s">
        <v>788</v>
      </c>
      <c r="B340" s="516" t="s">
        <v>787</v>
      </c>
      <c r="C340" s="496" t="s">
        <v>786</v>
      </c>
      <c r="D340" s="24">
        <v>0</v>
      </c>
      <c r="E340" s="492" t="s">
        <v>168</v>
      </c>
      <c r="F340" s="482"/>
      <c r="G340" s="654"/>
      <c r="H340" s="676"/>
      <c r="I340" s="674"/>
    </row>
    <row r="341" spans="1:9" ht="46.5">
      <c r="A341" s="479" t="s">
        <v>785</v>
      </c>
      <c r="B341" s="516" t="s">
        <v>784</v>
      </c>
      <c r="C341" s="496" t="s">
        <v>783</v>
      </c>
      <c r="D341" s="24">
        <v>0</v>
      </c>
      <c r="E341" s="492" t="s">
        <v>190</v>
      </c>
      <c r="F341" s="482"/>
      <c r="G341" s="654"/>
      <c r="H341" s="676"/>
      <c r="I341" s="674"/>
    </row>
    <row r="342" spans="1:9" ht="40.15" customHeight="1">
      <c r="A342" s="502" t="s">
        <v>782</v>
      </c>
      <c r="B342" s="892" t="s">
        <v>781</v>
      </c>
      <c r="C342" s="893"/>
      <c r="D342" s="893"/>
      <c r="E342" s="893"/>
      <c r="F342" s="893"/>
      <c r="G342" s="893"/>
      <c r="H342" s="676">
        <f>SUM(D343:D351)</f>
        <v>0</v>
      </c>
      <c r="I342" s="674">
        <f>COUNT(D343:D351)*2</f>
        <v>16</v>
      </c>
    </row>
    <row r="343" spans="1:9" ht="62">
      <c r="A343" s="479" t="s">
        <v>780</v>
      </c>
      <c r="B343" s="516" t="s">
        <v>779</v>
      </c>
      <c r="C343" s="516" t="s">
        <v>778</v>
      </c>
      <c r="D343" s="24">
        <v>0</v>
      </c>
      <c r="E343" s="492" t="s">
        <v>110</v>
      </c>
      <c r="F343" s="482"/>
      <c r="G343" s="654"/>
      <c r="H343" s="676"/>
      <c r="I343" s="674"/>
    </row>
    <row r="344" spans="1:9" ht="62">
      <c r="A344" s="479"/>
      <c r="B344" s="516"/>
      <c r="C344" s="516" t="s">
        <v>777</v>
      </c>
      <c r="D344" s="24">
        <v>0</v>
      </c>
      <c r="E344" s="500" t="s">
        <v>110</v>
      </c>
      <c r="F344" s="482"/>
      <c r="G344" s="654"/>
      <c r="H344" s="676"/>
      <c r="I344" s="674"/>
    </row>
    <row r="345" spans="1:9" ht="82.5" customHeight="1">
      <c r="A345" s="479" t="s">
        <v>776</v>
      </c>
      <c r="B345" s="484" t="s">
        <v>775</v>
      </c>
      <c r="C345" s="496" t="s">
        <v>774</v>
      </c>
      <c r="D345" s="60">
        <v>0</v>
      </c>
      <c r="E345" s="500" t="s">
        <v>773</v>
      </c>
      <c r="F345" s="484" t="s">
        <v>772</v>
      </c>
      <c r="G345" s="654"/>
      <c r="H345" s="676"/>
      <c r="I345" s="674"/>
    </row>
    <row r="346" spans="1:9" ht="46.5">
      <c r="A346" s="479"/>
      <c r="B346" s="516"/>
      <c r="C346" s="514" t="s">
        <v>771</v>
      </c>
      <c r="D346" s="24">
        <v>0</v>
      </c>
      <c r="E346" s="500" t="s">
        <v>110</v>
      </c>
      <c r="F346" s="482"/>
      <c r="G346" s="654"/>
      <c r="H346" s="676"/>
      <c r="I346" s="674"/>
    </row>
    <row r="347" spans="1:9" ht="46.5">
      <c r="A347" s="479"/>
      <c r="B347" s="516"/>
      <c r="C347" s="514" t="s">
        <v>770</v>
      </c>
      <c r="D347" s="24">
        <v>0</v>
      </c>
      <c r="E347" s="500" t="s">
        <v>110</v>
      </c>
      <c r="F347" s="482"/>
      <c r="G347" s="654"/>
      <c r="H347" s="676"/>
      <c r="I347" s="674"/>
    </row>
    <row r="348" spans="1:9" ht="54.75" customHeight="1">
      <c r="A348" s="479"/>
      <c r="B348" s="482"/>
      <c r="C348" s="514" t="s">
        <v>769</v>
      </c>
      <c r="D348" s="24">
        <v>0</v>
      </c>
      <c r="E348" s="492" t="s">
        <v>51</v>
      </c>
      <c r="F348" s="482"/>
      <c r="G348" s="654"/>
      <c r="H348" s="676"/>
      <c r="I348" s="674"/>
    </row>
    <row r="349" spans="1:9" ht="46.5">
      <c r="A349" s="479"/>
      <c r="B349" s="482"/>
      <c r="C349" s="514" t="s">
        <v>768</v>
      </c>
      <c r="D349" s="24">
        <v>0</v>
      </c>
      <c r="E349" s="492" t="s">
        <v>130</v>
      </c>
      <c r="F349" s="482"/>
      <c r="G349" s="654"/>
      <c r="H349" s="676"/>
      <c r="I349" s="674"/>
    </row>
    <row r="350" spans="1:9" ht="31" hidden="1">
      <c r="A350" s="493" t="s">
        <v>767</v>
      </c>
      <c r="B350" s="516" t="s">
        <v>766</v>
      </c>
      <c r="C350" s="482"/>
      <c r="D350" s="482"/>
      <c r="E350" s="492"/>
      <c r="F350" s="482"/>
      <c r="G350" s="482"/>
    </row>
    <row r="351" spans="1:9" ht="46.5">
      <c r="A351" s="479" t="s">
        <v>765</v>
      </c>
      <c r="B351" s="516" t="s">
        <v>764</v>
      </c>
      <c r="C351" s="496" t="s">
        <v>763</v>
      </c>
      <c r="D351" s="24">
        <v>0</v>
      </c>
      <c r="E351" s="492" t="s">
        <v>130</v>
      </c>
      <c r="F351" s="482"/>
      <c r="G351" s="654"/>
      <c r="H351" s="676"/>
      <c r="I351" s="674"/>
    </row>
    <row r="352" spans="1:9" ht="40.15" hidden="1" customHeight="1">
      <c r="A352" s="543" t="s">
        <v>762</v>
      </c>
      <c r="B352" s="894" t="s">
        <v>761</v>
      </c>
      <c r="C352" s="893"/>
      <c r="D352" s="893"/>
      <c r="E352" s="893"/>
      <c r="F352" s="893"/>
      <c r="G352" s="897"/>
    </row>
    <row r="353" spans="1:9" ht="46.5" hidden="1">
      <c r="A353" s="493" t="s">
        <v>760</v>
      </c>
      <c r="B353" s="480" t="s">
        <v>759</v>
      </c>
      <c r="C353" s="482"/>
      <c r="D353" s="482"/>
      <c r="E353" s="492"/>
      <c r="F353" s="482"/>
      <c r="G353" s="482"/>
    </row>
    <row r="354" spans="1:9" ht="58" hidden="1">
      <c r="A354" s="493" t="s">
        <v>758</v>
      </c>
      <c r="B354" s="495" t="s">
        <v>757</v>
      </c>
      <c r="C354" s="516"/>
      <c r="D354" s="482"/>
      <c r="E354" s="492"/>
      <c r="F354" s="482"/>
      <c r="G354" s="482"/>
    </row>
    <row r="355" spans="1:9" ht="46.5" hidden="1">
      <c r="A355" s="493" t="s">
        <v>756</v>
      </c>
      <c r="B355" s="480" t="s">
        <v>755</v>
      </c>
      <c r="C355" s="482"/>
      <c r="D355" s="482"/>
      <c r="E355" s="492"/>
      <c r="F355" s="482"/>
      <c r="G355" s="482"/>
    </row>
    <row r="356" spans="1:9" ht="15.5" hidden="1">
      <c r="A356" s="493" t="s">
        <v>754</v>
      </c>
      <c r="B356" s="480" t="s">
        <v>753</v>
      </c>
      <c r="C356" s="482"/>
      <c r="D356" s="482"/>
      <c r="E356" s="492"/>
      <c r="F356" s="482"/>
      <c r="G356" s="482"/>
    </row>
    <row r="357" spans="1:9" ht="31" hidden="1">
      <c r="A357" s="493" t="s">
        <v>752</v>
      </c>
      <c r="B357" s="480" t="s">
        <v>751</v>
      </c>
      <c r="C357" s="482"/>
      <c r="D357" s="482"/>
      <c r="E357" s="492"/>
      <c r="F357" s="482"/>
      <c r="G357" s="482"/>
    </row>
    <row r="358" spans="1:9" ht="40.15" customHeight="1">
      <c r="A358" s="502" t="s">
        <v>750</v>
      </c>
      <c r="B358" s="894" t="s">
        <v>749</v>
      </c>
      <c r="C358" s="893"/>
      <c r="D358" s="893"/>
      <c r="E358" s="893"/>
      <c r="F358" s="893"/>
      <c r="G358" s="893"/>
      <c r="H358" s="676">
        <f>SUM(D360)</f>
        <v>0</v>
      </c>
      <c r="I358" s="674">
        <f>COUNT(D360)*2</f>
        <v>2</v>
      </c>
    </row>
    <row r="359" spans="1:9" ht="29" hidden="1">
      <c r="A359" s="493" t="s">
        <v>748</v>
      </c>
      <c r="B359" s="495" t="s">
        <v>747</v>
      </c>
      <c r="C359" s="482"/>
      <c r="D359" s="482"/>
      <c r="E359" s="492"/>
      <c r="F359" s="482"/>
      <c r="G359" s="482"/>
    </row>
    <row r="360" spans="1:9" ht="72.5">
      <c r="A360" s="479" t="s">
        <v>746</v>
      </c>
      <c r="B360" s="495" t="s">
        <v>745</v>
      </c>
      <c r="C360" s="496" t="s">
        <v>744</v>
      </c>
      <c r="D360" s="24">
        <v>0</v>
      </c>
      <c r="E360" s="492" t="s">
        <v>235</v>
      </c>
      <c r="F360" s="482"/>
      <c r="G360" s="654"/>
      <c r="H360" s="676"/>
      <c r="I360" s="674"/>
    </row>
    <row r="361" spans="1:9" ht="40.15" customHeight="1">
      <c r="A361" s="502" t="s">
        <v>743</v>
      </c>
      <c r="B361" s="892" t="s">
        <v>742</v>
      </c>
      <c r="C361" s="893"/>
      <c r="D361" s="893"/>
      <c r="E361" s="893"/>
      <c r="F361" s="893"/>
      <c r="G361" s="893"/>
      <c r="H361" s="676">
        <f>SUM(D362:D367)</f>
        <v>0</v>
      </c>
      <c r="I361" s="674">
        <f>COUNT(D362:D367)*2</f>
        <v>12</v>
      </c>
    </row>
    <row r="362" spans="1:9" ht="43.5">
      <c r="A362" s="479" t="s">
        <v>741</v>
      </c>
      <c r="B362" s="548" t="s">
        <v>740</v>
      </c>
      <c r="C362" s="496" t="s">
        <v>739</v>
      </c>
      <c r="D362" s="10">
        <v>0</v>
      </c>
      <c r="E362" s="492" t="s">
        <v>51</v>
      </c>
      <c r="F362" s="482"/>
      <c r="G362" s="654"/>
      <c r="H362" s="676"/>
      <c r="I362" s="674"/>
    </row>
    <row r="363" spans="1:9" ht="29">
      <c r="A363" s="479"/>
      <c r="B363" s="548"/>
      <c r="C363" s="496" t="s">
        <v>738</v>
      </c>
      <c r="D363" s="60">
        <v>0</v>
      </c>
      <c r="E363" s="492" t="s">
        <v>51</v>
      </c>
      <c r="F363" s="482"/>
      <c r="G363" s="654"/>
      <c r="H363" s="676"/>
      <c r="I363" s="674"/>
    </row>
    <row r="364" spans="1:9" ht="43.5">
      <c r="A364" s="479" t="s">
        <v>737</v>
      </c>
      <c r="B364" s="548" t="s">
        <v>736</v>
      </c>
      <c r="C364" s="484" t="s">
        <v>735</v>
      </c>
      <c r="D364" s="24">
        <v>0</v>
      </c>
      <c r="E364" s="492" t="s">
        <v>51</v>
      </c>
      <c r="F364" s="482"/>
      <c r="G364" s="654"/>
      <c r="H364" s="676"/>
      <c r="I364" s="674"/>
    </row>
    <row r="365" spans="1:9" ht="43.5">
      <c r="A365" s="479"/>
      <c r="B365" s="548"/>
      <c r="C365" s="495" t="s">
        <v>734</v>
      </c>
      <c r="D365" s="60">
        <v>0</v>
      </c>
      <c r="E365" s="492" t="s">
        <v>110</v>
      </c>
      <c r="F365" s="482"/>
      <c r="G365" s="654"/>
      <c r="H365" s="676"/>
      <c r="I365" s="674"/>
    </row>
    <row r="366" spans="1:9" ht="49.5" customHeight="1">
      <c r="A366" s="479"/>
      <c r="B366" s="548"/>
      <c r="C366" s="495" t="s">
        <v>733</v>
      </c>
      <c r="D366" s="60">
        <v>0</v>
      </c>
      <c r="E366" s="492" t="s">
        <v>51</v>
      </c>
      <c r="F366" s="482"/>
      <c r="G366" s="654"/>
      <c r="H366" s="676"/>
      <c r="I366" s="674"/>
    </row>
    <row r="367" spans="1:9">
      <c r="A367" s="479"/>
      <c r="B367" s="548"/>
      <c r="C367" s="495" t="s">
        <v>732</v>
      </c>
      <c r="D367" s="60">
        <v>0</v>
      </c>
      <c r="E367" s="492" t="s">
        <v>116</v>
      </c>
      <c r="F367" s="482"/>
      <c r="G367" s="654"/>
      <c r="H367" s="676"/>
      <c r="I367" s="674"/>
    </row>
    <row r="368" spans="1:9" ht="40.15" customHeight="1">
      <c r="A368" s="502" t="s">
        <v>731</v>
      </c>
      <c r="B368" s="894" t="s">
        <v>730</v>
      </c>
      <c r="C368" s="893"/>
      <c r="D368" s="893"/>
      <c r="E368" s="893"/>
      <c r="F368" s="893"/>
      <c r="G368" s="893"/>
      <c r="H368" s="676">
        <f>SUM(D370:D377)</f>
        <v>0</v>
      </c>
      <c r="I368" s="674">
        <f>COUNT(D370:D377)*2</f>
        <v>14</v>
      </c>
    </row>
    <row r="369" spans="1:9" ht="46.5" hidden="1">
      <c r="A369" s="493" t="s">
        <v>729</v>
      </c>
      <c r="B369" s="499" t="s">
        <v>728</v>
      </c>
      <c r="C369" s="482"/>
      <c r="D369" s="482"/>
      <c r="E369" s="492"/>
      <c r="F369" s="482"/>
      <c r="G369" s="482"/>
    </row>
    <row r="370" spans="1:9" ht="62">
      <c r="A370" s="479" t="s">
        <v>727</v>
      </c>
      <c r="B370" s="499" t="s">
        <v>726</v>
      </c>
      <c r="C370" s="480" t="s">
        <v>725</v>
      </c>
      <c r="D370" s="24">
        <v>0</v>
      </c>
      <c r="E370" s="492" t="s">
        <v>51</v>
      </c>
      <c r="F370" s="482"/>
      <c r="G370" s="654"/>
      <c r="H370" s="676"/>
      <c r="I370" s="674"/>
    </row>
    <row r="371" spans="1:9" ht="43.5">
      <c r="A371" s="479"/>
      <c r="B371" s="499"/>
      <c r="C371" s="495" t="s">
        <v>724</v>
      </c>
      <c r="D371" s="24">
        <v>0</v>
      </c>
      <c r="E371" s="492" t="s">
        <v>130</v>
      </c>
      <c r="F371" s="482"/>
      <c r="G371" s="654"/>
      <c r="H371" s="676"/>
      <c r="I371" s="674"/>
    </row>
    <row r="372" spans="1:9" ht="66.75" customHeight="1">
      <c r="A372" s="479" t="s">
        <v>723</v>
      </c>
      <c r="B372" s="499" t="s">
        <v>722</v>
      </c>
      <c r="C372" s="549" t="s">
        <v>721</v>
      </c>
      <c r="D372" s="37">
        <v>0</v>
      </c>
      <c r="E372" s="492" t="s">
        <v>235</v>
      </c>
      <c r="F372" s="495" t="s">
        <v>720</v>
      </c>
      <c r="G372" s="654"/>
      <c r="H372" s="676"/>
      <c r="I372" s="674"/>
    </row>
    <row r="373" spans="1:9" ht="43.5">
      <c r="A373" s="479"/>
      <c r="B373" s="499"/>
      <c r="C373" s="495" t="s">
        <v>719</v>
      </c>
      <c r="D373" s="37">
        <v>0</v>
      </c>
      <c r="E373" s="492" t="s">
        <v>168</v>
      </c>
      <c r="F373" s="495" t="s">
        <v>718</v>
      </c>
      <c r="G373" s="654"/>
      <c r="H373" s="676"/>
      <c r="I373" s="674"/>
    </row>
    <row r="374" spans="1:9" ht="43.5">
      <c r="A374" s="479"/>
      <c r="B374" s="499"/>
      <c r="C374" s="495" t="s">
        <v>717</v>
      </c>
      <c r="D374" s="37">
        <v>0</v>
      </c>
      <c r="E374" s="492" t="s">
        <v>168</v>
      </c>
      <c r="F374" s="484" t="s">
        <v>716</v>
      </c>
      <c r="G374" s="654"/>
      <c r="H374" s="676"/>
      <c r="I374" s="674"/>
    </row>
    <row r="375" spans="1:9" ht="29">
      <c r="A375" s="479"/>
      <c r="B375" s="499"/>
      <c r="C375" s="495" t="s">
        <v>715</v>
      </c>
      <c r="D375" s="37">
        <v>0</v>
      </c>
      <c r="E375" s="492" t="s">
        <v>130</v>
      </c>
      <c r="F375" s="495"/>
      <c r="G375" s="654"/>
      <c r="H375" s="676"/>
      <c r="I375" s="674"/>
    </row>
    <row r="376" spans="1:9" ht="31" hidden="1">
      <c r="A376" s="493" t="s">
        <v>714</v>
      </c>
      <c r="B376" s="499" t="s">
        <v>713</v>
      </c>
      <c r="C376" s="482"/>
      <c r="D376" s="482"/>
      <c r="E376" s="492"/>
      <c r="F376" s="482"/>
      <c r="G376" s="482"/>
    </row>
    <row r="377" spans="1:9" ht="68.25" customHeight="1">
      <c r="A377" s="479" t="s">
        <v>712</v>
      </c>
      <c r="B377" s="499" t="s">
        <v>711</v>
      </c>
      <c r="C377" s="539" t="s">
        <v>710</v>
      </c>
      <c r="D377" s="24">
        <v>0</v>
      </c>
      <c r="E377" s="492" t="s">
        <v>709</v>
      </c>
      <c r="F377" s="482"/>
      <c r="G377" s="654"/>
      <c r="H377" s="676"/>
      <c r="I377" s="674"/>
    </row>
    <row r="378" spans="1:9" ht="40.15" customHeight="1">
      <c r="A378" s="502" t="s">
        <v>708</v>
      </c>
      <c r="B378" s="892" t="s">
        <v>707</v>
      </c>
      <c r="C378" s="893"/>
      <c r="D378" s="893"/>
      <c r="E378" s="893"/>
      <c r="F378" s="893"/>
      <c r="G378" s="893"/>
      <c r="H378" s="676">
        <f>SUM(D379:D386)</f>
        <v>0</v>
      </c>
      <c r="I378" s="674">
        <f>COUNT(D379:D386)*2</f>
        <v>14</v>
      </c>
    </row>
    <row r="379" spans="1:9" ht="72.5">
      <c r="A379" s="479" t="s">
        <v>706</v>
      </c>
      <c r="B379" s="480" t="s">
        <v>705</v>
      </c>
      <c r="C379" s="496" t="s">
        <v>704</v>
      </c>
      <c r="D379" s="24">
        <v>0</v>
      </c>
      <c r="E379" s="492" t="s">
        <v>51</v>
      </c>
      <c r="F379" s="482"/>
      <c r="G379" s="654"/>
      <c r="H379" s="676"/>
      <c r="I379" s="674"/>
    </row>
    <row r="380" spans="1:9" ht="65.25" customHeight="1">
      <c r="A380" s="479" t="s">
        <v>703</v>
      </c>
      <c r="B380" s="480" t="s">
        <v>702</v>
      </c>
      <c r="C380" s="496" t="s">
        <v>701</v>
      </c>
      <c r="D380" s="24">
        <v>0</v>
      </c>
      <c r="E380" s="492" t="s">
        <v>51</v>
      </c>
      <c r="F380" s="482"/>
      <c r="G380" s="654"/>
      <c r="H380" s="676"/>
      <c r="I380" s="674"/>
    </row>
    <row r="381" spans="1:9" ht="31" hidden="1">
      <c r="A381" s="493" t="s">
        <v>700</v>
      </c>
      <c r="B381" s="480" t="s">
        <v>699</v>
      </c>
      <c r="C381" s="482"/>
      <c r="D381" s="482"/>
      <c r="E381" s="492"/>
      <c r="F381" s="482"/>
      <c r="G381" s="482"/>
    </row>
    <row r="382" spans="1:9" ht="43.5">
      <c r="A382" s="479" t="s">
        <v>698</v>
      </c>
      <c r="B382" s="521" t="s">
        <v>697</v>
      </c>
      <c r="C382" s="496" t="s">
        <v>696</v>
      </c>
      <c r="D382" s="24">
        <v>0</v>
      </c>
      <c r="E382" s="492" t="s">
        <v>51</v>
      </c>
      <c r="F382" s="482"/>
      <c r="G382" s="654"/>
      <c r="H382" s="676"/>
      <c r="I382" s="674"/>
    </row>
    <row r="383" spans="1:9" ht="49.5" customHeight="1">
      <c r="A383" s="479" t="s">
        <v>695</v>
      </c>
      <c r="B383" s="499" t="s">
        <v>694</v>
      </c>
      <c r="C383" s="496" t="s">
        <v>693</v>
      </c>
      <c r="D383" s="24">
        <v>0</v>
      </c>
      <c r="E383" s="492" t="s">
        <v>235</v>
      </c>
      <c r="F383" s="482"/>
      <c r="G383" s="654"/>
      <c r="H383" s="676"/>
      <c r="I383" s="674"/>
    </row>
    <row r="384" spans="1:9" ht="31">
      <c r="A384" s="479" t="s">
        <v>692</v>
      </c>
      <c r="B384" s="499" t="s">
        <v>691</v>
      </c>
      <c r="C384" s="485" t="s">
        <v>690</v>
      </c>
      <c r="D384" s="24">
        <v>0</v>
      </c>
      <c r="E384" s="492" t="s">
        <v>190</v>
      </c>
      <c r="F384" s="484" t="s">
        <v>689</v>
      </c>
      <c r="G384" s="654"/>
      <c r="H384" s="676"/>
      <c r="I384" s="674"/>
    </row>
    <row r="385" spans="1:9" ht="29">
      <c r="A385" s="479"/>
      <c r="B385" s="499"/>
      <c r="C385" s="484" t="s">
        <v>688</v>
      </c>
      <c r="D385" s="24">
        <v>0</v>
      </c>
      <c r="E385" s="492" t="s">
        <v>190</v>
      </c>
      <c r="F385" s="482"/>
      <c r="G385" s="654"/>
      <c r="H385" s="676"/>
      <c r="I385" s="674"/>
    </row>
    <row r="386" spans="1:9" ht="46.5">
      <c r="A386" s="479" t="s">
        <v>687</v>
      </c>
      <c r="B386" s="499" t="s">
        <v>686</v>
      </c>
      <c r="C386" s="484" t="s">
        <v>685</v>
      </c>
      <c r="D386" s="24">
        <v>0</v>
      </c>
      <c r="E386" s="492" t="s">
        <v>235</v>
      </c>
      <c r="F386" s="482"/>
      <c r="G386" s="654"/>
      <c r="H386" s="676"/>
      <c r="I386" s="674"/>
    </row>
    <row r="387" spans="1:9" ht="40.15" hidden="1" customHeight="1">
      <c r="A387" s="543" t="s">
        <v>684</v>
      </c>
      <c r="B387" s="894" t="s">
        <v>683</v>
      </c>
      <c r="C387" s="893"/>
      <c r="D387" s="893"/>
      <c r="E387" s="893"/>
      <c r="F387" s="893"/>
      <c r="G387" s="897"/>
    </row>
    <row r="388" spans="1:9" ht="31" hidden="1">
      <c r="A388" s="493" t="s">
        <v>682</v>
      </c>
      <c r="B388" s="480" t="s">
        <v>681</v>
      </c>
      <c r="C388" s="482"/>
      <c r="D388" s="482"/>
      <c r="E388" s="492"/>
      <c r="F388" s="482"/>
      <c r="G388" s="482"/>
    </row>
    <row r="389" spans="1:9" ht="46.5" hidden="1">
      <c r="A389" s="493" t="s">
        <v>680</v>
      </c>
      <c r="B389" s="480" t="s">
        <v>679</v>
      </c>
      <c r="C389" s="482"/>
      <c r="D389" s="482"/>
      <c r="E389" s="492"/>
      <c r="F389" s="482"/>
      <c r="G389" s="482"/>
    </row>
    <row r="390" spans="1:9" ht="46.5" hidden="1">
      <c r="A390" s="493" t="s">
        <v>678</v>
      </c>
      <c r="B390" s="480" t="s">
        <v>677</v>
      </c>
      <c r="C390" s="482"/>
      <c r="D390" s="482"/>
      <c r="E390" s="492"/>
      <c r="F390" s="482"/>
      <c r="G390" s="482"/>
    </row>
    <row r="391" spans="1:9" ht="62" hidden="1">
      <c r="A391" s="493" t="s">
        <v>676</v>
      </c>
      <c r="B391" s="480" t="s">
        <v>675</v>
      </c>
      <c r="C391" s="482"/>
      <c r="D391" s="482"/>
      <c r="E391" s="492"/>
      <c r="F391" s="482"/>
      <c r="G391" s="482"/>
    </row>
    <row r="392" spans="1:9" ht="40.15" hidden="1" customHeight="1">
      <c r="A392" s="543" t="s">
        <v>674</v>
      </c>
      <c r="B392" s="892" t="s">
        <v>673</v>
      </c>
      <c r="C392" s="893"/>
      <c r="D392" s="893"/>
      <c r="E392" s="893"/>
      <c r="F392" s="893"/>
      <c r="G392" s="897"/>
    </row>
    <row r="393" spans="1:9" ht="58" hidden="1">
      <c r="A393" s="493" t="s">
        <v>672</v>
      </c>
      <c r="B393" s="484" t="s">
        <v>671</v>
      </c>
      <c r="C393" s="482"/>
      <c r="D393" s="482"/>
      <c r="E393" s="492"/>
      <c r="F393" s="482"/>
      <c r="G393" s="482"/>
    </row>
    <row r="394" spans="1:9" ht="43.5" hidden="1">
      <c r="A394" s="493" t="s">
        <v>670</v>
      </c>
      <c r="B394" s="484" t="s">
        <v>669</v>
      </c>
      <c r="C394" s="482"/>
      <c r="D394" s="482"/>
      <c r="E394" s="492"/>
      <c r="F394" s="482"/>
      <c r="G394" s="482"/>
    </row>
    <row r="395" spans="1:9" ht="77.5" hidden="1">
      <c r="A395" s="493" t="s">
        <v>668</v>
      </c>
      <c r="B395" s="516" t="s">
        <v>667</v>
      </c>
      <c r="C395" s="482"/>
      <c r="D395" s="482"/>
      <c r="E395" s="492"/>
      <c r="F395" s="482"/>
      <c r="G395" s="482"/>
    </row>
    <row r="396" spans="1:9" ht="40.15" customHeight="1">
      <c r="A396" s="405" t="s">
        <v>666</v>
      </c>
      <c r="B396" s="894" t="s">
        <v>665</v>
      </c>
      <c r="C396" s="893"/>
      <c r="D396" s="893"/>
      <c r="E396" s="893"/>
      <c r="F396" s="893"/>
      <c r="G396" s="893"/>
      <c r="H396" s="676">
        <f>SUM(D399:D400)</f>
        <v>0</v>
      </c>
      <c r="I396" s="674">
        <f>COUNT(D399:D400)*2</f>
        <v>4</v>
      </c>
    </row>
    <row r="397" spans="1:9" ht="31" hidden="1">
      <c r="A397" s="493" t="s">
        <v>664</v>
      </c>
      <c r="B397" s="480" t="s">
        <v>663</v>
      </c>
      <c r="C397" s="482"/>
      <c r="D397" s="482"/>
      <c r="E397" s="492"/>
      <c r="F397" s="482"/>
      <c r="G397" s="482"/>
    </row>
    <row r="398" spans="1:9" ht="31" hidden="1">
      <c r="A398" s="493" t="s">
        <v>662</v>
      </c>
      <c r="B398" s="480" t="s">
        <v>661</v>
      </c>
      <c r="C398" s="482"/>
      <c r="D398" s="482"/>
      <c r="E398" s="492"/>
      <c r="F398" s="482"/>
      <c r="G398" s="482"/>
    </row>
    <row r="399" spans="1:9" ht="31">
      <c r="A399" s="479" t="s">
        <v>660</v>
      </c>
      <c r="B399" s="480" t="s">
        <v>659</v>
      </c>
      <c r="C399" s="495" t="s">
        <v>658</v>
      </c>
      <c r="D399" s="24">
        <v>0</v>
      </c>
      <c r="E399" s="515" t="s">
        <v>110</v>
      </c>
      <c r="F399" s="482"/>
      <c r="G399" s="654"/>
      <c r="H399" s="676"/>
      <c r="I399" s="674"/>
    </row>
    <row r="400" spans="1:9" ht="51" customHeight="1">
      <c r="A400" s="479"/>
      <c r="B400" s="480"/>
      <c r="C400" s="495" t="s">
        <v>657</v>
      </c>
      <c r="D400" s="24">
        <v>0</v>
      </c>
      <c r="E400" s="492" t="s">
        <v>110</v>
      </c>
      <c r="F400" s="482"/>
      <c r="G400" s="654"/>
      <c r="H400" s="676"/>
      <c r="I400" s="674"/>
    </row>
    <row r="401" spans="1:9" ht="77.5" hidden="1">
      <c r="A401" s="493" t="s">
        <v>656</v>
      </c>
      <c r="B401" s="521" t="s">
        <v>655</v>
      </c>
      <c r="D401" s="482"/>
      <c r="E401" s="492"/>
      <c r="F401" s="482"/>
      <c r="G401" s="482"/>
    </row>
    <row r="402" spans="1:9" ht="31" hidden="1">
      <c r="A402" s="493" t="s">
        <v>654</v>
      </c>
      <c r="B402" s="480" t="s">
        <v>653</v>
      </c>
      <c r="C402" s="482"/>
      <c r="D402" s="482"/>
      <c r="E402" s="492"/>
      <c r="F402" s="482"/>
      <c r="G402" s="482"/>
    </row>
    <row r="403" spans="1:9" ht="40.15" customHeight="1">
      <c r="A403" s="502" t="s">
        <v>652</v>
      </c>
      <c r="B403" s="892" t="s">
        <v>651</v>
      </c>
      <c r="C403" s="893"/>
      <c r="D403" s="893"/>
      <c r="E403" s="893"/>
      <c r="F403" s="893"/>
      <c r="G403" s="893"/>
      <c r="H403" s="676">
        <f>SUM(D404:D406)</f>
        <v>0</v>
      </c>
      <c r="I403" s="674">
        <f>COUNT(D404:D431)*2</f>
        <v>4</v>
      </c>
    </row>
    <row r="404" spans="1:9" ht="46.5">
      <c r="A404" s="479" t="s">
        <v>650</v>
      </c>
      <c r="B404" s="516" t="s">
        <v>649</v>
      </c>
      <c r="C404" s="495" t="s">
        <v>648</v>
      </c>
      <c r="D404" s="24">
        <v>0</v>
      </c>
      <c r="E404" s="492" t="s">
        <v>168</v>
      </c>
      <c r="F404" s="482"/>
      <c r="G404" s="654"/>
      <c r="H404" s="676"/>
      <c r="I404" s="674"/>
    </row>
    <row r="405" spans="1:9" ht="31" hidden="1">
      <c r="A405" s="493" t="s">
        <v>647</v>
      </c>
      <c r="B405" s="516" t="s">
        <v>646</v>
      </c>
      <c r="C405" s="482"/>
      <c r="D405" s="482"/>
      <c r="E405" s="492"/>
      <c r="F405" s="482"/>
      <c r="G405" s="482"/>
    </row>
    <row r="406" spans="1:9" ht="46.5">
      <c r="A406" s="479" t="s">
        <v>645</v>
      </c>
      <c r="B406" s="516" t="s">
        <v>644</v>
      </c>
      <c r="C406" s="495" t="s">
        <v>643</v>
      </c>
      <c r="D406" s="24">
        <v>0</v>
      </c>
      <c r="E406" s="492" t="s">
        <v>110</v>
      </c>
      <c r="F406" s="482"/>
      <c r="G406" s="654"/>
      <c r="H406" s="676"/>
      <c r="I406" s="674"/>
    </row>
    <row r="407" spans="1:9" ht="40.15" hidden="1" customHeight="1">
      <c r="A407" s="543" t="s">
        <v>642</v>
      </c>
      <c r="B407" s="892" t="s">
        <v>641</v>
      </c>
      <c r="C407" s="893"/>
      <c r="D407" s="893"/>
      <c r="E407" s="893"/>
      <c r="F407" s="893"/>
      <c r="G407" s="897"/>
    </row>
    <row r="408" spans="1:9" ht="46.5" hidden="1">
      <c r="A408" s="493" t="s">
        <v>640</v>
      </c>
      <c r="B408" s="516" t="s">
        <v>639</v>
      </c>
      <c r="C408" s="482"/>
      <c r="D408" s="482"/>
      <c r="E408" s="492"/>
      <c r="F408" s="482"/>
      <c r="G408" s="482"/>
    </row>
    <row r="409" spans="1:9" ht="31" hidden="1">
      <c r="A409" s="493" t="s">
        <v>638</v>
      </c>
      <c r="B409" s="516" t="s">
        <v>637</v>
      </c>
      <c r="C409" s="482"/>
      <c r="D409" s="482"/>
      <c r="E409" s="492"/>
      <c r="F409" s="482"/>
      <c r="G409" s="482"/>
    </row>
    <row r="410" spans="1:9" ht="31" hidden="1">
      <c r="A410" s="493" t="s">
        <v>636</v>
      </c>
      <c r="B410" s="516" t="s">
        <v>635</v>
      </c>
      <c r="C410" s="482"/>
      <c r="D410" s="482"/>
      <c r="E410" s="492"/>
      <c r="F410" s="482"/>
      <c r="G410" s="482"/>
    </row>
    <row r="411" spans="1:9" ht="46.5" hidden="1">
      <c r="A411" s="493" t="s">
        <v>634</v>
      </c>
      <c r="B411" s="516" t="s">
        <v>633</v>
      </c>
      <c r="C411" s="482"/>
      <c r="D411" s="482"/>
      <c r="E411" s="492"/>
      <c r="F411" s="482"/>
      <c r="G411" s="482"/>
    </row>
    <row r="412" spans="1:9" ht="46.5" hidden="1">
      <c r="A412" s="493" t="s">
        <v>632</v>
      </c>
      <c r="B412" s="516" t="s">
        <v>631</v>
      </c>
      <c r="C412" s="482"/>
      <c r="D412" s="482"/>
      <c r="E412" s="492"/>
      <c r="F412" s="482"/>
      <c r="G412" s="482"/>
    </row>
    <row r="413" spans="1:9" ht="31" hidden="1">
      <c r="A413" s="493" t="s">
        <v>630</v>
      </c>
      <c r="B413" s="516" t="s">
        <v>629</v>
      </c>
      <c r="C413" s="482"/>
      <c r="D413" s="482"/>
      <c r="E413" s="492"/>
      <c r="F413" s="482"/>
      <c r="G413" s="482"/>
    </row>
    <row r="414" spans="1:9" ht="31" hidden="1">
      <c r="A414" s="493" t="s">
        <v>628</v>
      </c>
      <c r="B414" s="516" t="s">
        <v>627</v>
      </c>
      <c r="C414" s="482"/>
      <c r="D414" s="482"/>
      <c r="E414" s="492"/>
      <c r="F414" s="482"/>
      <c r="G414" s="482"/>
    </row>
    <row r="415" spans="1:9" ht="31" hidden="1">
      <c r="A415" s="493" t="s">
        <v>626</v>
      </c>
      <c r="B415" s="499" t="s">
        <v>625</v>
      </c>
      <c r="C415" s="482"/>
      <c r="D415" s="482"/>
      <c r="E415" s="492"/>
      <c r="F415" s="482"/>
      <c r="G415" s="482"/>
    </row>
    <row r="416" spans="1:9" ht="31" hidden="1">
      <c r="A416" s="493" t="s">
        <v>624</v>
      </c>
      <c r="B416" s="499" t="s">
        <v>623</v>
      </c>
      <c r="C416" s="482"/>
      <c r="D416" s="482"/>
      <c r="E416" s="492"/>
      <c r="F416" s="482"/>
      <c r="G416" s="482"/>
    </row>
    <row r="417" spans="1:9" ht="46.5" hidden="1">
      <c r="A417" s="493" t="s">
        <v>622</v>
      </c>
      <c r="B417" s="499" t="s">
        <v>621</v>
      </c>
      <c r="C417" s="482"/>
      <c r="D417" s="482"/>
      <c r="E417" s="492"/>
      <c r="F417" s="482"/>
      <c r="G417" s="482"/>
    </row>
    <row r="418" spans="1:9" ht="40.15" hidden="1" customHeight="1">
      <c r="A418" s="543" t="s">
        <v>620</v>
      </c>
      <c r="B418" s="892" t="s">
        <v>619</v>
      </c>
      <c r="C418" s="893"/>
      <c r="D418" s="893"/>
      <c r="E418" s="893"/>
      <c r="F418" s="893"/>
      <c r="G418" s="897"/>
    </row>
    <row r="419" spans="1:9" ht="46.5" hidden="1">
      <c r="A419" s="493" t="s">
        <v>618</v>
      </c>
      <c r="B419" s="516" t="s">
        <v>617</v>
      </c>
      <c r="C419" s="482"/>
      <c r="D419" s="482"/>
      <c r="E419" s="492"/>
      <c r="F419" s="482"/>
      <c r="G419" s="482"/>
    </row>
    <row r="420" spans="1:9" ht="46.5" hidden="1">
      <c r="A420" s="493" t="s">
        <v>616</v>
      </c>
      <c r="B420" s="516" t="s">
        <v>615</v>
      </c>
      <c r="C420" s="482"/>
      <c r="D420" s="482"/>
      <c r="E420" s="492"/>
      <c r="F420" s="482"/>
      <c r="G420" s="482"/>
    </row>
    <row r="421" spans="1:9" ht="46.5" hidden="1">
      <c r="A421" s="493" t="s">
        <v>614</v>
      </c>
      <c r="B421" s="516" t="s">
        <v>613</v>
      </c>
      <c r="C421" s="482"/>
      <c r="D421" s="482"/>
      <c r="E421" s="492"/>
      <c r="F421" s="482"/>
      <c r="G421" s="482"/>
    </row>
    <row r="422" spans="1:9" ht="40.15" hidden="1" customHeight="1">
      <c r="A422" s="543" t="s">
        <v>612</v>
      </c>
      <c r="B422" s="892" t="s">
        <v>611</v>
      </c>
      <c r="C422" s="893"/>
      <c r="D422" s="893"/>
      <c r="E422" s="893"/>
      <c r="F422" s="893"/>
      <c r="G422" s="897"/>
    </row>
    <row r="423" spans="1:9" ht="31" hidden="1">
      <c r="A423" s="493" t="s">
        <v>610</v>
      </c>
      <c r="B423" s="516" t="s">
        <v>609</v>
      </c>
      <c r="C423" s="482"/>
      <c r="D423" s="482"/>
      <c r="E423" s="492"/>
      <c r="F423" s="482"/>
      <c r="G423" s="482"/>
    </row>
    <row r="424" spans="1:9" ht="31" hidden="1">
      <c r="A424" s="493" t="s">
        <v>608</v>
      </c>
      <c r="B424" s="516" t="s">
        <v>607</v>
      </c>
      <c r="C424" s="482"/>
      <c r="D424" s="482"/>
      <c r="E424" s="492"/>
      <c r="F424" s="482"/>
      <c r="G424" s="482"/>
    </row>
    <row r="425" spans="1:9" ht="31" hidden="1">
      <c r="A425" s="493" t="s">
        <v>606</v>
      </c>
      <c r="B425" s="494" t="s">
        <v>605</v>
      </c>
      <c r="C425" s="482"/>
      <c r="D425" s="482"/>
      <c r="E425" s="492"/>
      <c r="F425" s="482"/>
      <c r="G425" s="482"/>
    </row>
    <row r="426" spans="1:9" ht="46.5" hidden="1">
      <c r="A426" s="493" t="s">
        <v>604</v>
      </c>
      <c r="B426" s="516" t="s">
        <v>603</v>
      </c>
      <c r="C426" s="482"/>
      <c r="D426" s="482"/>
      <c r="E426" s="492"/>
      <c r="F426" s="482"/>
      <c r="G426" s="482"/>
    </row>
    <row r="427" spans="1:9" ht="40.15" hidden="1" customHeight="1">
      <c r="A427" s="543" t="s">
        <v>602</v>
      </c>
      <c r="B427" s="894" t="s">
        <v>601</v>
      </c>
      <c r="C427" s="893"/>
      <c r="D427" s="893"/>
      <c r="E427" s="893"/>
      <c r="F427" s="893"/>
      <c r="G427" s="897"/>
    </row>
    <row r="428" spans="1:9" ht="46.5" hidden="1">
      <c r="A428" s="493" t="s">
        <v>600</v>
      </c>
      <c r="B428" s="480" t="s">
        <v>599</v>
      </c>
      <c r="C428" s="516"/>
      <c r="D428" s="482"/>
      <c r="E428" s="492"/>
      <c r="F428" s="482"/>
      <c r="G428" s="482"/>
    </row>
    <row r="429" spans="1:9" ht="46.5" hidden="1">
      <c r="A429" s="493" t="s">
        <v>598</v>
      </c>
      <c r="B429" s="480" t="s">
        <v>597</v>
      </c>
      <c r="C429" s="482"/>
      <c r="D429" s="482"/>
      <c r="E429" s="492"/>
      <c r="F429" s="482"/>
      <c r="G429" s="482"/>
    </row>
    <row r="430" spans="1:9" ht="29" hidden="1">
      <c r="A430" s="493" t="s">
        <v>596</v>
      </c>
      <c r="B430" s="495" t="s">
        <v>595</v>
      </c>
      <c r="C430" s="482"/>
      <c r="D430" s="482"/>
      <c r="E430" s="492"/>
      <c r="F430" s="482"/>
      <c r="G430" s="482"/>
    </row>
    <row r="431" spans="1:9" ht="77.5" hidden="1">
      <c r="A431" s="493" t="s">
        <v>594</v>
      </c>
      <c r="B431" s="480" t="s">
        <v>593</v>
      </c>
      <c r="C431" s="482"/>
      <c r="D431" s="482"/>
      <c r="E431" s="492"/>
      <c r="F431" s="482"/>
      <c r="G431" s="482"/>
    </row>
    <row r="432" spans="1:9" ht="15.5">
      <c r="A432" s="479"/>
      <c r="B432" s="898" t="s">
        <v>592</v>
      </c>
      <c r="C432" s="893"/>
      <c r="D432" s="893"/>
      <c r="E432" s="893"/>
      <c r="F432" s="893"/>
      <c r="G432" s="893"/>
      <c r="H432" s="676"/>
      <c r="I432" s="674"/>
    </row>
    <row r="433" spans="1:9" ht="40.15" customHeight="1">
      <c r="A433" s="502" t="s">
        <v>591</v>
      </c>
      <c r="B433" s="892" t="s">
        <v>590</v>
      </c>
      <c r="C433" s="893"/>
      <c r="D433" s="893"/>
      <c r="E433" s="893"/>
      <c r="F433" s="893"/>
      <c r="G433" s="893"/>
      <c r="H433" s="676">
        <f>SUM(D434:D458)</f>
        <v>0</v>
      </c>
      <c r="I433" s="674">
        <f>COUNT(D434:D458)*2</f>
        <v>50</v>
      </c>
    </row>
    <row r="434" spans="1:9" ht="46.5">
      <c r="A434" s="479" t="s">
        <v>589</v>
      </c>
      <c r="B434" s="516" t="s">
        <v>588</v>
      </c>
      <c r="C434" s="516" t="s">
        <v>587</v>
      </c>
      <c r="D434" s="60">
        <v>0</v>
      </c>
      <c r="E434" s="492" t="s">
        <v>130</v>
      </c>
      <c r="F434" s="506" t="s">
        <v>586</v>
      </c>
      <c r="G434" s="654"/>
      <c r="H434" s="676"/>
      <c r="I434" s="674"/>
    </row>
    <row r="435" spans="1:9" ht="43.5">
      <c r="A435" s="479"/>
      <c r="B435" s="516"/>
      <c r="C435" s="496" t="s">
        <v>585</v>
      </c>
      <c r="D435" s="60">
        <v>0</v>
      </c>
      <c r="E435" s="492" t="s">
        <v>51</v>
      </c>
      <c r="F435" s="496" t="s">
        <v>584</v>
      </c>
      <c r="G435" s="654"/>
      <c r="H435" s="676"/>
      <c r="I435" s="674"/>
    </row>
    <row r="436" spans="1:9" ht="77.5">
      <c r="A436" s="479" t="s">
        <v>583</v>
      </c>
      <c r="B436" s="516" t="s">
        <v>582</v>
      </c>
      <c r="C436" s="496" t="s">
        <v>581</v>
      </c>
      <c r="D436" s="24">
        <v>0</v>
      </c>
      <c r="E436" s="492" t="s">
        <v>130</v>
      </c>
      <c r="F436" s="482"/>
      <c r="G436" s="654"/>
      <c r="H436" s="676"/>
      <c r="I436" s="674"/>
    </row>
    <row r="437" spans="1:9" ht="43.5">
      <c r="A437" s="479"/>
      <c r="B437" s="516"/>
      <c r="C437" s="496" t="s">
        <v>580</v>
      </c>
      <c r="D437" s="24">
        <v>0</v>
      </c>
      <c r="E437" s="492" t="s">
        <v>130</v>
      </c>
      <c r="F437" s="482"/>
      <c r="G437" s="654"/>
      <c r="H437" s="676"/>
      <c r="I437" s="674"/>
    </row>
    <row r="438" spans="1:9" ht="43.5">
      <c r="A438" s="479"/>
      <c r="B438" s="516"/>
      <c r="C438" s="496" t="s">
        <v>579</v>
      </c>
      <c r="D438" s="24">
        <v>0</v>
      </c>
      <c r="E438" s="492" t="s">
        <v>130</v>
      </c>
      <c r="F438" s="482"/>
      <c r="G438" s="654"/>
      <c r="H438" s="676"/>
      <c r="I438" s="674"/>
    </row>
    <row r="439" spans="1:9" ht="15.5">
      <c r="A439" s="479"/>
      <c r="B439" s="516"/>
      <c r="C439" s="496" t="s">
        <v>578</v>
      </c>
      <c r="D439" s="24">
        <v>0</v>
      </c>
      <c r="E439" s="492" t="s">
        <v>130</v>
      </c>
      <c r="F439" s="482"/>
      <c r="G439" s="654"/>
      <c r="H439" s="676"/>
      <c r="I439" s="674"/>
    </row>
    <row r="440" spans="1:9" ht="15.5">
      <c r="A440" s="479"/>
      <c r="B440" s="516"/>
      <c r="C440" s="496" t="s">
        <v>577</v>
      </c>
      <c r="D440" s="24">
        <v>0</v>
      </c>
      <c r="E440" s="492" t="s">
        <v>130</v>
      </c>
      <c r="F440" s="482"/>
      <c r="G440" s="654"/>
      <c r="H440" s="676"/>
      <c r="I440" s="674"/>
    </row>
    <row r="441" spans="1:9" ht="15.5">
      <c r="A441" s="479"/>
      <c r="B441" s="516"/>
      <c r="C441" s="496" t="s">
        <v>576</v>
      </c>
      <c r="D441" s="24">
        <v>0</v>
      </c>
      <c r="E441" s="492" t="s">
        <v>130</v>
      </c>
      <c r="F441" s="482"/>
      <c r="G441" s="654"/>
      <c r="H441" s="676"/>
      <c r="I441" s="674"/>
    </row>
    <row r="442" spans="1:9" ht="33" customHeight="1">
      <c r="A442" s="479"/>
      <c r="B442" s="516"/>
      <c r="C442" s="496" t="s">
        <v>575</v>
      </c>
      <c r="D442" s="24">
        <v>0</v>
      </c>
      <c r="E442" s="492" t="s">
        <v>130</v>
      </c>
      <c r="F442" s="482"/>
      <c r="G442" s="654"/>
      <c r="H442" s="676"/>
      <c r="I442" s="674"/>
    </row>
    <row r="443" spans="1:9" ht="29">
      <c r="A443" s="479"/>
      <c r="B443" s="516"/>
      <c r="C443" s="496" t="s">
        <v>574</v>
      </c>
      <c r="D443" s="24">
        <v>0</v>
      </c>
      <c r="E443" s="492" t="s">
        <v>130</v>
      </c>
      <c r="F443" s="482"/>
      <c r="G443" s="654"/>
      <c r="H443" s="676"/>
      <c r="I443" s="674"/>
    </row>
    <row r="444" spans="1:9" ht="29">
      <c r="A444" s="479"/>
      <c r="B444" s="516"/>
      <c r="C444" s="496" t="s">
        <v>573</v>
      </c>
      <c r="D444" s="24">
        <v>0</v>
      </c>
      <c r="E444" s="492" t="s">
        <v>130</v>
      </c>
      <c r="F444" s="482"/>
      <c r="G444" s="654"/>
      <c r="H444" s="676"/>
      <c r="I444" s="674"/>
    </row>
    <row r="445" spans="1:9" ht="15.5">
      <c r="A445" s="479"/>
      <c r="B445" s="516"/>
      <c r="C445" s="496" t="s">
        <v>572</v>
      </c>
      <c r="D445" s="24">
        <v>0</v>
      </c>
      <c r="E445" s="492" t="s">
        <v>130</v>
      </c>
      <c r="F445" s="482"/>
      <c r="G445" s="654"/>
      <c r="H445" s="676"/>
      <c r="I445" s="674"/>
    </row>
    <row r="446" spans="1:9" ht="43.5">
      <c r="A446" s="479"/>
      <c r="B446" s="516"/>
      <c r="C446" s="496" t="s">
        <v>571</v>
      </c>
      <c r="D446" s="24">
        <v>0</v>
      </c>
      <c r="E446" s="492" t="s">
        <v>130</v>
      </c>
      <c r="F446" s="482"/>
      <c r="G446" s="654"/>
      <c r="H446" s="676"/>
      <c r="I446" s="674"/>
    </row>
    <row r="447" spans="1:9" ht="29">
      <c r="A447" s="479"/>
      <c r="B447" s="516"/>
      <c r="C447" s="496" t="s">
        <v>570</v>
      </c>
      <c r="D447" s="24">
        <v>0</v>
      </c>
      <c r="E447" s="492" t="s">
        <v>130</v>
      </c>
      <c r="F447" s="482"/>
      <c r="G447" s="654"/>
      <c r="H447" s="676"/>
      <c r="I447" s="674"/>
    </row>
    <row r="448" spans="1:9" ht="62">
      <c r="A448" s="479" t="s">
        <v>569</v>
      </c>
      <c r="B448" s="516" t="s">
        <v>568</v>
      </c>
      <c r="C448" s="496" t="s">
        <v>567</v>
      </c>
      <c r="D448" s="16">
        <v>0</v>
      </c>
      <c r="E448" s="492" t="s">
        <v>130</v>
      </c>
      <c r="F448" s="496" t="s">
        <v>566</v>
      </c>
      <c r="G448" s="654"/>
      <c r="H448" s="676"/>
      <c r="I448" s="674"/>
    </row>
    <row r="449" spans="1:9" ht="84.75" customHeight="1">
      <c r="A449" s="479" t="s">
        <v>565</v>
      </c>
      <c r="B449" s="516" t="s">
        <v>564</v>
      </c>
      <c r="C449" s="496" t="s">
        <v>563</v>
      </c>
      <c r="D449" s="24">
        <v>0</v>
      </c>
      <c r="E449" s="492" t="s">
        <v>130</v>
      </c>
      <c r="F449" s="482"/>
      <c r="G449" s="654"/>
      <c r="H449" s="676"/>
      <c r="I449" s="674"/>
    </row>
    <row r="450" spans="1:9" ht="62">
      <c r="A450" s="479" t="s">
        <v>562</v>
      </c>
      <c r="B450" s="516" t="s">
        <v>561</v>
      </c>
      <c r="C450" s="496" t="s">
        <v>560</v>
      </c>
      <c r="D450" s="24">
        <v>0</v>
      </c>
      <c r="E450" s="492" t="s">
        <v>130</v>
      </c>
      <c r="F450" s="482"/>
      <c r="G450" s="654"/>
      <c r="H450" s="676"/>
      <c r="I450" s="674"/>
    </row>
    <row r="451" spans="1:9" ht="43.5">
      <c r="A451" s="479"/>
      <c r="B451" s="516"/>
      <c r="C451" s="496" t="s">
        <v>559</v>
      </c>
      <c r="D451" s="24">
        <v>0</v>
      </c>
      <c r="E451" s="492" t="s">
        <v>130</v>
      </c>
      <c r="F451" s="482"/>
      <c r="G451" s="654"/>
      <c r="H451" s="676"/>
      <c r="I451" s="674"/>
    </row>
    <row r="452" spans="1:9" ht="62.25" customHeight="1">
      <c r="A452" s="479" t="s">
        <v>558</v>
      </c>
      <c r="B452" s="484" t="s">
        <v>557</v>
      </c>
      <c r="C452" s="496" t="s">
        <v>556</v>
      </c>
      <c r="D452" s="24">
        <v>0</v>
      </c>
      <c r="E452" s="492" t="s">
        <v>549</v>
      </c>
      <c r="F452" s="482"/>
      <c r="G452" s="654"/>
      <c r="H452" s="676"/>
      <c r="I452" s="674"/>
    </row>
    <row r="453" spans="1:9" ht="29">
      <c r="A453" s="479"/>
      <c r="B453" s="484"/>
      <c r="C453" s="496" t="s">
        <v>555</v>
      </c>
      <c r="D453" s="24">
        <v>0</v>
      </c>
      <c r="E453" s="492" t="s">
        <v>549</v>
      </c>
      <c r="F453" s="482"/>
      <c r="G453" s="654"/>
      <c r="H453" s="676"/>
      <c r="I453" s="674"/>
    </row>
    <row r="454" spans="1:9">
      <c r="A454" s="479"/>
      <c r="B454" s="484"/>
      <c r="C454" s="496" t="s">
        <v>554</v>
      </c>
      <c r="D454" s="24">
        <v>0</v>
      </c>
      <c r="E454" s="492" t="s">
        <v>549</v>
      </c>
      <c r="F454" s="482"/>
      <c r="G454" s="654"/>
      <c r="H454" s="676"/>
      <c r="I454" s="674"/>
    </row>
    <row r="455" spans="1:9">
      <c r="A455" s="479"/>
      <c r="B455" s="484"/>
      <c r="C455" s="496" t="s">
        <v>553</v>
      </c>
      <c r="D455" s="24">
        <v>0</v>
      </c>
      <c r="E455" s="492" t="s">
        <v>549</v>
      </c>
      <c r="F455" s="482"/>
      <c r="G455" s="654"/>
      <c r="H455" s="676"/>
      <c r="I455" s="674"/>
    </row>
    <row r="456" spans="1:9" ht="29">
      <c r="A456" s="479"/>
      <c r="B456" s="484"/>
      <c r="C456" s="496" t="s">
        <v>552</v>
      </c>
      <c r="D456" s="24">
        <v>0</v>
      </c>
      <c r="E456" s="492" t="s">
        <v>549</v>
      </c>
      <c r="F456" s="482"/>
      <c r="G456" s="654"/>
      <c r="H456" s="676"/>
      <c r="I456" s="674"/>
    </row>
    <row r="457" spans="1:9">
      <c r="A457" s="479"/>
      <c r="B457" s="484"/>
      <c r="C457" s="496" t="s">
        <v>551</v>
      </c>
      <c r="D457" s="24">
        <v>0</v>
      </c>
      <c r="E457" s="492" t="s">
        <v>549</v>
      </c>
      <c r="F457" s="482"/>
      <c r="G457" s="654"/>
      <c r="H457" s="676"/>
      <c r="I457" s="674"/>
    </row>
    <row r="458" spans="1:9">
      <c r="A458" s="479"/>
      <c r="B458" s="484"/>
      <c r="C458" s="496" t="s">
        <v>550</v>
      </c>
      <c r="D458" s="24">
        <v>0</v>
      </c>
      <c r="E458" s="492" t="s">
        <v>549</v>
      </c>
      <c r="F458" s="482"/>
      <c r="G458" s="654"/>
      <c r="H458" s="676"/>
      <c r="I458" s="674"/>
    </row>
    <row r="459" spans="1:9" ht="40.15" hidden="1" customHeight="1">
      <c r="A459" s="543" t="s">
        <v>548</v>
      </c>
      <c r="B459" s="892" t="s">
        <v>547</v>
      </c>
      <c r="C459" s="893"/>
      <c r="D459" s="893"/>
      <c r="E459" s="893"/>
      <c r="F459" s="893"/>
      <c r="G459" s="897"/>
    </row>
    <row r="460" spans="1:9" ht="93" hidden="1">
      <c r="A460" s="493" t="s">
        <v>546</v>
      </c>
      <c r="B460" s="516" t="s">
        <v>545</v>
      </c>
      <c r="C460" s="482"/>
      <c r="D460" s="482"/>
      <c r="E460" s="492"/>
      <c r="F460" s="482"/>
      <c r="G460" s="482"/>
    </row>
    <row r="461" spans="1:9" ht="62" hidden="1">
      <c r="A461" s="493" t="s">
        <v>544</v>
      </c>
      <c r="B461" s="516" t="s">
        <v>543</v>
      </c>
      <c r="C461" s="482"/>
      <c r="D461" s="482"/>
      <c r="E461" s="492"/>
      <c r="F461" s="482"/>
      <c r="G461" s="482"/>
    </row>
    <row r="462" spans="1:9" ht="62" hidden="1">
      <c r="A462" s="493" t="s">
        <v>542</v>
      </c>
      <c r="B462" s="516" t="s">
        <v>541</v>
      </c>
      <c r="C462" s="482"/>
      <c r="D462" s="482"/>
      <c r="E462" s="492"/>
      <c r="F462" s="482"/>
      <c r="G462" s="482"/>
    </row>
    <row r="463" spans="1:9" ht="46.5" hidden="1">
      <c r="A463" s="493" t="s">
        <v>540</v>
      </c>
      <c r="B463" s="516" t="s">
        <v>539</v>
      </c>
      <c r="C463" s="482"/>
      <c r="D463" s="482"/>
      <c r="E463" s="492"/>
      <c r="F463" s="482"/>
      <c r="G463" s="482"/>
    </row>
    <row r="464" spans="1:9" ht="40.15" hidden="1" customHeight="1">
      <c r="A464" s="543" t="s">
        <v>538</v>
      </c>
      <c r="B464" s="892" t="s">
        <v>537</v>
      </c>
      <c r="C464" s="893"/>
      <c r="D464" s="893"/>
      <c r="E464" s="893"/>
      <c r="F464" s="893"/>
      <c r="G464" s="897"/>
    </row>
    <row r="465" spans="1:9" ht="31" hidden="1">
      <c r="A465" s="493" t="s">
        <v>536</v>
      </c>
      <c r="B465" s="516" t="s">
        <v>535</v>
      </c>
      <c r="C465" s="482"/>
      <c r="D465" s="482"/>
      <c r="E465" s="492"/>
      <c r="F465" s="482"/>
      <c r="G465" s="482"/>
    </row>
    <row r="466" spans="1:9" ht="46.5" hidden="1">
      <c r="A466" s="493" t="s">
        <v>534</v>
      </c>
      <c r="B466" s="516" t="s">
        <v>533</v>
      </c>
      <c r="C466" s="482"/>
      <c r="D466" s="482"/>
      <c r="E466" s="492"/>
      <c r="F466" s="482"/>
      <c r="G466" s="482"/>
    </row>
    <row r="467" spans="1:9" ht="46.5" hidden="1">
      <c r="A467" s="493" t="s">
        <v>532</v>
      </c>
      <c r="B467" s="516" t="s">
        <v>531</v>
      </c>
      <c r="C467" s="482"/>
      <c r="D467" s="482"/>
      <c r="E467" s="492"/>
      <c r="F467" s="482"/>
      <c r="G467" s="482"/>
    </row>
    <row r="468" spans="1:9" ht="31" hidden="1">
      <c r="A468" s="493" t="s">
        <v>530</v>
      </c>
      <c r="B468" s="516" t="s">
        <v>529</v>
      </c>
      <c r="C468" s="482"/>
      <c r="D468" s="482"/>
      <c r="E468" s="492"/>
      <c r="F468" s="482"/>
      <c r="G468" s="482"/>
    </row>
    <row r="469" spans="1:9" ht="46.5" hidden="1">
      <c r="A469" s="493" t="s">
        <v>528</v>
      </c>
      <c r="B469" s="516" t="s">
        <v>527</v>
      </c>
      <c r="C469" s="482"/>
      <c r="D469" s="482"/>
      <c r="E469" s="492"/>
      <c r="F469" s="482"/>
      <c r="G469" s="482"/>
    </row>
    <row r="470" spans="1:9" ht="40.15" customHeight="1">
      <c r="A470" s="502" t="s">
        <v>526</v>
      </c>
      <c r="B470" s="894" t="s">
        <v>525</v>
      </c>
      <c r="C470" s="893"/>
      <c r="D470" s="893"/>
      <c r="E470" s="893"/>
      <c r="F470" s="893"/>
      <c r="G470" s="893"/>
      <c r="H470" s="676">
        <f>SUM(D471:D494)</f>
        <v>0</v>
      </c>
      <c r="I470" s="674">
        <f>COUNT(D471:D494)*2</f>
        <v>44</v>
      </c>
    </row>
    <row r="471" spans="1:9" ht="54.75" customHeight="1">
      <c r="A471" s="479" t="s">
        <v>524</v>
      </c>
      <c r="B471" s="499" t="s">
        <v>523</v>
      </c>
      <c r="C471" s="548" t="s">
        <v>522</v>
      </c>
      <c r="D471" s="24">
        <v>0</v>
      </c>
      <c r="E471" s="492" t="s">
        <v>130</v>
      </c>
      <c r="F471" s="482"/>
      <c r="G471" s="654"/>
      <c r="H471" s="676"/>
      <c r="I471" s="674"/>
    </row>
    <row r="472" spans="1:9" ht="95.25" customHeight="1">
      <c r="A472" s="479"/>
      <c r="B472" s="499"/>
      <c r="C472" s="484" t="s">
        <v>521</v>
      </c>
      <c r="D472" s="24">
        <v>0</v>
      </c>
      <c r="E472" s="492" t="s">
        <v>130</v>
      </c>
      <c r="F472" s="484" t="s">
        <v>520</v>
      </c>
      <c r="G472" s="654"/>
      <c r="H472" s="676"/>
      <c r="I472" s="674"/>
    </row>
    <row r="473" spans="1:9" ht="77.25" customHeight="1">
      <c r="A473" s="479"/>
      <c r="B473" s="499"/>
      <c r="C473" s="484" t="s">
        <v>519</v>
      </c>
      <c r="D473" s="24">
        <v>0</v>
      </c>
      <c r="E473" s="492" t="s">
        <v>130</v>
      </c>
      <c r="F473" s="484" t="s">
        <v>518</v>
      </c>
      <c r="G473" s="654"/>
      <c r="H473" s="676"/>
      <c r="I473" s="674"/>
    </row>
    <row r="474" spans="1:9" ht="43.5">
      <c r="A474" s="479"/>
      <c r="B474" s="499"/>
      <c r="C474" s="484" t="s">
        <v>517</v>
      </c>
      <c r="D474" s="24">
        <v>0</v>
      </c>
      <c r="E474" s="492" t="s">
        <v>51</v>
      </c>
      <c r="F474" s="484" t="s">
        <v>516</v>
      </c>
      <c r="G474" s="654"/>
      <c r="H474" s="676"/>
      <c r="I474" s="674"/>
    </row>
    <row r="475" spans="1:9" ht="29">
      <c r="A475" s="479"/>
      <c r="B475" s="499"/>
      <c r="C475" s="548" t="s">
        <v>515</v>
      </c>
      <c r="D475" s="24">
        <v>0</v>
      </c>
      <c r="E475" s="492" t="s">
        <v>126</v>
      </c>
      <c r="F475" s="484" t="s">
        <v>514</v>
      </c>
      <c r="G475" s="654"/>
      <c r="H475" s="676"/>
      <c r="I475" s="674"/>
    </row>
    <row r="476" spans="1:9" ht="43.5">
      <c r="A476" s="479"/>
      <c r="B476" s="499"/>
      <c r="C476" s="484" t="s">
        <v>513</v>
      </c>
      <c r="D476" s="10">
        <v>0</v>
      </c>
      <c r="E476" s="492" t="s">
        <v>126</v>
      </c>
      <c r="F476" s="485" t="s">
        <v>512</v>
      </c>
      <c r="G476" s="654"/>
      <c r="H476" s="676"/>
      <c r="I476" s="674"/>
    </row>
    <row r="477" spans="1:9" ht="43.5">
      <c r="A477" s="479"/>
      <c r="B477" s="499"/>
      <c r="C477" s="485" t="s">
        <v>511</v>
      </c>
      <c r="D477" s="24">
        <v>0</v>
      </c>
      <c r="E477" s="492" t="s">
        <v>116</v>
      </c>
      <c r="F477" s="484" t="s">
        <v>510</v>
      </c>
      <c r="G477" s="654"/>
      <c r="H477" s="676"/>
      <c r="I477" s="674"/>
    </row>
    <row r="478" spans="1:9" ht="63" customHeight="1">
      <c r="A478" s="479"/>
      <c r="B478" s="499"/>
      <c r="C478" s="548" t="s">
        <v>509</v>
      </c>
      <c r="D478" s="24">
        <v>0</v>
      </c>
      <c r="E478" s="492" t="s">
        <v>116</v>
      </c>
      <c r="F478" s="482"/>
      <c r="G478" s="654"/>
      <c r="H478" s="676"/>
      <c r="I478" s="674"/>
    </row>
    <row r="479" spans="1:9" ht="34.5" customHeight="1">
      <c r="A479" s="479"/>
      <c r="B479" s="499"/>
      <c r="C479" s="484" t="s">
        <v>508</v>
      </c>
      <c r="D479" s="24">
        <v>0</v>
      </c>
      <c r="E479" s="492" t="s">
        <v>116</v>
      </c>
      <c r="F479" s="484" t="s">
        <v>507</v>
      </c>
      <c r="G479" s="654"/>
      <c r="H479" s="676"/>
      <c r="I479" s="674"/>
    </row>
    <row r="480" spans="1:9" ht="43.5">
      <c r="A480" s="479"/>
      <c r="B480" s="499"/>
      <c r="C480" s="548" t="s">
        <v>506</v>
      </c>
      <c r="D480" s="24">
        <v>0</v>
      </c>
      <c r="E480" s="492" t="s">
        <v>126</v>
      </c>
      <c r="F480" s="484" t="s">
        <v>505</v>
      </c>
      <c r="G480" s="654"/>
      <c r="H480" s="676"/>
      <c r="I480" s="674"/>
    </row>
    <row r="481" spans="1:9" ht="29">
      <c r="A481" s="479"/>
      <c r="B481" s="499"/>
      <c r="C481" s="548" t="s">
        <v>504</v>
      </c>
      <c r="D481" s="24">
        <v>0</v>
      </c>
      <c r="E481" s="492" t="s">
        <v>168</v>
      </c>
      <c r="F481" s="484"/>
      <c r="G481" s="654"/>
      <c r="H481" s="676"/>
      <c r="I481" s="674"/>
    </row>
    <row r="482" spans="1:9" ht="93.75" customHeight="1">
      <c r="A482" s="479"/>
      <c r="B482" s="499"/>
      <c r="C482" s="484" t="s">
        <v>503</v>
      </c>
      <c r="D482" s="24">
        <v>0</v>
      </c>
      <c r="E482" s="492" t="s">
        <v>110</v>
      </c>
      <c r="F482" s="484"/>
      <c r="G482" s="654"/>
      <c r="H482" s="676"/>
      <c r="I482" s="674"/>
    </row>
    <row r="483" spans="1:9" ht="29">
      <c r="A483" s="479"/>
      <c r="B483" s="499"/>
      <c r="C483" s="548" t="s">
        <v>502</v>
      </c>
      <c r="D483" s="24">
        <v>0</v>
      </c>
      <c r="E483" s="492" t="s">
        <v>110</v>
      </c>
      <c r="F483" s="482"/>
      <c r="G483" s="654"/>
      <c r="H483" s="676"/>
      <c r="I483" s="674"/>
    </row>
    <row r="484" spans="1:9" ht="29">
      <c r="A484" s="479"/>
      <c r="B484" s="499"/>
      <c r="C484" s="548" t="s">
        <v>501</v>
      </c>
      <c r="D484" s="24">
        <v>0</v>
      </c>
      <c r="E484" s="492" t="s">
        <v>110</v>
      </c>
      <c r="F484" s="482"/>
      <c r="G484" s="654"/>
      <c r="H484" s="676"/>
      <c r="I484" s="674"/>
    </row>
    <row r="485" spans="1:9" ht="29">
      <c r="A485" s="479"/>
      <c r="B485" s="499"/>
      <c r="C485" s="484" t="s">
        <v>500</v>
      </c>
      <c r="D485" s="24">
        <v>0</v>
      </c>
      <c r="E485" s="492" t="s">
        <v>110</v>
      </c>
      <c r="F485" s="482"/>
      <c r="G485" s="654"/>
      <c r="H485" s="676"/>
      <c r="I485" s="674"/>
    </row>
    <row r="486" spans="1:9" ht="43.5">
      <c r="A486" s="479"/>
      <c r="B486" s="499"/>
      <c r="C486" s="484" t="s">
        <v>499</v>
      </c>
      <c r="D486" s="24">
        <v>0</v>
      </c>
      <c r="E486" s="492" t="s">
        <v>126</v>
      </c>
      <c r="F486" s="482"/>
      <c r="G486" s="654"/>
      <c r="H486" s="676"/>
      <c r="I486" s="674"/>
    </row>
    <row r="487" spans="1:9" ht="29">
      <c r="A487" s="479"/>
      <c r="B487" s="499"/>
      <c r="C487" s="484" t="s">
        <v>498</v>
      </c>
      <c r="D487" s="24">
        <v>0</v>
      </c>
      <c r="E487" s="492" t="s">
        <v>126</v>
      </c>
      <c r="F487" s="482"/>
      <c r="G487" s="654"/>
      <c r="H487" s="676"/>
      <c r="I487" s="674"/>
    </row>
    <row r="488" spans="1:9" ht="81.75" customHeight="1">
      <c r="A488" s="479" t="s">
        <v>497</v>
      </c>
      <c r="B488" s="495" t="s">
        <v>496</v>
      </c>
      <c r="C488" s="496" t="s">
        <v>484</v>
      </c>
      <c r="D488" s="24">
        <v>0</v>
      </c>
      <c r="E488" s="492" t="s">
        <v>110</v>
      </c>
      <c r="F488" s="482"/>
      <c r="G488" s="654"/>
      <c r="H488" s="676"/>
      <c r="I488" s="674"/>
    </row>
    <row r="489" spans="1:9" ht="46.5" hidden="1">
      <c r="A489" s="493" t="s">
        <v>495</v>
      </c>
      <c r="B489" s="499" t="s">
        <v>494</v>
      </c>
      <c r="C489" s="482"/>
      <c r="D489" s="482"/>
      <c r="E489" s="492"/>
      <c r="F489" s="482"/>
      <c r="G489" s="482"/>
    </row>
    <row r="490" spans="1:9" ht="46.5" hidden="1">
      <c r="A490" s="493" t="s">
        <v>493</v>
      </c>
      <c r="B490" s="499" t="s">
        <v>492</v>
      </c>
      <c r="C490" s="482"/>
      <c r="D490" s="482"/>
      <c r="E490" s="492"/>
      <c r="F490" s="482"/>
      <c r="G490" s="482"/>
    </row>
    <row r="491" spans="1:9" ht="87" customHeight="1">
      <c r="A491" s="479" t="s">
        <v>491</v>
      </c>
      <c r="B491" s="499" t="s">
        <v>490</v>
      </c>
      <c r="C491" s="496" t="s">
        <v>484</v>
      </c>
      <c r="D491" s="24">
        <v>0</v>
      </c>
      <c r="E491" s="492" t="s">
        <v>110</v>
      </c>
      <c r="F491" s="482"/>
      <c r="G491" s="654"/>
      <c r="H491" s="676"/>
      <c r="I491" s="674"/>
    </row>
    <row r="492" spans="1:9" ht="69" customHeight="1">
      <c r="A492" s="479" t="s">
        <v>489</v>
      </c>
      <c r="B492" s="499" t="s">
        <v>488</v>
      </c>
      <c r="C492" s="516" t="s">
        <v>487</v>
      </c>
      <c r="D492" s="24">
        <v>0</v>
      </c>
      <c r="E492" s="492" t="s">
        <v>110</v>
      </c>
      <c r="F492" s="482"/>
      <c r="G492" s="654"/>
      <c r="H492" s="676"/>
      <c r="I492" s="674"/>
    </row>
    <row r="493" spans="1:9" ht="69" customHeight="1">
      <c r="A493" s="479" t="s">
        <v>486</v>
      </c>
      <c r="B493" s="499" t="s">
        <v>485</v>
      </c>
      <c r="C493" s="484" t="s">
        <v>484</v>
      </c>
      <c r="D493" s="24">
        <v>0</v>
      </c>
      <c r="E493" s="492" t="s">
        <v>110</v>
      </c>
      <c r="F493" s="482"/>
      <c r="G493" s="654"/>
      <c r="H493" s="676"/>
      <c r="I493" s="674"/>
    </row>
    <row r="494" spans="1:9" ht="15.5">
      <c r="A494" s="479"/>
      <c r="B494" s="499"/>
      <c r="C494" s="484" t="s">
        <v>483</v>
      </c>
      <c r="D494" s="24">
        <v>0</v>
      </c>
      <c r="E494" s="492" t="s">
        <v>110</v>
      </c>
      <c r="F494" s="482"/>
      <c r="G494" s="654"/>
      <c r="H494" s="676"/>
      <c r="I494" s="674"/>
    </row>
    <row r="495" spans="1:9" ht="40.15" hidden="1" customHeight="1">
      <c r="A495" s="543" t="s">
        <v>482</v>
      </c>
      <c r="B495" s="892" t="s">
        <v>481</v>
      </c>
      <c r="C495" s="893"/>
      <c r="D495" s="893"/>
      <c r="E495" s="893"/>
      <c r="F495" s="893"/>
      <c r="G495" s="897"/>
    </row>
    <row r="496" spans="1:9" ht="46.5" hidden="1">
      <c r="A496" s="493" t="s">
        <v>480</v>
      </c>
      <c r="B496" s="494" t="s">
        <v>479</v>
      </c>
      <c r="C496" s="482"/>
      <c r="D496" s="482"/>
      <c r="E496" s="492"/>
      <c r="F496" s="482"/>
      <c r="G496" s="482"/>
    </row>
    <row r="497" spans="1:9" ht="46.5" hidden="1">
      <c r="A497" s="493" t="s">
        <v>478</v>
      </c>
      <c r="B497" s="494" t="s">
        <v>477</v>
      </c>
      <c r="C497" s="482"/>
      <c r="D497" s="482"/>
      <c r="E497" s="492"/>
      <c r="F497" s="482"/>
      <c r="G497" s="482"/>
    </row>
    <row r="498" spans="1:9" ht="46.5" hidden="1">
      <c r="A498" s="493" t="s">
        <v>476</v>
      </c>
      <c r="B498" s="494" t="s">
        <v>475</v>
      </c>
      <c r="C498" s="482"/>
      <c r="D498" s="482"/>
      <c r="E498" s="492"/>
      <c r="F498" s="482"/>
      <c r="G498" s="482"/>
    </row>
    <row r="499" spans="1:9" ht="46.5" hidden="1">
      <c r="A499" s="493" t="s">
        <v>474</v>
      </c>
      <c r="B499" s="494" t="s">
        <v>473</v>
      </c>
      <c r="C499" s="482"/>
      <c r="D499" s="482"/>
      <c r="E499" s="492"/>
      <c r="F499" s="482"/>
      <c r="G499" s="482"/>
    </row>
    <row r="500" spans="1:9" ht="31" hidden="1">
      <c r="A500" s="493" t="s">
        <v>472</v>
      </c>
      <c r="B500" s="494" t="s">
        <v>471</v>
      </c>
      <c r="C500" s="482"/>
      <c r="D500" s="482"/>
      <c r="E500" s="492"/>
      <c r="F500" s="482"/>
      <c r="G500" s="482"/>
    </row>
    <row r="501" spans="1:9" ht="31" hidden="1">
      <c r="A501" s="493" t="s">
        <v>470</v>
      </c>
      <c r="B501" s="494" t="s">
        <v>469</v>
      </c>
      <c r="C501" s="482"/>
      <c r="D501" s="482"/>
      <c r="E501" s="492"/>
      <c r="F501" s="482"/>
      <c r="G501" s="482"/>
    </row>
    <row r="502" spans="1:9" ht="40.15" customHeight="1">
      <c r="A502" s="502" t="s">
        <v>468</v>
      </c>
      <c r="B502" s="892" t="s">
        <v>467</v>
      </c>
      <c r="C502" s="893"/>
      <c r="D502" s="893"/>
      <c r="E502" s="893"/>
      <c r="F502" s="893"/>
      <c r="G502" s="893"/>
      <c r="H502" s="676">
        <f>SUM(D503:D517)</f>
        <v>0</v>
      </c>
      <c r="I502" s="674">
        <f>COUNT(D503:D517)*2</f>
        <v>30</v>
      </c>
    </row>
    <row r="503" spans="1:9" ht="68.25" customHeight="1">
      <c r="A503" s="479" t="s">
        <v>466</v>
      </c>
      <c r="B503" s="494" t="s">
        <v>465</v>
      </c>
      <c r="C503" s="490" t="s">
        <v>464</v>
      </c>
      <c r="D503" s="16">
        <v>0</v>
      </c>
      <c r="E503" s="483" t="s">
        <v>110</v>
      </c>
      <c r="F503" s="497" t="s">
        <v>463</v>
      </c>
      <c r="G503" s="654"/>
      <c r="H503" s="676"/>
      <c r="I503" s="674"/>
    </row>
    <row r="504" spans="1:9" ht="43.5">
      <c r="A504" s="479"/>
      <c r="B504" s="494"/>
      <c r="C504" s="490" t="s">
        <v>462</v>
      </c>
      <c r="D504" s="16">
        <v>0</v>
      </c>
      <c r="E504" s="483" t="s">
        <v>110</v>
      </c>
      <c r="F504" s="537" t="s">
        <v>461</v>
      </c>
      <c r="G504" s="654"/>
      <c r="H504" s="676"/>
      <c r="I504" s="674"/>
    </row>
    <row r="505" spans="1:9" ht="43.5">
      <c r="A505" s="479"/>
      <c r="B505" s="494"/>
      <c r="C505" s="490" t="s">
        <v>460</v>
      </c>
      <c r="D505" s="16">
        <v>0</v>
      </c>
      <c r="E505" s="483" t="s">
        <v>130</v>
      </c>
      <c r="F505" s="497" t="s">
        <v>459</v>
      </c>
      <c r="G505" s="654"/>
      <c r="H505" s="676"/>
      <c r="I505" s="674"/>
    </row>
    <row r="506" spans="1:9" ht="29">
      <c r="A506" s="479"/>
      <c r="B506" s="494"/>
      <c r="C506" s="490" t="s">
        <v>458</v>
      </c>
      <c r="D506" s="16">
        <v>0</v>
      </c>
      <c r="E506" s="483" t="s">
        <v>168</v>
      </c>
      <c r="F506" s="497" t="s">
        <v>457</v>
      </c>
      <c r="G506" s="654"/>
      <c r="H506" s="676"/>
      <c r="I506" s="674"/>
    </row>
    <row r="507" spans="1:9" ht="111" customHeight="1">
      <c r="A507" s="479"/>
      <c r="B507" s="494"/>
      <c r="C507" s="490" t="s">
        <v>456</v>
      </c>
      <c r="D507" s="16">
        <v>0</v>
      </c>
      <c r="E507" s="483" t="s">
        <v>110</v>
      </c>
      <c r="F507" s="497" t="s">
        <v>455</v>
      </c>
      <c r="G507" s="654"/>
      <c r="H507" s="676"/>
      <c r="I507" s="674"/>
    </row>
    <row r="508" spans="1:9" ht="31">
      <c r="A508" s="479" t="s">
        <v>454</v>
      </c>
      <c r="B508" s="494" t="s">
        <v>453</v>
      </c>
      <c r="C508" s="490" t="s">
        <v>452</v>
      </c>
      <c r="D508" s="16">
        <v>0</v>
      </c>
      <c r="E508" s="483" t="s">
        <v>110</v>
      </c>
      <c r="F508" s="497" t="s">
        <v>451</v>
      </c>
      <c r="G508" s="654"/>
      <c r="H508" s="676"/>
      <c r="I508" s="674"/>
    </row>
    <row r="509" spans="1:9" ht="43.5">
      <c r="A509" s="479"/>
      <c r="B509" s="494"/>
      <c r="C509" s="490" t="s">
        <v>450</v>
      </c>
      <c r="D509" s="16">
        <v>0</v>
      </c>
      <c r="E509" s="483" t="s">
        <v>110</v>
      </c>
      <c r="F509" s="497" t="s">
        <v>449</v>
      </c>
      <c r="G509" s="654"/>
      <c r="H509" s="676"/>
      <c r="I509" s="674"/>
    </row>
    <row r="510" spans="1:9" ht="15.5">
      <c r="A510" s="479"/>
      <c r="B510" s="494"/>
      <c r="C510" s="490" t="s">
        <v>448</v>
      </c>
      <c r="D510" s="16">
        <v>0</v>
      </c>
      <c r="E510" s="483" t="s">
        <v>110</v>
      </c>
      <c r="F510" s="497"/>
      <c r="G510" s="654"/>
      <c r="H510" s="676"/>
      <c r="I510" s="674"/>
    </row>
    <row r="511" spans="1:9" ht="58">
      <c r="A511" s="479"/>
      <c r="B511" s="494"/>
      <c r="C511" s="490" t="s">
        <v>447</v>
      </c>
      <c r="D511" s="16">
        <v>0</v>
      </c>
      <c r="E511" s="483" t="s">
        <v>110</v>
      </c>
      <c r="F511" s="497" t="s">
        <v>446</v>
      </c>
      <c r="G511" s="654"/>
      <c r="H511" s="676"/>
      <c r="I511" s="674"/>
    </row>
    <row r="512" spans="1:9" ht="58">
      <c r="A512" s="479" t="s">
        <v>445</v>
      </c>
      <c r="B512" s="494" t="s">
        <v>444</v>
      </c>
      <c r="C512" s="490" t="s">
        <v>443</v>
      </c>
      <c r="D512" s="16">
        <v>0</v>
      </c>
      <c r="E512" s="483" t="s">
        <v>110</v>
      </c>
      <c r="F512" s="497" t="s">
        <v>442</v>
      </c>
      <c r="G512" s="654"/>
      <c r="H512" s="676"/>
      <c r="I512" s="674"/>
    </row>
    <row r="513" spans="1:9" ht="50.25" customHeight="1">
      <c r="A513" s="479"/>
      <c r="B513" s="494"/>
      <c r="C513" s="490" t="s">
        <v>441</v>
      </c>
      <c r="D513" s="16">
        <v>0</v>
      </c>
      <c r="E513" s="483" t="s">
        <v>110</v>
      </c>
      <c r="F513" s="497" t="s">
        <v>440</v>
      </c>
      <c r="G513" s="654"/>
      <c r="H513" s="676"/>
      <c r="I513" s="674"/>
    </row>
    <row r="514" spans="1:9" ht="63.75" customHeight="1">
      <c r="A514" s="479"/>
      <c r="B514" s="494"/>
      <c r="C514" s="490" t="s">
        <v>439</v>
      </c>
      <c r="D514" s="16">
        <v>0</v>
      </c>
      <c r="E514" s="483" t="s">
        <v>110</v>
      </c>
      <c r="F514" s="497"/>
      <c r="G514" s="654"/>
      <c r="H514" s="676"/>
      <c r="I514" s="674"/>
    </row>
    <row r="515" spans="1:9" ht="29">
      <c r="A515" s="479"/>
      <c r="B515" s="494"/>
      <c r="C515" s="490" t="s">
        <v>438</v>
      </c>
      <c r="D515" s="16">
        <v>0</v>
      </c>
      <c r="E515" s="483" t="s">
        <v>110</v>
      </c>
      <c r="F515" s="497" t="s">
        <v>437</v>
      </c>
      <c r="G515" s="654"/>
      <c r="H515" s="676"/>
      <c r="I515" s="674"/>
    </row>
    <row r="516" spans="1:9" ht="31">
      <c r="A516" s="479" t="s">
        <v>436</v>
      </c>
      <c r="B516" s="494" t="s">
        <v>435</v>
      </c>
      <c r="C516" s="490" t="s">
        <v>434</v>
      </c>
      <c r="D516" s="16">
        <v>0</v>
      </c>
      <c r="E516" s="483" t="s">
        <v>110</v>
      </c>
      <c r="F516" s="497"/>
      <c r="G516" s="654"/>
      <c r="H516" s="676"/>
      <c r="I516" s="674"/>
    </row>
    <row r="517" spans="1:9" ht="43.5">
      <c r="A517" s="479"/>
      <c r="B517" s="494"/>
      <c r="C517" s="490" t="s">
        <v>433</v>
      </c>
      <c r="D517" s="16">
        <v>0</v>
      </c>
      <c r="E517" s="483" t="s">
        <v>110</v>
      </c>
      <c r="F517" s="497" t="s">
        <v>432</v>
      </c>
      <c r="G517" s="654"/>
      <c r="H517" s="676"/>
      <c r="I517" s="674"/>
    </row>
    <row r="518" spans="1:9" ht="18.75" customHeight="1">
      <c r="A518" s="479"/>
      <c r="B518" s="896" t="s">
        <v>431</v>
      </c>
      <c r="C518" s="893"/>
      <c r="D518" s="893"/>
      <c r="E518" s="893"/>
      <c r="F518" s="893"/>
      <c r="G518" s="893"/>
      <c r="H518" s="676"/>
      <c r="I518" s="674"/>
    </row>
    <row r="519" spans="1:9" ht="40.15" customHeight="1">
      <c r="A519" s="502" t="s">
        <v>430</v>
      </c>
      <c r="B519" s="892" t="s">
        <v>429</v>
      </c>
      <c r="C519" s="893"/>
      <c r="D519" s="893"/>
      <c r="E519" s="893"/>
      <c r="F519" s="893"/>
      <c r="G519" s="893"/>
      <c r="H519" s="676">
        <f>SUM(D520:D556)</f>
        <v>0</v>
      </c>
      <c r="I519" s="674">
        <f>COUNT(D520:D556)*2</f>
        <v>72</v>
      </c>
    </row>
    <row r="520" spans="1:9" ht="62">
      <c r="A520" s="479" t="s">
        <v>428</v>
      </c>
      <c r="B520" s="516" t="s">
        <v>427</v>
      </c>
      <c r="C520" s="496" t="s">
        <v>426</v>
      </c>
      <c r="D520" s="62">
        <v>0</v>
      </c>
      <c r="E520" s="495" t="s">
        <v>422</v>
      </c>
      <c r="F520" s="484" t="s">
        <v>425</v>
      </c>
      <c r="G520" s="654"/>
      <c r="H520" s="676"/>
      <c r="I520" s="674"/>
    </row>
    <row r="521" spans="1:9" ht="43.5">
      <c r="A521" s="479"/>
      <c r="B521" s="516"/>
      <c r="C521" s="496" t="s">
        <v>424</v>
      </c>
      <c r="D521" s="62">
        <v>0</v>
      </c>
      <c r="E521" s="495" t="s">
        <v>422</v>
      </c>
      <c r="F521" s="484" t="s">
        <v>421</v>
      </c>
      <c r="G521" s="654"/>
      <c r="H521" s="676"/>
      <c r="I521" s="674"/>
    </row>
    <row r="522" spans="1:9" ht="29">
      <c r="A522" s="479"/>
      <c r="B522" s="516"/>
      <c r="C522" s="496" t="s">
        <v>423</v>
      </c>
      <c r="D522" s="62">
        <v>0</v>
      </c>
      <c r="E522" s="495" t="s">
        <v>422</v>
      </c>
      <c r="F522" s="484" t="s">
        <v>421</v>
      </c>
      <c r="G522" s="654"/>
      <c r="H522" s="676"/>
      <c r="I522" s="674"/>
    </row>
    <row r="523" spans="1:9" ht="53.25" customHeight="1">
      <c r="A523" s="479" t="s">
        <v>420</v>
      </c>
      <c r="B523" s="516" t="s">
        <v>419</v>
      </c>
      <c r="C523" s="497" t="s">
        <v>418</v>
      </c>
      <c r="D523" s="60">
        <v>0</v>
      </c>
      <c r="E523" s="500" t="s">
        <v>110</v>
      </c>
      <c r="F523" s="496" t="s">
        <v>414</v>
      </c>
      <c r="G523" s="654"/>
      <c r="H523" s="676"/>
      <c r="I523" s="674"/>
    </row>
    <row r="524" spans="1:9" ht="43.5">
      <c r="A524" s="479"/>
      <c r="B524" s="516"/>
      <c r="C524" s="497" t="s">
        <v>417</v>
      </c>
      <c r="D524" s="60">
        <v>0</v>
      </c>
      <c r="E524" s="500" t="s">
        <v>110</v>
      </c>
      <c r="F524" s="496" t="s">
        <v>414</v>
      </c>
      <c r="G524" s="668"/>
      <c r="H524" s="676"/>
      <c r="I524" s="674"/>
    </row>
    <row r="525" spans="1:9" ht="29">
      <c r="A525" s="479"/>
      <c r="B525" s="516"/>
      <c r="C525" s="497" t="s">
        <v>416</v>
      </c>
      <c r="D525" s="60">
        <v>0</v>
      </c>
      <c r="E525" s="500" t="s">
        <v>110</v>
      </c>
      <c r="F525" s="496" t="s">
        <v>414</v>
      </c>
      <c r="G525" s="668"/>
      <c r="H525" s="676"/>
      <c r="I525" s="674"/>
    </row>
    <row r="526" spans="1:9" ht="29">
      <c r="A526" s="479"/>
      <c r="B526" s="516"/>
      <c r="C526" s="497" t="s">
        <v>415</v>
      </c>
      <c r="D526" s="60">
        <v>0</v>
      </c>
      <c r="E526" s="500" t="s">
        <v>110</v>
      </c>
      <c r="F526" s="496" t="s">
        <v>414</v>
      </c>
      <c r="G526" s="668"/>
      <c r="H526" s="676"/>
      <c r="I526" s="674"/>
    </row>
    <row r="527" spans="1:9" ht="58">
      <c r="A527" s="479"/>
      <c r="B527" s="516"/>
      <c r="C527" s="496" t="s">
        <v>413</v>
      </c>
      <c r="D527" s="60">
        <v>0</v>
      </c>
      <c r="E527" s="500" t="s">
        <v>110</v>
      </c>
      <c r="F527" s="496" t="s">
        <v>412</v>
      </c>
      <c r="G527" s="668"/>
      <c r="H527" s="676"/>
      <c r="I527" s="674"/>
    </row>
    <row r="528" spans="1:9" ht="70.5" customHeight="1">
      <c r="A528" s="479"/>
      <c r="B528" s="516"/>
      <c r="C528" s="496" t="s">
        <v>411</v>
      </c>
      <c r="D528" s="60">
        <v>0</v>
      </c>
      <c r="E528" s="500" t="s">
        <v>110</v>
      </c>
      <c r="F528" s="496" t="s">
        <v>410</v>
      </c>
      <c r="G528" s="654"/>
      <c r="H528" s="676"/>
      <c r="I528" s="674"/>
    </row>
    <row r="529" spans="1:9" ht="29">
      <c r="A529" s="479"/>
      <c r="B529" s="516"/>
      <c r="C529" s="496" t="s">
        <v>409</v>
      </c>
      <c r="D529" s="60">
        <v>0</v>
      </c>
      <c r="E529" s="500" t="s">
        <v>110</v>
      </c>
      <c r="F529" s="496" t="s">
        <v>408</v>
      </c>
      <c r="G529" s="654"/>
      <c r="H529" s="676"/>
      <c r="I529" s="674"/>
    </row>
    <row r="530" spans="1:9" ht="51.75" customHeight="1">
      <c r="A530" s="479"/>
      <c r="B530" s="516"/>
      <c r="C530" s="496" t="s">
        <v>407</v>
      </c>
      <c r="D530" s="60">
        <v>0</v>
      </c>
      <c r="E530" s="500" t="s">
        <v>110</v>
      </c>
      <c r="F530" s="496"/>
      <c r="G530" s="654"/>
      <c r="H530" s="676"/>
      <c r="I530" s="674"/>
    </row>
    <row r="531" spans="1:9" ht="46.5">
      <c r="A531" s="479" t="s">
        <v>406</v>
      </c>
      <c r="B531" s="516" t="s">
        <v>405</v>
      </c>
      <c r="C531" s="484" t="s">
        <v>404</v>
      </c>
      <c r="D531" s="24">
        <v>0</v>
      </c>
      <c r="E531" s="500" t="s">
        <v>110</v>
      </c>
      <c r="F531" s="484" t="s">
        <v>392</v>
      </c>
      <c r="G531" s="654"/>
      <c r="H531" s="676"/>
      <c r="I531" s="674"/>
    </row>
    <row r="532" spans="1:9" ht="60" customHeight="1">
      <c r="A532" s="479"/>
      <c r="B532" s="516"/>
      <c r="C532" s="484" t="s">
        <v>403</v>
      </c>
      <c r="D532" s="24">
        <v>0</v>
      </c>
      <c r="E532" s="500" t="s">
        <v>110</v>
      </c>
      <c r="F532" s="484" t="s">
        <v>392</v>
      </c>
      <c r="G532" s="654"/>
      <c r="H532" s="676"/>
      <c r="I532" s="674"/>
    </row>
    <row r="533" spans="1:9" ht="29">
      <c r="A533" s="479"/>
      <c r="B533" s="516"/>
      <c r="C533" s="484" t="s">
        <v>402</v>
      </c>
      <c r="D533" s="24">
        <v>0</v>
      </c>
      <c r="E533" s="500" t="s">
        <v>110</v>
      </c>
      <c r="F533" s="484" t="s">
        <v>392</v>
      </c>
      <c r="G533" s="654"/>
      <c r="H533" s="676"/>
      <c r="I533" s="674"/>
    </row>
    <row r="534" spans="1:9" ht="29">
      <c r="A534" s="479"/>
      <c r="B534" s="516"/>
      <c r="C534" s="484" t="s">
        <v>401</v>
      </c>
      <c r="D534" s="24">
        <v>0</v>
      </c>
      <c r="E534" s="500" t="s">
        <v>110</v>
      </c>
      <c r="F534" s="484" t="s">
        <v>392</v>
      </c>
      <c r="G534" s="654"/>
      <c r="H534" s="676"/>
      <c r="I534" s="674"/>
    </row>
    <row r="535" spans="1:9" ht="29">
      <c r="A535" s="479"/>
      <c r="B535" s="516"/>
      <c r="C535" s="484" t="s">
        <v>400</v>
      </c>
      <c r="D535" s="24">
        <v>0</v>
      </c>
      <c r="E535" s="500" t="s">
        <v>110</v>
      </c>
      <c r="F535" s="484" t="s">
        <v>392</v>
      </c>
      <c r="G535" s="654"/>
      <c r="H535" s="676"/>
      <c r="I535" s="674"/>
    </row>
    <row r="536" spans="1:9" ht="29">
      <c r="A536" s="479"/>
      <c r="B536" s="516"/>
      <c r="C536" s="484" t="s">
        <v>399</v>
      </c>
      <c r="D536" s="24">
        <v>0</v>
      </c>
      <c r="E536" s="500" t="s">
        <v>110</v>
      </c>
      <c r="F536" s="484" t="s">
        <v>392</v>
      </c>
      <c r="G536" s="654"/>
      <c r="H536" s="676"/>
      <c r="I536" s="674"/>
    </row>
    <row r="537" spans="1:9" ht="45.75" customHeight="1">
      <c r="A537" s="479"/>
      <c r="B537" s="516"/>
      <c r="C537" s="484" t="s">
        <v>398</v>
      </c>
      <c r="D537" s="24">
        <v>0</v>
      </c>
      <c r="E537" s="500" t="s">
        <v>110</v>
      </c>
      <c r="F537" s="484" t="s">
        <v>392</v>
      </c>
      <c r="G537" s="654"/>
      <c r="H537" s="676"/>
      <c r="I537" s="674"/>
    </row>
    <row r="538" spans="1:9" ht="29">
      <c r="A538" s="479"/>
      <c r="B538" s="516"/>
      <c r="C538" s="484" t="s">
        <v>397</v>
      </c>
      <c r="D538" s="24">
        <v>0</v>
      </c>
      <c r="E538" s="500" t="s">
        <v>110</v>
      </c>
      <c r="F538" s="484" t="s">
        <v>392</v>
      </c>
      <c r="G538" s="654"/>
      <c r="H538" s="676"/>
      <c r="I538" s="674"/>
    </row>
    <row r="539" spans="1:9" ht="29">
      <c r="A539" s="479"/>
      <c r="B539" s="516"/>
      <c r="C539" s="484" t="s">
        <v>396</v>
      </c>
      <c r="D539" s="24">
        <v>0</v>
      </c>
      <c r="E539" s="500" t="s">
        <v>110</v>
      </c>
      <c r="F539" s="484" t="s">
        <v>392</v>
      </c>
      <c r="G539" s="654"/>
      <c r="H539" s="676"/>
      <c r="I539" s="674"/>
    </row>
    <row r="540" spans="1:9" ht="29">
      <c r="A540" s="479"/>
      <c r="B540" s="516"/>
      <c r="C540" s="484" t="s">
        <v>395</v>
      </c>
      <c r="D540" s="24">
        <v>0</v>
      </c>
      <c r="E540" s="500" t="s">
        <v>110</v>
      </c>
      <c r="F540" s="484" t="s">
        <v>392</v>
      </c>
      <c r="G540" s="654"/>
      <c r="H540" s="676"/>
      <c r="I540" s="674"/>
    </row>
    <row r="541" spans="1:9" ht="29">
      <c r="A541" s="479"/>
      <c r="B541" s="516"/>
      <c r="C541" s="484" t="s">
        <v>394</v>
      </c>
      <c r="D541" s="24">
        <v>0</v>
      </c>
      <c r="E541" s="500" t="s">
        <v>110</v>
      </c>
      <c r="F541" s="484" t="s">
        <v>392</v>
      </c>
      <c r="G541" s="654"/>
      <c r="H541" s="676"/>
      <c r="I541" s="674"/>
    </row>
    <row r="542" spans="1:9" ht="29">
      <c r="A542" s="479"/>
      <c r="B542" s="516"/>
      <c r="C542" s="484" t="s">
        <v>393</v>
      </c>
      <c r="D542" s="24">
        <v>0</v>
      </c>
      <c r="E542" s="500" t="s">
        <v>110</v>
      </c>
      <c r="F542" s="484" t="s">
        <v>392</v>
      </c>
      <c r="G542" s="654"/>
      <c r="H542" s="676"/>
      <c r="I542" s="674"/>
    </row>
    <row r="543" spans="1:9" ht="187.5" customHeight="1">
      <c r="A543" s="479" t="s">
        <v>391</v>
      </c>
      <c r="B543" s="516" t="s">
        <v>390</v>
      </c>
      <c r="C543" s="484" t="s">
        <v>389</v>
      </c>
      <c r="D543" s="24">
        <v>0</v>
      </c>
      <c r="E543" s="500" t="s">
        <v>110</v>
      </c>
      <c r="F543" s="484" t="s">
        <v>388</v>
      </c>
      <c r="G543" s="654"/>
      <c r="H543" s="676"/>
      <c r="I543" s="674"/>
    </row>
    <row r="544" spans="1:9" ht="217.5">
      <c r="A544" s="479"/>
      <c r="B544" s="516"/>
      <c r="C544" s="484" t="s">
        <v>387</v>
      </c>
      <c r="D544" s="24">
        <v>0</v>
      </c>
      <c r="E544" s="500" t="s">
        <v>110</v>
      </c>
      <c r="F544" s="484" t="s">
        <v>386</v>
      </c>
      <c r="G544" s="654"/>
      <c r="H544" s="676"/>
      <c r="I544" s="674"/>
    </row>
    <row r="545" spans="1:9" ht="45.75" customHeight="1">
      <c r="A545" s="479"/>
      <c r="B545" s="516"/>
      <c r="C545" s="490" t="s">
        <v>385</v>
      </c>
      <c r="D545" s="24">
        <v>0</v>
      </c>
      <c r="E545" s="500" t="s">
        <v>110</v>
      </c>
      <c r="F545" s="484" t="s">
        <v>381</v>
      </c>
      <c r="G545" s="654"/>
      <c r="H545" s="676"/>
      <c r="I545" s="674"/>
    </row>
    <row r="546" spans="1:9" ht="29">
      <c r="A546" s="479"/>
      <c r="B546" s="516"/>
      <c r="C546" s="490" t="s">
        <v>384</v>
      </c>
      <c r="D546" s="24">
        <v>0</v>
      </c>
      <c r="E546" s="500" t="s">
        <v>110</v>
      </c>
      <c r="F546" s="484" t="s">
        <v>381</v>
      </c>
      <c r="G546" s="654"/>
      <c r="H546" s="676"/>
      <c r="I546" s="674"/>
    </row>
    <row r="547" spans="1:9" ht="43.5">
      <c r="A547" s="479"/>
      <c r="B547" s="516"/>
      <c r="C547" s="490" t="s">
        <v>383</v>
      </c>
      <c r="D547" s="24">
        <v>0</v>
      </c>
      <c r="E547" s="500" t="s">
        <v>110</v>
      </c>
      <c r="F547" s="484" t="s">
        <v>381</v>
      </c>
      <c r="G547" s="654"/>
      <c r="H547" s="676"/>
      <c r="I547" s="674"/>
    </row>
    <row r="548" spans="1:9" ht="29">
      <c r="A548" s="479"/>
      <c r="B548" s="516"/>
      <c r="C548" s="490" t="s">
        <v>382</v>
      </c>
      <c r="D548" s="24">
        <v>0</v>
      </c>
      <c r="E548" s="500" t="s">
        <v>110</v>
      </c>
      <c r="F548" s="484" t="s">
        <v>381</v>
      </c>
      <c r="G548" s="654"/>
      <c r="H548" s="676"/>
      <c r="I548" s="674"/>
    </row>
    <row r="549" spans="1:9" ht="46.5" hidden="1">
      <c r="A549" s="493" t="s">
        <v>380</v>
      </c>
      <c r="B549" s="516" t="s">
        <v>379</v>
      </c>
      <c r="C549" s="482"/>
      <c r="D549" s="482"/>
      <c r="E549" s="500"/>
      <c r="F549" s="482"/>
      <c r="G549" s="482"/>
    </row>
    <row r="550" spans="1:9" ht="46.5">
      <c r="A550" s="479" t="s">
        <v>378</v>
      </c>
      <c r="B550" s="516" t="s">
        <v>377</v>
      </c>
      <c r="C550" s="484" t="s">
        <v>376</v>
      </c>
      <c r="D550" s="24">
        <v>0</v>
      </c>
      <c r="E550" s="500" t="s">
        <v>110</v>
      </c>
      <c r="F550" s="482"/>
      <c r="G550" s="654"/>
      <c r="H550" s="676"/>
      <c r="I550" s="674"/>
    </row>
    <row r="551" spans="1:9" ht="69" customHeight="1">
      <c r="A551" s="479" t="s">
        <v>375</v>
      </c>
      <c r="B551" s="516" t="s">
        <v>374</v>
      </c>
      <c r="C551" s="484" t="s">
        <v>373</v>
      </c>
      <c r="D551" s="24">
        <v>0</v>
      </c>
      <c r="E551" s="500" t="s">
        <v>110</v>
      </c>
      <c r="F551" s="482"/>
      <c r="G551" s="654"/>
      <c r="H551" s="676"/>
      <c r="I551" s="674"/>
    </row>
    <row r="552" spans="1:9" ht="93">
      <c r="A552" s="479" t="s">
        <v>372</v>
      </c>
      <c r="B552" s="516" t="s">
        <v>371</v>
      </c>
      <c r="C552" s="496" t="s">
        <v>370</v>
      </c>
      <c r="D552" s="59">
        <v>0</v>
      </c>
      <c r="E552" s="500" t="s">
        <v>110</v>
      </c>
      <c r="F552" s="496" t="s">
        <v>369</v>
      </c>
      <c r="G552" s="654"/>
      <c r="H552" s="676"/>
      <c r="I552" s="674"/>
    </row>
    <row r="553" spans="1:9" ht="96.75" customHeight="1">
      <c r="A553" s="479"/>
      <c r="B553" s="516"/>
      <c r="C553" s="496" t="s">
        <v>368</v>
      </c>
      <c r="D553" s="59">
        <v>0</v>
      </c>
      <c r="E553" s="500" t="s">
        <v>110</v>
      </c>
      <c r="F553" s="496"/>
      <c r="G553" s="654"/>
      <c r="H553" s="676"/>
      <c r="I553" s="674"/>
    </row>
    <row r="554" spans="1:9" ht="116">
      <c r="A554" s="479"/>
      <c r="B554" s="516"/>
      <c r="C554" s="496" t="s">
        <v>367</v>
      </c>
      <c r="D554" s="59">
        <v>0</v>
      </c>
      <c r="E554" s="500" t="s">
        <v>168</v>
      </c>
      <c r="F554" s="496" t="s">
        <v>366</v>
      </c>
      <c r="G554" s="654"/>
      <c r="H554" s="676"/>
      <c r="I554" s="674"/>
    </row>
    <row r="555" spans="1:9" ht="46.5">
      <c r="A555" s="479" t="s">
        <v>365</v>
      </c>
      <c r="B555" s="494" t="s">
        <v>364</v>
      </c>
      <c r="C555" s="497" t="s">
        <v>363</v>
      </c>
      <c r="D555" s="24">
        <v>0</v>
      </c>
      <c r="E555" s="500" t="s">
        <v>110</v>
      </c>
      <c r="F555" s="482"/>
      <c r="G555" s="654"/>
      <c r="H555" s="676"/>
      <c r="I555" s="674"/>
    </row>
    <row r="556" spans="1:9" ht="46.5">
      <c r="A556" s="479" t="s">
        <v>362</v>
      </c>
      <c r="B556" s="516" t="s">
        <v>361</v>
      </c>
      <c r="C556" s="484" t="s">
        <v>360</v>
      </c>
      <c r="D556" s="24">
        <v>0</v>
      </c>
      <c r="E556" s="500" t="s">
        <v>110</v>
      </c>
      <c r="F556" s="482" t="s">
        <v>359</v>
      </c>
      <c r="G556" s="654"/>
      <c r="H556" s="676"/>
      <c r="I556" s="674"/>
    </row>
    <row r="557" spans="1:9" ht="18.5">
      <c r="A557" s="550"/>
      <c r="B557" s="895" t="s">
        <v>358</v>
      </c>
      <c r="C557" s="895"/>
      <c r="D557" s="895"/>
      <c r="E557" s="895"/>
      <c r="F557" s="895"/>
      <c r="G557" s="895"/>
      <c r="H557" s="676">
        <f>H558+H566+H576+H581+H591+H604</f>
        <v>0</v>
      </c>
      <c r="I557" s="674">
        <f>I558+I566+I576+I581+I591+I604</f>
        <v>100</v>
      </c>
    </row>
    <row r="558" spans="1:9" ht="40.15" customHeight="1">
      <c r="A558" s="502" t="s">
        <v>357</v>
      </c>
      <c r="B558" s="892" t="s">
        <v>356</v>
      </c>
      <c r="C558" s="893"/>
      <c r="D558" s="893"/>
      <c r="E558" s="893"/>
      <c r="F558" s="893"/>
      <c r="G558" s="893"/>
      <c r="H558" s="676">
        <f>SUM(D562:D565)</f>
        <v>0</v>
      </c>
      <c r="I558" s="674">
        <f>COUNT(D562:D565)*2</f>
        <v>8</v>
      </c>
    </row>
    <row r="559" spans="1:9" ht="31" hidden="1">
      <c r="A559" s="551" t="s">
        <v>355</v>
      </c>
      <c r="B559" s="516" t="s">
        <v>354</v>
      </c>
      <c r="C559" s="506"/>
      <c r="D559" s="506"/>
      <c r="E559" s="483"/>
      <c r="F559" s="506"/>
      <c r="G559" s="506"/>
    </row>
    <row r="560" spans="1:9" ht="46.5" hidden="1">
      <c r="A560" s="551" t="s">
        <v>353</v>
      </c>
      <c r="B560" s="516" t="s">
        <v>352</v>
      </c>
      <c r="C560" s="496"/>
      <c r="D560" s="506"/>
      <c r="E560" s="483"/>
      <c r="F560" s="506"/>
      <c r="G560" s="506"/>
    </row>
    <row r="561" spans="1:9" ht="31" hidden="1">
      <c r="A561" s="551" t="s">
        <v>351</v>
      </c>
      <c r="B561" s="516" t="s">
        <v>350</v>
      </c>
      <c r="C561" s="506"/>
      <c r="D561" s="506"/>
      <c r="E561" s="483"/>
      <c r="F561" s="506"/>
      <c r="G561" s="506"/>
    </row>
    <row r="562" spans="1:9" ht="46.5">
      <c r="A562" s="552" t="s">
        <v>349</v>
      </c>
      <c r="B562" s="516" t="s">
        <v>348</v>
      </c>
      <c r="C562" s="495" t="s">
        <v>347</v>
      </c>
      <c r="D562" s="47">
        <v>0</v>
      </c>
      <c r="E562" s="483" t="s">
        <v>110</v>
      </c>
      <c r="F562" s="483" t="s">
        <v>346</v>
      </c>
      <c r="G562" s="669"/>
      <c r="H562" s="676"/>
      <c r="I562" s="674"/>
    </row>
    <row r="563" spans="1:9" ht="29">
      <c r="A563" s="552"/>
      <c r="B563" s="516"/>
      <c r="C563" s="495" t="s">
        <v>345</v>
      </c>
      <c r="D563" s="47">
        <v>0</v>
      </c>
      <c r="E563" s="483" t="s">
        <v>110</v>
      </c>
      <c r="F563" s="483"/>
      <c r="G563" s="669"/>
      <c r="H563" s="676"/>
      <c r="I563" s="674"/>
    </row>
    <row r="564" spans="1:9" ht="62">
      <c r="A564" s="552" t="s">
        <v>344</v>
      </c>
      <c r="B564" s="516" t="s">
        <v>343</v>
      </c>
      <c r="C564" s="553" t="s">
        <v>342</v>
      </c>
      <c r="D564" s="47">
        <v>0</v>
      </c>
      <c r="E564" s="483" t="s">
        <v>110</v>
      </c>
      <c r="F564" s="490" t="s">
        <v>341</v>
      </c>
      <c r="G564" s="669"/>
      <c r="H564" s="676"/>
      <c r="I564" s="674"/>
    </row>
    <row r="565" spans="1:9" ht="49.5" customHeight="1">
      <c r="A565" s="552" t="s">
        <v>340</v>
      </c>
      <c r="B565" s="554" t="s">
        <v>339</v>
      </c>
      <c r="C565" s="500" t="s">
        <v>338</v>
      </c>
      <c r="D565" s="16">
        <v>0</v>
      </c>
      <c r="E565" s="483" t="s">
        <v>110</v>
      </c>
      <c r="F565" s="506"/>
      <c r="G565" s="669"/>
      <c r="H565" s="676"/>
      <c r="I565" s="674"/>
    </row>
    <row r="566" spans="1:9" ht="40.15" customHeight="1">
      <c r="A566" s="502" t="s">
        <v>337</v>
      </c>
      <c r="B566" s="892" t="s">
        <v>336</v>
      </c>
      <c r="C566" s="893"/>
      <c r="D566" s="893"/>
      <c r="E566" s="893"/>
      <c r="F566" s="893"/>
      <c r="G566" s="893"/>
      <c r="H566" s="676">
        <f>SUM(D567:D575)</f>
        <v>0</v>
      </c>
      <c r="I566" s="674">
        <f>COUNT(D567:D575)*2</f>
        <v>18</v>
      </c>
    </row>
    <row r="567" spans="1:9" ht="45.75" customHeight="1">
      <c r="A567" s="552" t="s">
        <v>335</v>
      </c>
      <c r="B567" s="516" t="s">
        <v>334</v>
      </c>
      <c r="C567" s="495" t="s">
        <v>333</v>
      </c>
      <c r="D567" s="47">
        <v>0</v>
      </c>
      <c r="E567" s="483" t="s">
        <v>168</v>
      </c>
      <c r="F567" s="496" t="s">
        <v>332</v>
      </c>
      <c r="G567" s="669"/>
      <c r="H567" s="676"/>
      <c r="I567" s="674"/>
    </row>
    <row r="568" spans="1:9" ht="29">
      <c r="A568" s="552"/>
      <c r="B568" s="516"/>
      <c r="C568" s="495" t="s">
        <v>331</v>
      </c>
      <c r="D568" s="47">
        <v>0</v>
      </c>
      <c r="E568" s="483" t="s">
        <v>235</v>
      </c>
      <c r="F568" s="496" t="s">
        <v>330</v>
      </c>
      <c r="G568" s="669"/>
      <c r="H568" s="676"/>
      <c r="I568" s="674"/>
    </row>
    <row r="569" spans="1:9" ht="63" customHeight="1">
      <c r="A569" s="552"/>
      <c r="B569" s="516"/>
      <c r="C569" s="495" t="s">
        <v>329</v>
      </c>
      <c r="D569" s="47">
        <v>0</v>
      </c>
      <c r="E569" s="483" t="s">
        <v>235</v>
      </c>
      <c r="F569" s="496" t="s">
        <v>328</v>
      </c>
      <c r="G569" s="669"/>
      <c r="H569" s="676"/>
      <c r="I569" s="674"/>
    </row>
    <row r="570" spans="1:9" ht="29">
      <c r="A570" s="552"/>
      <c r="B570" s="516"/>
      <c r="C570" s="495" t="s">
        <v>327</v>
      </c>
      <c r="D570" s="47">
        <v>0</v>
      </c>
      <c r="E570" s="483" t="s">
        <v>235</v>
      </c>
      <c r="F570" s="496" t="s">
        <v>326</v>
      </c>
      <c r="G570" s="669"/>
      <c r="H570" s="676"/>
      <c r="I570" s="674"/>
    </row>
    <row r="571" spans="1:9" ht="43.5">
      <c r="A571" s="552"/>
      <c r="B571" s="516"/>
      <c r="C571" s="495" t="s">
        <v>325</v>
      </c>
      <c r="D571" s="47">
        <v>0</v>
      </c>
      <c r="E571" s="483" t="s">
        <v>168</v>
      </c>
      <c r="F571" s="496" t="s">
        <v>324</v>
      </c>
      <c r="G571" s="669"/>
      <c r="H571" s="676"/>
      <c r="I571" s="674"/>
    </row>
    <row r="572" spans="1:9" ht="31">
      <c r="A572" s="552" t="s">
        <v>323</v>
      </c>
      <c r="B572" s="516" t="s">
        <v>322</v>
      </c>
      <c r="C572" s="495" t="s">
        <v>321</v>
      </c>
      <c r="D572" s="47">
        <v>0</v>
      </c>
      <c r="E572" s="483" t="s">
        <v>116</v>
      </c>
      <c r="F572" s="496" t="s">
        <v>320</v>
      </c>
      <c r="G572" s="669"/>
      <c r="H572" s="676"/>
      <c r="I572" s="674"/>
    </row>
    <row r="573" spans="1:9" ht="29">
      <c r="A573" s="552"/>
      <c r="B573" s="516"/>
      <c r="C573" s="495" t="s">
        <v>319</v>
      </c>
      <c r="D573" s="47">
        <v>0</v>
      </c>
      <c r="E573" s="483" t="s">
        <v>126</v>
      </c>
      <c r="F573" s="483"/>
      <c r="G573" s="669"/>
      <c r="H573" s="676"/>
      <c r="I573" s="674"/>
    </row>
    <row r="574" spans="1:9" ht="46.5">
      <c r="A574" s="552" t="s">
        <v>318</v>
      </c>
      <c r="B574" s="516" t="s">
        <v>317</v>
      </c>
      <c r="C574" s="495" t="s">
        <v>316</v>
      </c>
      <c r="D574" s="47">
        <v>0</v>
      </c>
      <c r="E574" s="483" t="s">
        <v>168</v>
      </c>
      <c r="F574" s="483"/>
      <c r="G574" s="669"/>
      <c r="H574" s="676"/>
      <c r="I574" s="674"/>
    </row>
    <row r="575" spans="1:9" ht="43.5">
      <c r="A575" s="552"/>
      <c r="B575" s="516"/>
      <c r="C575" s="484" t="s">
        <v>315</v>
      </c>
      <c r="D575" s="24">
        <v>0</v>
      </c>
      <c r="E575" s="492" t="s">
        <v>235</v>
      </c>
      <c r="F575" s="500" t="s">
        <v>314</v>
      </c>
      <c r="G575" s="669"/>
      <c r="H575" s="676"/>
      <c r="I575" s="674"/>
    </row>
    <row r="576" spans="1:9" ht="40.15" customHeight="1">
      <c r="A576" s="502" t="s">
        <v>313</v>
      </c>
      <c r="B576" s="892" t="s">
        <v>312</v>
      </c>
      <c r="C576" s="893"/>
      <c r="D576" s="893"/>
      <c r="E576" s="893"/>
      <c r="F576" s="893"/>
      <c r="G576" s="893"/>
      <c r="H576" s="676">
        <f>SUM(D577:D580)</f>
        <v>0</v>
      </c>
      <c r="I576" s="674">
        <f>COUNT(D577:D580)*2</f>
        <v>8</v>
      </c>
    </row>
    <row r="577" spans="1:9" ht="67.5" customHeight="1">
      <c r="A577" s="552" t="s">
        <v>311</v>
      </c>
      <c r="B577" s="555" t="s">
        <v>310</v>
      </c>
      <c r="C577" s="496" t="s">
        <v>309</v>
      </c>
      <c r="D577" s="16">
        <v>0</v>
      </c>
      <c r="E577" s="483" t="s">
        <v>235</v>
      </c>
      <c r="F577" s="506"/>
      <c r="G577" s="669"/>
      <c r="H577" s="676"/>
      <c r="I577" s="674"/>
    </row>
    <row r="578" spans="1:9" ht="15.5">
      <c r="A578" s="552"/>
      <c r="B578" s="555"/>
      <c r="C578" s="496" t="s">
        <v>308</v>
      </c>
      <c r="D578" s="16">
        <v>0</v>
      </c>
      <c r="E578" s="483" t="s">
        <v>235</v>
      </c>
      <c r="F578" s="506"/>
      <c r="G578" s="669"/>
      <c r="H578" s="676"/>
      <c r="I578" s="674"/>
    </row>
    <row r="579" spans="1:9" ht="31">
      <c r="A579" s="552" t="s">
        <v>307</v>
      </c>
      <c r="B579" s="516" t="s">
        <v>306</v>
      </c>
      <c r="C579" s="500" t="s">
        <v>305</v>
      </c>
      <c r="D579" s="16">
        <v>0</v>
      </c>
      <c r="E579" s="483" t="s">
        <v>235</v>
      </c>
      <c r="F579" s="506"/>
      <c r="G579" s="669"/>
      <c r="H579" s="676"/>
      <c r="I579" s="674"/>
    </row>
    <row r="580" spans="1:9" ht="43.5">
      <c r="A580" s="552"/>
      <c r="B580" s="516"/>
      <c r="C580" s="500" t="s">
        <v>304</v>
      </c>
      <c r="D580" s="16">
        <v>0</v>
      </c>
      <c r="E580" s="483" t="s">
        <v>126</v>
      </c>
      <c r="F580" s="506"/>
      <c r="G580" s="669"/>
      <c r="H580" s="676"/>
      <c r="I580" s="674"/>
    </row>
    <row r="581" spans="1:9" ht="40.15" customHeight="1">
      <c r="A581" s="502" t="s">
        <v>303</v>
      </c>
      <c r="B581" s="892" t="s">
        <v>302</v>
      </c>
      <c r="C581" s="893"/>
      <c r="D581" s="893"/>
      <c r="E581" s="893"/>
      <c r="F581" s="893"/>
      <c r="G581" s="893"/>
      <c r="H581" s="676">
        <f>SUM(D582:D590)</f>
        <v>0</v>
      </c>
      <c r="I581" s="674">
        <f>COUNT(D582:D590)*2</f>
        <v>18</v>
      </c>
    </row>
    <row r="582" spans="1:9" ht="78.75" customHeight="1">
      <c r="A582" s="552" t="s">
        <v>301</v>
      </c>
      <c r="B582" s="556" t="s">
        <v>300</v>
      </c>
      <c r="C582" s="557" t="s">
        <v>299</v>
      </c>
      <c r="D582" s="47">
        <v>0</v>
      </c>
      <c r="E582" s="483" t="s">
        <v>116</v>
      </c>
      <c r="F582" s="496" t="s">
        <v>298</v>
      </c>
      <c r="G582" s="669"/>
      <c r="H582" s="676"/>
      <c r="I582" s="674"/>
    </row>
    <row r="583" spans="1:9" ht="108.75" customHeight="1">
      <c r="A583" s="552"/>
      <c r="B583" s="556"/>
      <c r="C583" s="500" t="s">
        <v>297</v>
      </c>
      <c r="D583" s="47">
        <v>0</v>
      </c>
      <c r="E583" s="483" t="s">
        <v>116</v>
      </c>
      <c r="F583" s="496" t="s">
        <v>296</v>
      </c>
      <c r="G583" s="669"/>
      <c r="H583" s="676"/>
      <c r="I583" s="674"/>
    </row>
    <row r="584" spans="1:9" ht="29">
      <c r="A584" s="552"/>
      <c r="B584" s="556"/>
      <c r="C584" s="484" t="s">
        <v>295</v>
      </c>
      <c r="D584" s="24">
        <v>0</v>
      </c>
      <c r="E584" s="483" t="s">
        <v>116</v>
      </c>
      <c r="F584" s="482" t="s">
        <v>294</v>
      </c>
      <c r="G584" s="669"/>
      <c r="H584" s="676"/>
      <c r="I584" s="674"/>
    </row>
    <row r="585" spans="1:9" ht="43.5">
      <c r="A585" s="552"/>
      <c r="B585" s="556"/>
      <c r="C585" s="484" t="s">
        <v>293</v>
      </c>
      <c r="D585" s="47">
        <v>0</v>
      </c>
      <c r="E585" s="483" t="s">
        <v>116</v>
      </c>
      <c r="F585" s="500" t="s">
        <v>292</v>
      </c>
      <c r="G585" s="669"/>
      <c r="H585" s="676"/>
      <c r="I585" s="674"/>
    </row>
    <row r="586" spans="1:9" ht="29">
      <c r="A586" s="552"/>
      <c r="B586" s="556"/>
      <c r="C586" s="500" t="s">
        <v>291</v>
      </c>
      <c r="D586" s="47">
        <v>0</v>
      </c>
      <c r="E586" s="483" t="s">
        <v>116</v>
      </c>
      <c r="F586" s="496" t="s">
        <v>290</v>
      </c>
      <c r="G586" s="669"/>
      <c r="H586" s="676"/>
      <c r="I586" s="674"/>
    </row>
    <row r="587" spans="1:9" ht="29">
      <c r="A587" s="552"/>
      <c r="B587" s="556"/>
      <c r="C587" s="558" t="s">
        <v>289</v>
      </c>
      <c r="D587" s="53">
        <v>0</v>
      </c>
      <c r="E587" s="483" t="s">
        <v>116</v>
      </c>
      <c r="F587" s="496"/>
      <c r="G587" s="669"/>
      <c r="H587" s="676"/>
      <c r="I587" s="674"/>
    </row>
    <row r="588" spans="1:9" ht="81.75" customHeight="1">
      <c r="A588" s="552" t="s">
        <v>288</v>
      </c>
      <c r="B588" s="556" t="s">
        <v>287</v>
      </c>
      <c r="C588" s="559" t="s">
        <v>286</v>
      </c>
      <c r="D588" s="53">
        <v>0</v>
      </c>
      <c r="E588" s="560" t="s">
        <v>235</v>
      </c>
      <c r="F588" s="484" t="s">
        <v>285</v>
      </c>
      <c r="G588" s="669"/>
      <c r="H588" s="676"/>
      <c r="I588" s="674"/>
    </row>
    <row r="589" spans="1:9" ht="43.5">
      <c r="A589" s="552"/>
      <c r="B589" s="556"/>
      <c r="C589" s="559" t="s">
        <v>284</v>
      </c>
      <c r="D589" s="53">
        <v>0</v>
      </c>
      <c r="E589" s="560" t="s">
        <v>235</v>
      </c>
      <c r="F589" s="484" t="s">
        <v>283</v>
      </c>
      <c r="G589" s="669"/>
      <c r="H589" s="676"/>
      <c r="I589" s="674"/>
    </row>
    <row r="590" spans="1:9" ht="29">
      <c r="A590" s="552"/>
      <c r="B590" s="556"/>
      <c r="C590" s="500" t="s">
        <v>282</v>
      </c>
      <c r="D590" s="16">
        <v>0</v>
      </c>
      <c r="E590" s="560" t="s">
        <v>235</v>
      </c>
      <c r="F590" s="506"/>
      <c r="G590" s="669"/>
      <c r="H590" s="676"/>
      <c r="I590" s="674"/>
    </row>
    <row r="591" spans="1:9" ht="40.15" customHeight="1">
      <c r="A591" s="502" t="s">
        <v>281</v>
      </c>
      <c r="B591" s="899" t="s">
        <v>280</v>
      </c>
      <c r="C591" s="900"/>
      <c r="D591" s="900"/>
      <c r="E591" s="900"/>
      <c r="F591" s="900"/>
      <c r="G591" s="901"/>
      <c r="H591" s="676">
        <f>SUM(D592:D603)</f>
        <v>0</v>
      </c>
      <c r="I591" s="674">
        <f>COUNT(D592:D601)*2</f>
        <v>20</v>
      </c>
    </row>
    <row r="592" spans="1:9" ht="43.5">
      <c r="A592" s="552" t="s">
        <v>279</v>
      </c>
      <c r="B592" s="484" t="s">
        <v>278</v>
      </c>
      <c r="C592" s="496" t="s">
        <v>277</v>
      </c>
      <c r="D592" s="16">
        <v>0</v>
      </c>
      <c r="E592" s="483" t="s">
        <v>168</v>
      </c>
      <c r="F592" s="482"/>
      <c r="G592" s="654"/>
      <c r="H592" s="676"/>
      <c r="I592" s="674"/>
    </row>
    <row r="593" spans="1:9" ht="53.25" customHeight="1">
      <c r="A593" s="552"/>
      <c r="B593" s="484"/>
      <c r="C593" s="484" t="s">
        <v>276</v>
      </c>
      <c r="D593" s="16">
        <v>0</v>
      </c>
      <c r="E593" s="483" t="s">
        <v>168</v>
      </c>
      <c r="F593" s="484" t="s">
        <v>275</v>
      </c>
      <c r="G593" s="669"/>
      <c r="H593" s="678"/>
      <c r="I593" s="663"/>
    </row>
    <row r="594" spans="1:9" ht="29">
      <c r="A594" s="552"/>
      <c r="B594" s="484"/>
      <c r="C594" s="484" t="s">
        <v>274</v>
      </c>
      <c r="D594" s="16">
        <v>0</v>
      </c>
      <c r="E594" s="483" t="s">
        <v>168</v>
      </c>
      <c r="F594" s="484"/>
      <c r="G594" s="669"/>
      <c r="H594" s="678"/>
      <c r="I594" s="663"/>
    </row>
    <row r="595" spans="1:9" ht="43.5">
      <c r="A595" s="552" t="s">
        <v>273</v>
      </c>
      <c r="B595" s="556" t="s">
        <v>272</v>
      </c>
      <c r="C595" s="495" t="s">
        <v>271</v>
      </c>
      <c r="D595" s="47">
        <v>0</v>
      </c>
      <c r="E595" s="483" t="s">
        <v>235</v>
      </c>
      <c r="F595" s="500" t="s">
        <v>270</v>
      </c>
      <c r="G595" s="669"/>
      <c r="H595" s="676"/>
      <c r="I595" s="674"/>
    </row>
    <row r="596" spans="1:9" ht="29">
      <c r="A596" s="552"/>
      <c r="B596" s="556"/>
      <c r="C596" s="495" t="s">
        <v>269</v>
      </c>
      <c r="D596" s="47">
        <v>0</v>
      </c>
      <c r="E596" s="483" t="s">
        <v>235</v>
      </c>
      <c r="F596" s="500" t="s">
        <v>268</v>
      </c>
      <c r="G596" s="669"/>
      <c r="H596" s="676"/>
      <c r="I596" s="674"/>
    </row>
    <row r="597" spans="1:9" ht="43.5">
      <c r="A597" s="552" t="s">
        <v>267</v>
      </c>
      <c r="B597" s="556" t="s">
        <v>266</v>
      </c>
      <c r="C597" s="495" t="s">
        <v>265</v>
      </c>
      <c r="D597" s="47">
        <v>0</v>
      </c>
      <c r="E597" s="483" t="s">
        <v>110</v>
      </c>
      <c r="F597" s="483"/>
      <c r="G597" s="669"/>
      <c r="H597" s="676"/>
      <c r="I597" s="674"/>
    </row>
    <row r="598" spans="1:9" ht="29">
      <c r="A598" s="552"/>
      <c r="B598" s="556"/>
      <c r="C598" s="495" t="s">
        <v>264</v>
      </c>
      <c r="D598" s="47">
        <v>0</v>
      </c>
      <c r="E598" s="483" t="s">
        <v>110</v>
      </c>
      <c r="F598" s="483"/>
      <c r="G598" s="669"/>
      <c r="H598" s="676"/>
      <c r="I598" s="674"/>
    </row>
    <row r="599" spans="1:9" ht="65.25" customHeight="1">
      <c r="A599" s="552"/>
      <c r="B599" s="556"/>
      <c r="C599" s="484" t="s">
        <v>263</v>
      </c>
      <c r="D599" s="24">
        <v>0</v>
      </c>
      <c r="E599" s="483" t="s">
        <v>110</v>
      </c>
      <c r="F599" s="483"/>
      <c r="G599" s="669"/>
      <c r="H599" s="676"/>
      <c r="I599" s="674"/>
    </row>
    <row r="600" spans="1:9" ht="29">
      <c r="A600" s="552"/>
      <c r="B600" s="556"/>
      <c r="C600" s="495" t="s">
        <v>262</v>
      </c>
      <c r="D600" s="47">
        <v>0</v>
      </c>
      <c r="E600" s="483" t="s">
        <v>235</v>
      </c>
      <c r="F600" s="500" t="s">
        <v>261</v>
      </c>
      <c r="G600" s="669"/>
      <c r="H600" s="676"/>
      <c r="I600" s="674"/>
    </row>
    <row r="601" spans="1:9" ht="43.5">
      <c r="A601" s="552"/>
      <c r="B601" s="556"/>
      <c r="C601" s="495" t="s">
        <v>260</v>
      </c>
      <c r="D601" s="47">
        <v>0</v>
      </c>
      <c r="E601" s="483" t="s">
        <v>235</v>
      </c>
      <c r="F601" s="500" t="s">
        <v>259</v>
      </c>
      <c r="G601" s="669"/>
      <c r="H601" s="676"/>
      <c r="I601" s="674"/>
    </row>
    <row r="602" spans="1:9" ht="29" hidden="1">
      <c r="A602" s="551" t="s">
        <v>258</v>
      </c>
      <c r="B602" s="484" t="s">
        <v>257</v>
      </c>
      <c r="C602" s="561"/>
      <c r="D602" s="501"/>
      <c r="E602" s="483"/>
      <c r="F602" s="506"/>
      <c r="G602" s="506"/>
    </row>
    <row r="603" spans="1:9" ht="29" hidden="1">
      <c r="A603" s="551" t="s">
        <v>256</v>
      </c>
      <c r="B603" s="484" t="s">
        <v>255</v>
      </c>
      <c r="C603" s="506"/>
      <c r="D603" s="501"/>
      <c r="E603" s="483"/>
      <c r="F603" s="506"/>
      <c r="G603" s="506"/>
    </row>
    <row r="604" spans="1:9" ht="40.15" customHeight="1">
      <c r="A604" s="502" t="s">
        <v>254</v>
      </c>
      <c r="B604" s="892" t="s">
        <v>253</v>
      </c>
      <c r="C604" s="893"/>
      <c r="D604" s="893"/>
      <c r="E604" s="893"/>
      <c r="F604" s="893"/>
      <c r="G604" s="893"/>
      <c r="H604" s="676">
        <f>SUM(D605:D618)</f>
        <v>0</v>
      </c>
      <c r="I604" s="674">
        <f>COUNT(D605:D618)*2</f>
        <v>28</v>
      </c>
    </row>
    <row r="605" spans="1:9" ht="46.5">
      <c r="A605" s="552" t="s">
        <v>252</v>
      </c>
      <c r="B605" s="555" t="s">
        <v>251</v>
      </c>
      <c r="C605" s="496" t="s">
        <v>250</v>
      </c>
      <c r="D605" s="16">
        <v>0</v>
      </c>
      <c r="E605" s="483" t="s">
        <v>168</v>
      </c>
      <c r="F605" s="506"/>
      <c r="G605" s="669"/>
      <c r="H605" s="676"/>
      <c r="I605" s="674"/>
    </row>
    <row r="606" spans="1:9" ht="29">
      <c r="A606" s="552"/>
      <c r="B606" s="555"/>
      <c r="C606" s="496" t="s">
        <v>249</v>
      </c>
      <c r="D606" s="16">
        <v>0</v>
      </c>
      <c r="E606" s="483" t="s">
        <v>168</v>
      </c>
      <c r="F606" s="506"/>
      <c r="G606" s="669"/>
      <c r="H606" s="676"/>
      <c r="I606" s="674"/>
    </row>
    <row r="607" spans="1:9" ht="43.5">
      <c r="A607" s="552"/>
      <c r="B607" s="555"/>
      <c r="C607" s="496" t="s">
        <v>248</v>
      </c>
      <c r="D607" s="16">
        <v>0</v>
      </c>
      <c r="E607" s="483" t="s">
        <v>235</v>
      </c>
      <c r="F607" s="506"/>
      <c r="G607" s="669"/>
      <c r="H607" s="676"/>
      <c r="I607" s="674"/>
    </row>
    <row r="608" spans="1:9" ht="43.5">
      <c r="A608" s="552"/>
      <c r="B608" s="555"/>
      <c r="C608" s="496" t="s">
        <v>247</v>
      </c>
      <c r="D608" s="16">
        <v>0</v>
      </c>
      <c r="E608" s="483" t="s">
        <v>168</v>
      </c>
      <c r="F608" s="506"/>
      <c r="G608" s="669"/>
      <c r="H608" s="676"/>
      <c r="I608" s="674"/>
    </row>
    <row r="609" spans="1:9" ht="29">
      <c r="A609" s="552"/>
      <c r="B609" s="555"/>
      <c r="C609" s="495" t="s">
        <v>246</v>
      </c>
      <c r="D609" s="16">
        <v>0</v>
      </c>
      <c r="E609" s="483" t="s">
        <v>168</v>
      </c>
      <c r="F609" s="506"/>
      <c r="G609" s="669"/>
      <c r="H609" s="676"/>
      <c r="I609" s="674"/>
    </row>
    <row r="610" spans="1:9" ht="31">
      <c r="A610" s="552" t="s">
        <v>245</v>
      </c>
      <c r="B610" s="555" t="s">
        <v>244</v>
      </c>
      <c r="C610" s="495" t="s">
        <v>243</v>
      </c>
      <c r="D610" s="47">
        <v>0</v>
      </c>
      <c r="E610" s="483" t="s">
        <v>168</v>
      </c>
      <c r="F610" s="496" t="s">
        <v>242</v>
      </c>
      <c r="G610" s="669"/>
      <c r="H610" s="676"/>
      <c r="I610" s="674"/>
    </row>
    <row r="611" spans="1:9" ht="43.5">
      <c r="A611" s="552"/>
      <c r="B611" s="555"/>
      <c r="C611" s="495" t="s">
        <v>241</v>
      </c>
      <c r="D611" s="47">
        <v>0</v>
      </c>
      <c r="E611" s="483" t="s">
        <v>168</v>
      </c>
      <c r="F611" s="496" t="s">
        <v>240</v>
      </c>
      <c r="G611" s="669"/>
      <c r="H611" s="676"/>
      <c r="I611" s="674"/>
    </row>
    <row r="612" spans="1:9" ht="29">
      <c r="A612" s="552"/>
      <c r="B612" s="555"/>
      <c r="C612" s="495" t="s">
        <v>239</v>
      </c>
      <c r="D612" s="47">
        <v>0</v>
      </c>
      <c r="E612" s="483" t="s">
        <v>235</v>
      </c>
      <c r="F612" s="495" t="s">
        <v>238</v>
      </c>
      <c r="G612" s="669"/>
      <c r="H612" s="676"/>
      <c r="I612" s="674"/>
    </row>
    <row r="613" spans="1:9" ht="29">
      <c r="A613" s="552"/>
      <c r="B613" s="555"/>
      <c r="C613" s="529" t="s">
        <v>237</v>
      </c>
      <c r="D613" s="47">
        <v>0</v>
      </c>
      <c r="E613" s="483" t="s">
        <v>126</v>
      </c>
      <c r="F613" s="495"/>
      <c r="G613" s="669"/>
      <c r="H613" s="676"/>
      <c r="I613" s="674"/>
    </row>
    <row r="614" spans="1:9" ht="29">
      <c r="A614" s="552"/>
      <c r="B614" s="555"/>
      <c r="C614" s="495" t="s">
        <v>236</v>
      </c>
      <c r="D614" s="47">
        <v>0</v>
      </c>
      <c r="E614" s="483" t="s">
        <v>235</v>
      </c>
      <c r="F614" s="496" t="s">
        <v>234</v>
      </c>
      <c r="G614" s="669"/>
      <c r="H614" s="676"/>
      <c r="I614" s="674"/>
    </row>
    <row r="615" spans="1:9" ht="43.5">
      <c r="A615" s="552"/>
      <c r="B615" s="555"/>
      <c r="C615" s="495" t="s">
        <v>233</v>
      </c>
      <c r="D615" s="47">
        <v>0</v>
      </c>
      <c r="E615" s="483" t="s">
        <v>126</v>
      </c>
      <c r="F615" s="496" t="s">
        <v>232</v>
      </c>
      <c r="G615" s="669"/>
      <c r="H615" s="676"/>
      <c r="I615" s="674"/>
    </row>
    <row r="616" spans="1:9" ht="54" customHeight="1">
      <c r="A616" s="552" t="s">
        <v>231</v>
      </c>
      <c r="B616" s="555" t="s">
        <v>230</v>
      </c>
      <c r="C616" s="485" t="s">
        <v>229</v>
      </c>
      <c r="D616" s="16">
        <v>0</v>
      </c>
      <c r="E616" s="562" t="s">
        <v>116</v>
      </c>
      <c r="F616" s="506"/>
      <c r="G616" s="669"/>
      <c r="H616" s="676"/>
      <c r="I616" s="674"/>
    </row>
    <row r="617" spans="1:9" ht="43.5">
      <c r="A617" s="552"/>
      <c r="B617" s="482"/>
      <c r="C617" s="490" t="s">
        <v>228</v>
      </c>
      <c r="D617" s="16">
        <v>0</v>
      </c>
      <c r="E617" s="483" t="s">
        <v>116</v>
      </c>
      <c r="F617" s="506"/>
      <c r="G617" s="669"/>
      <c r="H617" s="676"/>
      <c r="I617" s="674"/>
    </row>
    <row r="618" spans="1:9" ht="29">
      <c r="A618" s="552"/>
      <c r="B618" s="506"/>
      <c r="C618" s="563" t="s">
        <v>227</v>
      </c>
      <c r="D618" s="16">
        <v>0</v>
      </c>
      <c r="E618" s="483" t="s">
        <v>110</v>
      </c>
      <c r="F618" s="506"/>
      <c r="G618" s="669"/>
      <c r="H618" s="676"/>
      <c r="I618" s="674"/>
    </row>
    <row r="619" spans="1:9" ht="18.5">
      <c r="A619" s="546"/>
      <c r="B619" s="895" t="s">
        <v>226</v>
      </c>
      <c r="C619" s="895"/>
      <c r="D619" s="895"/>
      <c r="E619" s="895"/>
      <c r="F619" s="895"/>
      <c r="G619" s="895"/>
      <c r="H619" s="676">
        <f>H620+H623+H627+H633+H651+H655+H662+H667</f>
        <v>0</v>
      </c>
      <c r="I619" s="674">
        <f>I620+I623+I627+I633+I651+I655+I662+I667</f>
        <v>82</v>
      </c>
    </row>
    <row r="620" spans="1:9" ht="40.15" customHeight="1">
      <c r="A620" s="502" t="s">
        <v>225</v>
      </c>
      <c r="B620" s="892" t="s">
        <v>224</v>
      </c>
      <c r="C620" s="893"/>
      <c r="D620" s="893"/>
      <c r="E620" s="893"/>
      <c r="F620" s="893"/>
      <c r="G620" s="893"/>
      <c r="H620" s="676">
        <f>SUM(D621)</f>
        <v>0</v>
      </c>
      <c r="I620" s="674">
        <f>COUNT(D621)*2</f>
        <v>2</v>
      </c>
    </row>
    <row r="621" spans="1:9" ht="62">
      <c r="A621" s="541" t="s">
        <v>223</v>
      </c>
      <c r="B621" s="516" t="s">
        <v>222</v>
      </c>
      <c r="C621" s="564" t="s">
        <v>221</v>
      </c>
      <c r="D621" s="24">
        <v>0</v>
      </c>
      <c r="E621" s="492" t="s">
        <v>110</v>
      </c>
      <c r="F621" s="482"/>
      <c r="G621" s="654"/>
      <c r="H621" s="676"/>
      <c r="I621" s="674"/>
    </row>
    <row r="622" spans="1:9" ht="29" hidden="1">
      <c r="A622" s="542" t="s">
        <v>220</v>
      </c>
      <c r="B622" s="484" t="s">
        <v>219</v>
      </c>
      <c r="C622" s="482"/>
      <c r="D622" s="482"/>
      <c r="E622" s="492"/>
      <c r="F622" s="482"/>
      <c r="G622" s="482"/>
    </row>
    <row r="623" spans="1:9" ht="40.15" customHeight="1">
      <c r="A623" s="502" t="s">
        <v>218</v>
      </c>
      <c r="B623" s="892" t="s">
        <v>217</v>
      </c>
      <c r="C623" s="893"/>
      <c r="D623" s="893"/>
      <c r="E623" s="893"/>
      <c r="F623" s="893"/>
      <c r="G623" s="893"/>
      <c r="H623" s="676">
        <f>SUM(D624)</f>
        <v>0</v>
      </c>
      <c r="I623" s="674">
        <f>COUNT(D624)*2</f>
        <v>2</v>
      </c>
    </row>
    <row r="624" spans="1:9" ht="51.75" customHeight="1">
      <c r="A624" s="541" t="s">
        <v>216</v>
      </c>
      <c r="B624" s="555" t="s">
        <v>215</v>
      </c>
      <c r="C624" s="484" t="s">
        <v>214</v>
      </c>
      <c r="D624" s="10">
        <v>0</v>
      </c>
      <c r="E624" s="492" t="s">
        <v>51</v>
      </c>
      <c r="F624" s="482"/>
      <c r="G624" s="654"/>
      <c r="H624" s="676"/>
      <c r="I624" s="674"/>
    </row>
    <row r="625" spans="1:9" ht="31" hidden="1">
      <c r="A625" s="542" t="s">
        <v>213</v>
      </c>
      <c r="B625" s="555" t="s">
        <v>212</v>
      </c>
      <c r="C625" s="482"/>
      <c r="D625" s="482"/>
      <c r="E625" s="492"/>
      <c r="F625" s="482"/>
      <c r="G625" s="482"/>
    </row>
    <row r="626" spans="1:9" ht="31" hidden="1">
      <c r="A626" s="542" t="s">
        <v>211</v>
      </c>
      <c r="B626" s="555" t="s">
        <v>210</v>
      </c>
      <c r="C626" s="482"/>
      <c r="D626" s="482"/>
      <c r="E626" s="492"/>
      <c r="F626" s="482"/>
      <c r="G626" s="482"/>
    </row>
    <row r="627" spans="1:9" ht="40.15" customHeight="1">
      <c r="A627" s="502" t="s">
        <v>209</v>
      </c>
      <c r="B627" s="892" t="s">
        <v>208</v>
      </c>
      <c r="C627" s="893"/>
      <c r="D627" s="893"/>
      <c r="E627" s="893"/>
      <c r="F627" s="893"/>
      <c r="G627" s="893"/>
      <c r="H627" s="676">
        <f>SUM(D628:D632)</f>
        <v>0</v>
      </c>
      <c r="I627" s="674">
        <f>COUNT(D628:D632)*2</f>
        <v>10</v>
      </c>
    </row>
    <row r="628" spans="1:9" ht="111" customHeight="1">
      <c r="A628" s="479" t="s">
        <v>207</v>
      </c>
      <c r="B628" s="555" t="s">
        <v>206</v>
      </c>
      <c r="C628" s="537" t="s">
        <v>205</v>
      </c>
      <c r="D628" s="24">
        <v>0</v>
      </c>
      <c r="E628" s="492" t="s">
        <v>110</v>
      </c>
      <c r="F628" s="482"/>
      <c r="G628" s="654"/>
      <c r="H628" s="676"/>
      <c r="I628" s="674"/>
    </row>
    <row r="629" spans="1:9" ht="54" customHeight="1">
      <c r="A629" s="479"/>
      <c r="B629" s="555"/>
      <c r="C629" s="497" t="s">
        <v>204</v>
      </c>
      <c r="D629" s="24">
        <v>0</v>
      </c>
      <c r="E629" s="492" t="s">
        <v>110</v>
      </c>
      <c r="F629" s="482"/>
      <c r="G629" s="654"/>
      <c r="H629" s="676"/>
      <c r="I629" s="674"/>
    </row>
    <row r="630" spans="1:9" ht="46.5">
      <c r="A630" s="479" t="s">
        <v>203</v>
      </c>
      <c r="B630" s="555" t="s">
        <v>202</v>
      </c>
      <c r="C630" s="484" t="s">
        <v>201</v>
      </c>
      <c r="D630" s="24">
        <v>0</v>
      </c>
      <c r="E630" s="492" t="s">
        <v>110</v>
      </c>
      <c r="F630" s="482"/>
      <c r="G630" s="654"/>
      <c r="H630" s="676"/>
      <c r="I630" s="674"/>
    </row>
    <row r="631" spans="1:9" ht="72.75" customHeight="1">
      <c r="A631" s="479" t="s">
        <v>200</v>
      </c>
      <c r="B631" s="494" t="s">
        <v>199</v>
      </c>
      <c r="C631" s="555" t="s">
        <v>198</v>
      </c>
      <c r="D631" s="24">
        <v>0</v>
      </c>
      <c r="E631" s="492" t="s">
        <v>110</v>
      </c>
      <c r="F631" s="482"/>
      <c r="G631" s="654"/>
      <c r="H631" s="676"/>
      <c r="I631" s="674"/>
    </row>
    <row r="632" spans="1:9" ht="46.5">
      <c r="A632" s="479"/>
      <c r="C632" s="555" t="s">
        <v>197</v>
      </c>
      <c r="D632" s="24">
        <v>0</v>
      </c>
      <c r="E632" s="492" t="s">
        <v>126</v>
      </c>
      <c r="F632" s="482"/>
      <c r="G632" s="654"/>
      <c r="H632" s="676"/>
      <c r="I632" s="674"/>
    </row>
    <row r="633" spans="1:9" ht="40.15" customHeight="1">
      <c r="A633" s="502" t="s">
        <v>196</v>
      </c>
      <c r="B633" s="892" t="s">
        <v>195</v>
      </c>
      <c r="C633" s="893"/>
      <c r="D633" s="893"/>
      <c r="E633" s="893"/>
      <c r="F633" s="893"/>
      <c r="G633" s="893"/>
      <c r="H633" s="676">
        <f>SUM(D634:D650)</f>
        <v>0</v>
      </c>
      <c r="I633" s="674">
        <f>COUNT(D634:D650)*2</f>
        <v>34</v>
      </c>
    </row>
    <row r="634" spans="1:9" ht="61.9" customHeight="1">
      <c r="A634" s="479" t="s">
        <v>194</v>
      </c>
      <c r="B634" s="555" t="s">
        <v>193</v>
      </c>
      <c r="C634" s="485" t="s">
        <v>192</v>
      </c>
      <c r="D634" s="24">
        <v>0</v>
      </c>
      <c r="E634" s="492" t="s">
        <v>51</v>
      </c>
      <c r="F634" s="482"/>
      <c r="G634" s="654"/>
      <c r="H634" s="676"/>
      <c r="I634" s="674"/>
    </row>
    <row r="635" spans="1:9" ht="29">
      <c r="A635" s="479"/>
      <c r="B635" s="555"/>
      <c r="C635" s="495" t="s">
        <v>191</v>
      </c>
      <c r="D635" s="37">
        <v>0</v>
      </c>
      <c r="E635" s="492" t="s">
        <v>190</v>
      </c>
      <c r="F635" s="482"/>
      <c r="G635" s="654"/>
      <c r="H635" s="676"/>
      <c r="I635" s="674"/>
    </row>
    <row r="636" spans="1:9" ht="46.5">
      <c r="A636" s="479" t="s">
        <v>189</v>
      </c>
      <c r="B636" s="555" t="s">
        <v>188</v>
      </c>
      <c r="C636" s="484" t="s">
        <v>187</v>
      </c>
      <c r="D636" s="24">
        <v>0</v>
      </c>
      <c r="E636" s="492" t="s">
        <v>51</v>
      </c>
      <c r="F636" s="482"/>
      <c r="G636" s="654"/>
      <c r="H636" s="676"/>
      <c r="I636" s="674"/>
    </row>
    <row r="637" spans="1:9" ht="43.5">
      <c r="A637" s="479"/>
      <c r="B637" s="555"/>
      <c r="C637" s="485" t="s">
        <v>186</v>
      </c>
      <c r="D637" s="24">
        <v>0</v>
      </c>
      <c r="E637" s="492" t="s">
        <v>51</v>
      </c>
      <c r="F637" s="482"/>
      <c r="G637" s="654"/>
      <c r="H637" s="676"/>
      <c r="I637" s="674"/>
    </row>
    <row r="638" spans="1:9" ht="43.5">
      <c r="A638" s="479"/>
      <c r="B638" s="555"/>
      <c r="C638" s="484" t="s">
        <v>185</v>
      </c>
      <c r="D638" s="24">
        <v>0</v>
      </c>
      <c r="E638" s="492" t="s">
        <v>51</v>
      </c>
      <c r="F638" s="482"/>
      <c r="G638" s="654"/>
      <c r="H638" s="676"/>
      <c r="I638" s="674"/>
    </row>
    <row r="639" spans="1:9" ht="29">
      <c r="A639" s="479"/>
      <c r="B639" s="555"/>
      <c r="C639" s="484" t="s">
        <v>184</v>
      </c>
      <c r="D639" s="24">
        <v>0</v>
      </c>
      <c r="E639" s="492" t="s">
        <v>51</v>
      </c>
      <c r="F639" s="482"/>
      <c r="G639" s="654"/>
      <c r="H639" s="676"/>
      <c r="I639" s="674"/>
    </row>
    <row r="640" spans="1:9" ht="48.75" customHeight="1">
      <c r="A640" s="479"/>
      <c r="B640" s="555"/>
      <c r="C640" s="485" t="s">
        <v>183</v>
      </c>
      <c r="D640" s="24">
        <v>0</v>
      </c>
      <c r="E640" s="492" t="s">
        <v>51</v>
      </c>
      <c r="F640" s="482"/>
      <c r="G640" s="654"/>
      <c r="H640" s="676"/>
      <c r="I640" s="674"/>
    </row>
    <row r="641" spans="1:9" ht="43.5">
      <c r="A641" s="479"/>
      <c r="B641" s="555"/>
      <c r="C641" s="484" t="s">
        <v>182</v>
      </c>
      <c r="D641" s="24">
        <v>0</v>
      </c>
      <c r="E641" s="492" t="s">
        <v>51</v>
      </c>
      <c r="F641" s="482"/>
      <c r="G641" s="654"/>
      <c r="H641" s="676"/>
      <c r="I641" s="674"/>
    </row>
    <row r="642" spans="1:9" ht="43.5">
      <c r="A642" s="479"/>
      <c r="B642" s="555"/>
      <c r="C642" s="484" t="s">
        <v>181</v>
      </c>
      <c r="D642" s="24">
        <v>0</v>
      </c>
      <c r="E642" s="492" t="s">
        <v>51</v>
      </c>
      <c r="F642" s="482"/>
      <c r="G642" s="654"/>
      <c r="H642" s="676"/>
      <c r="I642" s="674"/>
    </row>
    <row r="643" spans="1:9" ht="43.5">
      <c r="A643" s="479"/>
      <c r="B643" s="555"/>
      <c r="C643" s="484" t="s">
        <v>180</v>
      </c>
      <c r="D643" s="24">
        <v>0</v>
      </c>
      <c r="E643" s="492" t="s">
        <v>51</v>
      </c>
      <c r="F643" s="482"/>
      <c r="G643" s="654"/>
      <c r="H643" s="676"/>
      <c r="I643" s="674"/>
    </row>
    <row r="644" spans="1:9" ht="58">
      <c r="A644" s="479"/>
      <c r="B644" s="555"/>
      <c r="C644" s="484" t="s">
        <v>179</v>
      </c>
      <c r="D644" s="24">
        <v>0</v>
      </c>
      <c r="E644" s="492" t="s">
        <v>51</v>
      </c>
      <c r="F644" s="482"/>
      <c r="G644" s="654"/>
      <c r="H644" s="676"/>
      <c r="I644" s="674"/>
    </row>
    <row r="645" spans="1:9" ht="58">
      <c r="A645" s="479"/>
      <c r="B645" s="555"/>
      <c r="C645" s="484" t="s">
        <v>178</v>
      </c>
      <c r="D645" s="24">
        <v>0</v>
      </c>
      <c r="E645" s="492" t="s">
        <v>51</v>
      </c>
      <c r="F645" s="482"/>
      <c r="G645" s="654"/>
      <c r="H645" s="676"/>
      <c r="I645" s="674"/>
    </row>
    <row r="646" spans="1:9" ht="43.5">
      <c r="A646" s="479"/>
      <c r="B646" s="555"/>
      <c r="C646" s="484" t="s">
        <v>177</v>
      </c>
      <c r="D646" s="24">
        <v>0</v>
      </c>
      <c r="E646" s="492" t="s">
        <v>51</v>
      </c>
      <c r="F646" s="482"/>
      <c r="G646" s="654"/>
      <c r="H646" s="676"/>
      <c r="I646" s="674"/>
    </row>
    <row r="647" spans="1:9" ht="43.5">
      <c r="A647" s="479"/>
      <c r="B647" s="555"/>
      <c r="C647" s="484" t="s">
        <v>176</v>
      </c>
      <c r="D647" s="24">
        <v>0</v>
      </c>
      <c r="E647" s="492" t="s">
        <v>51</v>
      </c>
      <c r="F647" s="482"/>
      <c r="G647" s="654"/>
      <c r="H647" s="676"/>
      <c r="I647" s="674"/>
    </row>
    <row r="648" spans="1:9" ht="58">
      <c r="A648" s="479"/>
      <c r="B648" s="555"/>
      <c r="C648" s="485" t="s">
        <v>175</v>
      </c>
      <c r="D648" s="24">
        <v>0</v>
      </c>
      <c r="E648" s="492" t="s">
        <v>51</v>
      </c>
      <c r="F648" s="482"/>
      <c r="G648" s="654"/>
      <c r="H648" s="676"/>
      <c r="I648" s="674"/>
    </row>
    <row r="649" spans="1:9" ht="46.5">
      <c r="A649" s="479" t="s">
        <v>174</v>
      </c>
      <c r="B649" s="555" t="s">
        <v>173</v>
      </c>
      <c r="C649" s="500" t="s">
        <v>172</v>
      </c>
      <c r="D649" s="24">
        <v>0</v>
      </c>
      <c r="E649" s="492" t="s">
        <v>110</v>
      </c>
      <c r="F649" s="482"/>
      <c r="G649" s="654"/>
      <c r="H649" s="676"/>
      <c r="I649" s="674"/>
    </row>
    <row r="650" spans="1:9" ht="43.5">
      <c r="A650" s="479" t="s">
        <v>171</v>
      </c>
      <c r="B650" s="555" t="s">
        <v>170</v>
      </c>
      <c r="C650" s="497" t="s">
        <v>169</v>
      </c>
      <c r="D650" s="24">
        <v>0</v>
      </c>
      <c r="E650" s="492" t="s">
        <v>168</v>
      </c>
      <c r="F650" s="484" t="s">
        <v>167</v>
      </c>
      <c r="G650" s="654"/>
      <c r="H650" s="676"/>
      <c r="I650" s="674"/>
    </row>
    <row r="651" spans="1:9" ht="40.15" customHeight="1">
      <c r="A651" s="502" t="s">
        <v>166</v>
      </c>
      <c r="B651" s="892" t="s">
        <v>165</v>
      </c>
      <c r="C651" s="893"/>
      <c r="D651" s="893"/>
      <c r="E651" s="893"/>
      <c r="F651" s="893"/>
      <c r="G651" s="893"/>
      <c r="H651" s="676">
        <f>SUM(D652:D654)</f>
        <v>0</v>
      </c>
      <c r="I651" s="674">
        <f>COUNT(D652:D654)*2</f>
        <v>6</v>
      </c>
    </row>
    <row r="652" spans="1:9" ht="29">
      <c r="A652" s="479" t="s">
        <v>164</v>
      </c>
      <c r="B652" s="555" t="s">
        <v>163</v>
      </c>
      <c r="C652" s="496" t="s">
        <v>162</v>
      </c>
      <c r="D652" s="24">
        <v>0</v>
      </c>
      <c r="E652" s="492" t="s">
        <v>110</v>
      </c>
      <c r="F652" s="482"/>
      <c r="G652" s="654"/>
      <c r="H652" s="676"/>
      <c r="I652" s="674"/>
    </row>
    <row r="653" spans="1:9" ht="46.5">
      <c r="A653" s="479" t="s">
        <v>161</v>
      </c>
      <c r="B653" s="555" t="s">
        <v>160</v>
      </c>
      <c r="C653" s="500" t="s">
        <v>159</v>
      </c>
      <c r="D653" s="24">
        <v>0</v>
      </c>
      <c r="E653" s="492" t="s">
        <v>110</v>
      </c>
      <c r="F653" s="482"/>
      <c r="G653" s="654"/>
      <c r="H653" s="676"/>
      <c r="I653" s="674"/>
    </row>
    <row r="654" spans="1:9" ht="31">
      <c r="A654" s="479" t="s">
        <v>158</v>
      </c>
      <c r="B654" s="555" t="s">
        <v>157</v>
      </c>
      <c r="C654" s="495" t="s">
        <v>156</v>
      </c>
      <c r="D654" s="24">
        <v>0</v>
      </c>
      <c r="E654" s="492" t="s">
        <v>110</v>
      </c>
      <c r="F654" s="482"/>
      <c r="G654" s="654"/>
      <c r="H654" s="676"/>
      <c r="I654" s="674"/>
    </row>
    <row r="655" spans="1:9" ht="40.15" customHeight="1">
      <c r="A655" s="502" t="s">
        <v>155</v>
      </c>
      <c r="B655" s="894" t="s">
        <v>154</v>
      </c>
      <c r="C655" s="893"/>
      <c r="D655" s="893"/>
      <c r="E655" s="893"/>
      <c r="F655" s="893"/>
      <c r="G655" s="893"/>
      <c r="H655" s="676">
        <f>SUM(D656:D661)</f>
        <v>0</v>
      </c>
      <c r="I655" s="674">
        <f>COUNT(D656:D661)*2</f>
        <v>12</v>
      </c>
    </row>
    <row r="656" spans="1:9" ht="31">
      <c r="A656" s="479" t="s">
        <v>153</v>
      </c>
      <c r="B656" s="480" t="s">
        <v>152</v>
      </c>
      <c r="C656" s="500" t="s">
        <v>151</v>
      </c>
      <c r="D656" s="24">
        <v>0</v>
      </c>
      <c r="E656" s="492" t="s">
        <v>130</v>
      </c>
      <c r="F656" s="482"/>
      <c r="G656" s="654"/>
      <c r="H656" s="676"/>
      <c r="I656" s="674"/>
    </row>
    <row r="657" spans="1:9" ht="46.5">
      <c r="A657" s="479" t="s">
        <v>150</v>
      </c>
      <c r="B657" s="480" t="s">
        <v>149</v>
      </c>
      <c r="C657" s="500" t="s">
        <v>148</v>
      </c>
      <c r="D657" s="24">
        <v>0</v>
      </c>
      <c r="E657" s="492" t="s">
        <v>130</v>
      </c>
      <c r="F657" s="482"/>
      <c r="G657" s="654"/>
      <c r="H657" s="676"/>
      <c r="I657" s="674"/>
    </row>
    <row r="658" spans="1:9" ht="29">
      <c r="A658" s="479"/>
      <c r="B658" s="480"/>
      <c r="C658" s="500" t="s">
        <v>147</v>
      </c>
      <c r="D658" s="24">
        <v>0</v>
      </c>
      <c r="E658" s="492" t="s">
        <v>130</v>
      </c>
      <c r="F658" s="482"/>
      <c r="G658" s="654"/>
      <c r="H658" s="676"/>
      <c r="I658" s="674"/>
    </row>
    <row r="659" spans="1:9" ht="49.5" customHeight="1">
      <c r="A659" s="479" t="s">
        <v>146</v>
      </c>
      <c r="B659" s="521" t="s">
        <v>145</v>
      </c>
      <c r="C659" s="484" t="s">
        <v>144</v>
      </c>
      <c r="D659" s="24">
        <v>0</v>
      </c>
      <c r="E659" s="492" t="s">
        <v>130</v>
      </c>
      <c r="F659" s="482"/>
      <c r="G659" s="654"/>
      <c r="H659" s="676"/>
      <c r="I659" s="674"/>
    </row>
    <row r="660" spans="1:9" ht="46.5">
      <c r="A660" s="479" t="s">
        <v>143</v>
      </c>
      <c r="B660" s="480" t="s">
        <v>142</v>
      </c>
      <c r="C660" s="482" t="s">
        <v>141</v>
      </c>
      <c r="D660" s="24">
        <v>0</v>
      </c>
      <c r="E660" s="492" t="s">
        <v>130</v>
      </c>
      <c r="F660" s="482"/>
      <c r="G660" s="654"/>
      <c r="H660" s="676"/>
      <c r="I660" s="674"/>
    </row>
    <row r="661" spans="1:9" ht="62">
      <c r="A661" s="479" t="s">
        <v>140</v>
      </c>
      <c r="B661" s="480" t="s">
        <v>139</v>
      </c>
      <c r="C661" s="500" t="s">
        <v>138</v>
      </c>
      <c r="D661" s="24">
        <v>0</v>
      </c>
      <c r="E661" s="492" t="s">
        <v>130</v>
      </c>
      <c r="F661" s="482"/>
      <c r="G661" s="654"/>
      <c r="H661" s="676"/>
      <c r="I661" s="674"/>
    </row>
    <row r="662" spans="1:9" ht="40.15" customHeight="1">
      <c r="A662" s="502" t="s">
        <v>137</v>
      </c>
      <c r="B662" s="894" t="s">
        <v>136</v>
      </c>
      <c r="C662" s="893"/>
      <c r="D662" s="893"/>
      <c r="E662" s="893"/>
      <c r="F662" s="893"/>
      <c r="G662" s="893"/>
      <c r="H662" s="676">
        <f>SUM(D664:D666)</f>
        <v>0</v>
      </c>
      <c r="I662" s="674">
        <f>COUNT(D664:D666)*2</f>
        <v>6</v>
      </c>
    </row>
    <row r="663" spans="1:9" ht="31" hidden="1">
      <c r="A663" s="493" t="s">
        <v>135</v>
      </c>
      <c r="B663" s="480" t="s">
        <v>134</v>
      </c>
      <c r="C663" s="484"/>
      <c r="D663" s="482"/>
      <c r="E663" s="492"/>
      <c r="F663" s="482"/>
      <c r="G663" s="482"/>
    </row>
    <row r="664" spans="1:9" ht="62">
      <c r="A664" s="479" t="s">
        <v>133</v>
      </c>
      <c r="B664" s="480" t="s">
        <v>132</v>
      </c>
      <c r="C664" s="484" t="s">
        <v>131</v>
      </c>
      <c r="D664" s="24">
        <v>0</v>
      </c>
      <c r="E664" s="492" t="s">
        <v>130</v>
      </c>
      <c r="F664" s="482"/>
      <c r="G664" s="654"/>
      <c r="H664" s="676"/>
      <c r="I664" s="674"/>
    </row>
    <row r="665" spans="1:9" ht="53.25" customHeight="1">
      <c r="A665" s="479" t="s">
        <v>129</v>
      </c>
      <c r="B665" s="499" t="s">
        <v>128</v>
      </c>
      <c r="C665" s="500" t="s">
        <v>127</v>
      </c>
      <c r="D665" s="24">
        <v>0</v>
      </c>
      <c r="E665" s="492" t="s">
        <v>126</v>
      </c>
      <c r="F665" s="482"/>
      <c r="G665" s="654"/>
      <c r="H665" s="676"/>
      <c r="I665" s="674"/>
    </row>
    <row r="666" spans="1:9" ht="46.5">
      <c r="A666" s="479" t="s">
        <v>125</v>
      </c>
      <c r="B666" s="480" t="s">
        <v>124</v>
      </c>
      <c r="C666" s="495" t="s">
        <v>123</v>
      </c>
      <c r="D666" s="24">
        <v>0</v>
      </c>
      <c r="E666" s="492" t="s">
        <v>110</v>
      </c>
      <c r="F666" s="482"/>
      <c r="G666" s="654"/>
      <c r="H666" s="676"/>
      <c r="I666" s="674"/>
    </row>
    <row r="667" spans="1:9" ht="40.15" customHeight="1">
      <c r="A667" s="502" t="s">
        <v>122</v>
      </c>
      <c r="B667" s="892" t="s">
        <v>121</v>
      </c>
      <c r="C667" s="893"/>
      <c r="D667" s="893"/>
      <c r="E667" s="893"/>
      <c r="F667" s="893"/>
      <c r="G667" s="893"/>
      <c r="H667" s="676">
        <f>SUM(D668:D672)</f>
        <v>0</v>
      </c>
      <c r="I667" s="674">
        <f>COUNT(D668:D672)*2</f>
        <v>10</v>
      </c>
    </row>
    <row r="668" spans="1:9" ht="31">
      <c r="A668" s="479" t="s">
        <v>120</v>
      </c>
      <c r="B668" s="565" t="s">
        <v>119</v>
      </c>
      <c r="C668" s="482" t="s">
        <v>118</v>
      </c>
      <c r="D668" s="24">
        <v>0</v>
      </c>
      <c r="E668" s="492" t="s">
        <v>110</v>
      </c>
      <c r="F668" s="482"/>
      <c r="G668" s="654"/>
      <c r="H668" s="676"/>
      <c r="I668" s="674"/>
    </row>
    <row r="669" spans="1:9" ht="15.5">
      <c r="A669" s="479"/>
      <c r="B669" s="565"/>
      <c r="C669" s="482" t="s">
        <v>117</v>
      </c>
      <c r="D669" s="24">
        <v>0</v>
      </c>
      <c r="E669" s="492" t="s">
        <v>116</v>
      </c>
      <c r="F669" s="482"/>
      <c r="G669" s="654"/>
      <c r="H669" s="676"/>
      <c r="I669" s="674"/>
    </row>
    <row r="670" spans="1:9">
      <c r="A670" s="479"/>
      <c r="B670" s="482"/>
      <c r="C670" s="482" t="s">
        <v>115</v>
      </c>
      <c r="D670" s="24">
        <v>0</v>
      </c>
      <c r="E670" s="492" t="s">
        <v>110</v>
      </c>
      <c r="F670" s="482"/>
      <c r="G670" s="654"/>
      <c r="H670" s="676"/>
      <c r="I670" s="674"/>
    </row>
    <row r="671" spans="1:9" ht="31">
      <c r="A671" s="479" t="s">
        <v>114</v>
      </c>
      <c r="B671" s="565" t="s">
        <v>113</v>
      </c>
      <c r="C671" s="482" t="s">
        <v>112</v>
      </c>
      <c r="D671" s="24">
        <v>0</v>
      </c>
      <c r="E671" s="492" t="s">
        <v>110</v>
      </c>
      <c r="F671" s="482"/>
      <c r="G671" s="654"/>
      <c r="H671" s="676"/>
      <c r="I671" s="674"/>
    </row>
    <row r="672" spans="1:9">
      <c r="A672" s="479"/>
      <c r="B672" s="482"/>
      <c r="C672" s="482" t="s">
        <v>111</v>
      </c>
      <c r="D672" s="24">
        <v>0</v>
      </c>
      <c r="E672" s="492" t="s">
        <v>110</v>
      </c>
      <c r="F672" s="482"/>
      <c r="G672" s="654"/>
      <c r="H672" s="676"/>
      <c r="I672" s="674"/>
    </row>
    <row r="673" spans="1:9" ht="18.5">
      <c r="A673" s="546"/>
      <c r="B673" s="895" t="s">
        <v>109</v>
      </c>
      <c r="C673" s="895"/>
      <c r="D673" s="895"/>
      <c r="E673" s="895"/>
      <c r="F673" s="895"/>
      <c r="G673" s="895"/>
      <c r="H673" s="676">
        <f>H674+H683+H696+H704</f>
        <v>0</v>
      </c>
      <c r="I673" s="674">
        <f>I674+I683+I696+I704</f>
        <v>62</v>
      </c>
    </row>
    <row r="674" spans="1:9" ht="40.15" customHeight="1">
      <c r="A674" s="405" t="s">
        <v>108</v>
      </c>
      <c r="B674" s="892" t="s">
        <v>107</v>
      </c>
      <c r="C674" s="893"/>
      <c r="D674" s="893"/>
      <c r="E674" s="893"/>
      <c r="F674" s="893"/>
      <c r="G674" s="893"/>
      <c r="H674" s="676">
        <f>SUM(D675:D681)</f>
        <v>0</v>
      </c>
      <c r="I674" s="674">
        <f>COUNT(D675:D681)*2</f>
        <v>14</v>
      </c>
    </row>
    <row r="675" spans="1:9" ht="29">
      <c r="A675" s="479" t="s">
        <v>106</v>
      </c>
      <c r="B675" s="484" t="s">
        <v>105</v>
      </c>
      <c r="C675" s="484" t="s">
        <v>104</v>
      </c>
      <c r="D675" s="16">
        <v>0</v>
      </c>
      <c r="E675" s="483" t="s">
        <v>51</v>
      </c>
      <c r="F675" s="506"/>
      <c r="G675" s="669"/>
      <c r="H675" s="676"/>
      <c r="I675" s="674"/>
    </row>
    <row r="676" spans="1:9">
      <c r="A676" s="479"/>
      <c r="B676" s="484"/>
      <c r="C676" s="484" t="s">
        <v>103</v>
      </c>
      <c r="D676" s="16">
        <v>0</v>
      </c>
      <c r="E676" s="483" t="s">
        <v>51</v>
      </c>
      <c r="F676" s="506"/>
      <c r="G676" s="669"/>
      <c r="H676" s="676"/>
      <c r="I676" s="674"/>
    </row>
    <row r="677" spans="1:9">
      <c r="A677" s="479"/>
      <c r="B677" s="484"/>
      <c r="C677" s="484" t="s">
        <v>102</v>
      </c>
      <c r="D677" s="16">
        <v>0</v>
      </c>
      <c r="E677" s="483" t="s">
        <v>51</v>
      </c>
      <c r="F677" s="506"/>
      <c r="G677" s="669"/>
      <c r="H677" s="676"/>
      <c r="I677" s="674"/>
    </row>
    <row r="678" spans="1:9" ht="29">
      <c r="A678" s="479"/>
      <c r="B678" s="484"/>
      <c r="C678" s="484" t="s">
        <v>101</v>
      </c>
      <c r="D678" s="16">
        <v>0</v>
      </c>
      <c r="E678" s="483" t="s">
        <v>51</v>
      </c>
      <c r="F678" s="506"/>
      <c r="G678" s="669"/>
      <c r="H678" s="676"/>
      <c r="I678" s="674"/>
    </row>
    <row r="679" spans="1:9">
      <c r="A679" s="479"/>
      <c r="B679" s="484"/>
      <c r="C679" s="484" t="s">
        <v>100</v>
      </c>
      <c r="D679" s="16">
        <v>0</v>
      </c>
      <c r="E679" s="483" t="s">
        <v>51</v>
      </c>
      <c r="F679" s="506"/>
      <c r="G679" s="669"/>
      <c r="H679" s="676"/>
      <c r="I679" s="674"/>
    </row>
    <row r="680" spans="1:9" ht="29">
      <c r="A680" s="479"/>
      <c r="B680" s="484"/>
      <c r="C680" s="484" t="s">
        <v>99</v>
      </c>
      <c r="D680" s="16">
        <v>0</v>
      </c>
      <c r="E680" s="483" t="s">
        <v>51</v>
      </c>
      <c r="F680" s="506"/>
      <c r="G680" s="669"/>
      <c r="H680" s="676"/>
      <c r="I680" s="674"/>
    </row>
    <row r="681" spans="1:9" ht="29">
      <c r="A681" s="479" t="s">
        <v>98</v>
      </c>
      <c r="B681" s="484" t="s">
        <v>97</v>
      </c>
      <c r="C681" s="506" t="s">
        <v>96</v>
      </c>
      <c r="D681" s="16">
        <v>0</v>
      </c>
      <c r="E681" s="483" t="s">
        <v>51</v>
      </c>
      <c r="F681" s="506"/>
      <c r="G681" s="669"/>
      <c r="H681" s="676"/>
      <c r="I681" s="674"/>
    </row>
    <row r="682" spans="1:9" ht="43.5" hidden="1">
      <c r="A682" s="493" t="s">
        <v>95</v>
      </c>
      <c r="B682" s="484" t="s">
        <v>94</v>
      </c>
      <c r="C682" s="506"/>
      <c r="D682" s="501"/>
      <c r="E682" s="483"/>
      <c r="F682" s="506"/>
      <c r="G682" s="506"/>
    </row>
    <row r="683" spans="1:9" ht="40.15" customHeight="1">
      <c r="A683" s="405" t="s">
        <v>93</v>
      </c>
      <c r="B683" s="892" t="s">
        <v>92</v>
      </c>
      <c r="C683" s="893"/>
      <c r="D683" s="893"/>
      <c r="E683" s="893"/>
      <c r="F683" s="893"/>
      <c r="G683" s="893"/>
      <c r="H683" s="676">
        <f>SUM(D684:D694)</f>
        <v>0</v>
      </c>
      <c r="I683" s="674">
        <f>COUNT(D684:D695)*2</f>
        <v>22</v>
      </c>
    </row>
    <row r="684" spans="1:9" ht="29">
      <c r="A684" s="479" t="s">
        <v>91</v>
      </c>
      <c r="B684" s="484" t="s">
        <v>90</v>
      </c>
      <c r="C684" s="484" t="s">
        <v>89</v>
      </c>
      <c r="D684" s="16">
        <v>0</v>
      </c>
      <c r="E684" s="483" t="s">
        <v>51</v>
      </c>
      <c r="F684" s="506"/>
      <c r="G684" s="669"/>
      <c r="H684" s="676"/>
      <c r="I684" s="674"/>
    </row>
    <row r="685" spans="1:9">
      <c r="A685" s="479"/>
      <c r="B685" s="484"/>
      <c r="C685" s="484" t="s">
        <v>88</v>
      </c>
      <c r="D685" s="16">
        <v>0</v>
      </c>
      <c r="E685" s="483" t="s">
        <v>51</v>
      </c>
      <c r="F685" s="506"/>
      <c r="G685" s="669"/>
      <c r="H685" s="676"/>
      <c r="I685" s="674"/>
    </row>
    <row r="686" spans="1:9">
      <c r="A686" s="479"/>
      <c r="B686" s="484"/>
      <c r="C686" s="484" t="s">
        <v>87</v>
      </c>
      <c r="D686" s="16">
        <v>0</v>
      </c>
      <c r="E686" s="483" t="s">
        <v>51</v>
      </c>
      <c r="F686" s="506"/>
      <c r="G686" s="669"/>
      <c r="H686" s="676"/>
      <c r="I686" s="674"/>
    </row>
    <row r="687" spans="1:9">
      <c r="A687" s="479"/>
      <c r="B687" s="484"/>
      <c r="C687" s="484" t="s">
        <v>86</v>
      </c>
      <c r="D687" s="16">
        <v>0</v>
      </c>
      <c r="E687" s="483" t="s">
        <v>51</v>
      </c>
      <c r="F687" s="506"/>
      <c r="G687" s="669"/>
      <c r="H687" s="676"/>
      <c r="I687" s="674"/>
    </row>
    <row r="688" spans="1:9">
      <c r="A688" s="479"/>
      <c r="B688" s="484"/>
      <c r="C688" s="484" t="s">
        <v>85</v>
      </c>
      <c r="D688" s="16">
        <v>0</v>
      </c>
      <c r="E688" s="483" t="s">
        <v>51</v>
      </c>
      <c r="F688" s="506"/>
      <c r="G688" s="669"/>
      <c r="H688" s="676"/>
      <c r="I688" s="674"/>
    </row>
    <row r="689" spans="1:9" ht="29">
      <c r="A689" s="479"/>
      <c r="B689" s="484"/>
      <c r="C689" s="484" t="s">
        <v>84</v>
      </c>
      <c r="D689" s="16">
        <v>0</v>
      </c>
      <c r="E689" s="483" t="s">
        <v>51</v>
      </c>
      <c r="F689" s="506"/>
      <c r="G689" s="669"/>
      <c r="H689" s="676"/>
      <c r="I689" s="674"/>
    </row>
    <row r="690" spans="1:9">
      <c r="A690" s="479"/>
      <c r="B690" s="484"/>
      <c r="C690" s="484" t="s">
        <v>83</v>
      </c>
      <c r="D690" s="16">
        <v>0</v>
      </c>
      <c r="E690" s="483" t="s">
        <v>51</v>
      </c>
      <c r="F690" s="506"/>
      <c r="G690" s="669"/>
      <c r="H690" s="676"/>
      <c r="I690" s="674"/>
    </row>
    <row r="691" spans="1:9">
      <c r="A691" s="479"/>
      <c r="B691" s="484"/>
      <c r="C691" s="484" t="s">
        <v>82</v>
      </c>
      <c r="D691" s="16">
        <v>0</v>
      </c>
      <c r="E691" s="483" t="s">
        <v>51</v>
      </c>
      <c r="F691" s="506"/>
      <c r="G691" s="669"/>
      <c r="H691" s="676"/>
      <c r="I691" s="674"/>
    </row>
    <row r="692" spans="1:9">
      <c r="A692" s="479"/>
      <c r="B692" s="484"/>
      <c r="C692" s="484" t="s">
        <v>81</v>
      </c>
      <c r="D692" s="16">
        <v>0</v>
      </c>
      <c r="E692" s="483" t="s">
        <v>51</v>
      </c>
      <c r="F692" s="506"/>
      <c r="G692" s="669"/>
      <c r="H692" s="676"/>
      <c r="I692" s="674"/>
    </row>
    <row r="693" spans="1:9">
      <c r="A693" s="479"/>
      <c r="B693" s="484"/>
      <c r="C693" s="484" t="s">
        <v>80</v>
      </c>
      <c r="D693" s="16">
        <v>0</v>
      </c>
      <c r="E693" s="483" t="s">
        <v>51</v>
      </c>
      <c r="F693" s="506"/>
      <c r="G693" s="669"/>
      <c r="H693" s="676"/>
      <c r="I693" s="674"/>
    </row>
    <row r="694" spans="1:9">
      <c r="A694" s="479"/>
      <c r="B694" s="484"/>
      <c r="C694" s="484" t="s">
        <v>79</v>
      </c>
      <c r="D694" s="16">
        <v>0</v>
      </c>
      <c r="E694" s="483" t="s">
        <v>51</v>
      </c>
      <c r="F694" s="506"/>
      <c r="G694" s="669"/>
      <c r="H694" s="676"/>
      <c r="I694" s="674"/>
    </row>
    <row r="695" spans="1:9" ht="43.5" hidden="1">
      <c r="A695" s="493" t="s">
        <v>78</v>
      </c>
      <c r="B695" s="484" t="s">
        <v>77</v>
      </c>
      <c r="C695" s="506"/>
      <c r="D695" s="501"/>
      <c r="E695" s="483"/>
      <c r="F695" s="506"/>
      <c r="G695" s="506"/>
    </row>
    <row r="696" spans="1:9" ht="40.15" customHeight="1">
      <c r="A696" s="405" t="s">
        <v>76</v>
      </c>
      <c r="B696" s="892" t="s">
        <v>75</v>
      </c>
      <c r="C696" s="893"/>
      <c r="D696" s="893"/>
      <c r="E696" s="893"/>
      <c r="F696" s="893"/>
      <c r="G696" s="893"/>
      <c r="H696" s="676">
        <f>SUM(D697:D702)</f>
        <v>0</v>
      </c>
      <c r="I696" s="674">
        <f>COUNT(D697:D702)*2</f>
        <v>12</v>
      </c>
    </row>
    <row r="697" spans="1:9" ht="29">
      <c r="A697" s="479" t="s">
        <v>74</v>
      </c>
      <c r="B697" s="484" t="s">
        <v>73</v>
      </c>
      <c r="C697" s="495" t="s">
        <v>72</v>
      </c>
      <c r="D697" s="16">
        <v>0</v>
      </c>
      <c r="E697" s="483" t="s">
        <v>51</v>
      </c>
      <c r="F697" s="506" t="s">
        <v>71</v>
      </c>
      <c r="G697" s="670"/>
      <c r="H697" s="676"/>
      <c r="I697" s="674"/>
    </row>
    <row r="698" spans="1:9" ht="29">
      <c r="A698" s="479"/>
      <c r="B698" s="484"/>
      <c r="C698" s="484" t="s">
        <v>70</v>
      </c>
      <c r="D698" s="16">
        <v>0</v>
      </c>
      <c r="E698" s="483" t="s">
        <v>51</v>
      </c>
      <c r="F698" s="506"/>
      <c r="G698" s="670"/>
      <c r="H698" s="676"/>
      <c r="I698" s="674"/>
    </row>
    <row r="699" spans="1:9" ht="29">
      <c r="A699" s="479"/>
      <c r="B699" s="484"/>
      <c r="C699" s="484" t="s">
        <v>69</v>
      </c>
      <c r="D699" s="16">
        <v>0</v>
      </c>
      <c r="E699" s="483" t="s">
        <v>51</v>
      </c>
      <c r="F699" s="506"/>
      <c r="G699" s="670"/>
      <c r="H699" s="676"/>
      <c r="I699" s="674"/>
    </row>
    <row r="700" spans="1:9" ht="29">
      <c r="A700" s="479"/>
      <c r="B700" s="484"/>
      <c r="C700" s="484" t="s">
        <v>68</v>
      </c>
      <c r="D700" s="16">
        <v>0</v>
      </c>
      <c r="E700" s="483" t="s">
        <v>51</v>
      </c>
      <c r="F700" s="506"/>
      <c r="G700" s="670"/>
      <c r="H700" s="676"/>
      <c r="I700" s="674"/>
    </row>
    <row r="701" spans="1:9" ht="43.5">
      <c r="A701" s="479"/>
      <c r="B701" s="484"/>
      <c r="C701" s="496" t="s">
        <v>67</v>
      </c>
      <c r="D701" s="16">
        <v>0</v>
      </c>
      <c r="E701" s="483" t="s">
        <v>51</v>
      </c>
      <c r="F701" s="496" t="s">
        <v>66</v>
      </c>
      <c r="G701" s="670"/>
      <c r="H701" s="676"/>
      <c r="I701" s="674"/>
    </row>
    <row r="702" spans="1:9" ht="29">
      <c r="A702" s="479"/>
      <c r="B702" s="484"/>
      <c r="C702" s="496" t="s">
        <v>65</v>
      </c>
      <c r="D702" s="16">
        <v>0</v>
      </c>
      <c r="E702" s="483" t="s">
        <v>51</v>
      </c>
      <c r="F702" s="506"/>
      <c r="G702" s="670"/>
      <c r="H702" s="676"/>
      <c r="I702" s="674"/>
    </row>
    <row r="703" spans="1:9" ht="43.5" hidden="1">
      <c r="A703" s="493" t="s">
        <v>64</v>
      </c>
      <c r="B703" s="484" t="s">
        <v>63</v>
      </c>
      <c r="C703" s="506"/>
      <c r="D703" s="501"/>
      <c r="E703" s="483"/>
      <c r="F703" s="506"/>
      <c r="G703" s="506"/>
    </row>
    <row r="704" spans="1:9" ht="40.15" customHeight="1">
      <c r="A704" s="405" t="s">
        <v>62</v>
      </c>
      <c r="B704" s="892" t="s">
        <v>61</v>
      </c>
      <c r="C704" s="893"/>
      <c r="D704" s="893"/>
      <c r="E704" s="893"/>
      <c r="F704" s="893"/>
      <c r="G704" s="893"/>
      <c r="H704" s="676">
        <f>SUM(D705:D712)</f>
        <v>0</v>
      </c>
      <c r="I704" s="674">
        <f>COUNT(D705:D711)*2</f>
        <v>14</v>
      </c>
    </row>
    <row r="705" spans="1:9" ht="51" customHeight="1">
      <c r="A705" s="479" t="s">
        <v>60</v>
      </c>
      <c r="B705" s="484" t="s">
        <v>59</v>
      </c>
      <c r="C705" s="484" t="s">
        <v>58</v>
      </c>
      <c r="D705" s="16">
        <v>0</v>
      </c>
      <c r="E705" s="483" t="s">
        <v>51</v>
      </c>
      <c r="F705" s="506"/>
      <c r="G705" s="670"/>
      <c r="H705" s="676"/>
      <c r="I705" s="674"/>
    </row>
    <row r="706" spans="1:9" ht="29">
      <c r="A706" s="479"/>
      <c r="B706" s="484"/>
      <c r="C706" s="484" t="s">
        <v>57</v>
      </c>
      <c r="D706" s="16">
        <v>0</v>
      </c>
      <c r="E706" s="483" t="s">
        <v>51</v>
      </c>
      <c r="F706" s="506"/>
      <c r="G706" s="670"/>
      <c r="H706" s="676"/>
      <c r="I706" s="674"/>
    </row>
    <row r="707" spans="1:9">
      <c r="A707" s="479"/>
      <c r="B707" s="484"/>
      <c r="C707" s="484" t="s">
        <v>56</v>
      </c>
      <c r="D707" s="16">
        <v>0</v>
      </c>
      <c r="E707" s="483" t="s">
        <v>51</v>
      </c>
      <c r="F707" s="506"/>
      <c r="G707" s="670"/>
      <c r="H707" s="676"/>
      <c r="I707" s="674"/>
    </row>
    <row r="708" spans="1:9" ht="34.5" customHeight="1">
      <c r="A708" s="479"/>
      <c r="B708" s="484"/>
      <c r="C708" s="484" t="s">
        <v>55</v>
      </c>
      <c r="D708" s="16">
        <v>0</v>
      </c>
      <c r="E708" s="483" t="s">
        <v>51</v>
      </c>
      <c r="F708" s="506"/>
      <c r="G708" s="670"/>
      <c r="H708" s="676"/>
      <c r="I708" s="674"/>
    </row>
    <row r="709" spans="1:9" ht="29">
      <c r="A709" s="479"/>
      <c r="B709" s="484"/>
      <c r="C709" s="484" t="s">
        <v>54</v>
      </c>
      <c r="D709" s="16">
        <v>0</v>
      </c>
      <c r="E709" s="483" t="s">
        <v>51</v>
      </c>
      <c r="F709" s="506"/>
      <c r="G709" s="670"/>
      <c r="H709" s="676"/>
      <c r="I709" s="674"/>
    </row>
    <row r="710" spans="1:9">
      <c r="A710" s="479"/>
      <c r="B710" s="484"/>
      <c r="C710" s="484" t="s">
        <v>53</v>
      </c>
      <c r="D710" s="16">
        <v>0</v>
      </c>
      <c r="E710" s="483" t="s">
        <v>51</v>
      </c>
      <c r="F710" s="506"/>
      <c r="G710" s="670"/>
      <c r="H710" s="676"/>
      <c r="I710" s="674"/>
    </row>
    <row r="711" spans="1:9" ht="17.25" customHeight="1">
      <c r="A711" s="566"/>
      <c r="B711" s="481"/>
      <c r="C711" s="484" t="s">
        <v>52</v>
      </c>
      <c r="D711" s="16">
        <v>0</v>
      </c>
      <c r="E711" s="483" t="s">
        <v>51</v>
      </c>
      <c r="F711" s="506"/>
      <c r="G711" s="670"/>
      <c r="H711" s="676"/>
      <c r="I711" s="674"/>
    </row>
    <row r="712" spans="1:9" ht="43.5" hidden="1">
      <c r="A712" s="567" t="s">
        <v>50</v>
      </c>
      <c r="B712" s="481" t="s">
        <v>49</v>
      </c>
      <c r="C712" s="506"/>
      <c r="D712" s="506"/>
      <c r="E712" s="483"/>
      <c r="F712" s="506"/>
      <c r="G712" s="506"/>
    </row>
    <row r="714" spans="1:9">
      <c r="A714" s="679"/>
      <c r="B714" s="665"/>
      <c r="C714" s="665"/>
      <c r="D714" s="665"/>
      <c r="E714" s="665"/>
      <c r="F714" s="665"/>
    </row>
    <row r="715" spans="1:9">
      <c r="A715" s="679"/>
      <c r="B715" s="665"/>
      <c r="C715" s="665"/>
      <c r="D715" s="665"/>
      <c r="E715" s="665"/>
      <c r="F715" s="665"/>
      <c r="G715" s="515"/>
    </row>
    <row r="716" spans="1:9" ht="46.15" customHeight="1">
      <c r="A716" s="679"/>
      <c r="B716" s="665"/>
      <c r="C716" s="665"/>
      <c r="D716" s="665"/>
      <c r="E716" s="665"/>
      <c r="F716" s="665"/>
      <c r="G716" s="515"/>
    </row>
    <row r="717" spans="1:9" ht="40.15" customHeight="1">
      <c r="A717" s="679"/>
      <c r="B717" s="665"/>
      <c r="C717" s="665"/>
      <c r="D717" s="665"/>
      <c r="E717" s="665"/>
      <c r="F717" s="665"/>
      <c r="G717" s="515"/>
    </row>
    <row r="718" spans="1:9" ht="25.9" customHeight="1">
      <c r="A718" s="679"/>
      <c r="B718" s="665"/>
      <c r="C718" s="665"/>
      <c r="D718" s="665"/>
      <c r="E718" s="665"/>
      <c r="F718" s="665"/>
      <c r="G718" s="515"/>
    </row>
    <row r="719" spans="1:9">
      <c r="A719" s="679"/>
      <c r="B719" s="665"/>
      <c r="C719" s="665"/>
      <c r="D719" s="665"/>
      <c r="E719" s="665"/>
      <c r="F719" s="665"/>
      <c r="G719" s="515"/>
    </row>
    <row r="720" spans="1:9">
      <c r="A720" s="679"/>
      <c r="B720" s="665"/>
      <c r="C720" s="665"/>
      <c r="D720" s="665"/>
      <c r="E720" s="665"/>
      <c r="F720" s="665"/>
      <c r="G720" s="515"/>
    </row>
    <row r="721" spans="1:7">
      <c r="A721" s="679"/>
      <c r="B721" s="665"/>
      <c r="C721" s="665"/>
      <c r="D721" s="665"/>
      <c r="E721" s="665"/>
      <c r="F721" s="665"/>
      <c r="G721" s="515"/>
    </row>
    <row r="722" spans="1:7">
      <c r="A722" s="679"/>
      <c r="B722" s="665"/>
      <c r="C722" s="665"/>
      <c r="D722" s="665"/>
      <c r="E722" s="665"/>
      <c r="F722" s="665"/>
      <c r="G722" s="515"/>
    </row>
    <row r="723" spans="1:7">
      <c r="A723" s="679"/>
      <c r="B723" s="665"/>
      <c r="C723" s="665"/>
      <c r="D723" s="665"/>
      <c r="E723" s="665"/>
      <c r="F723" s="665"/>
      <c r="G723" s="515"/>
    </row>
    <row r="724" spans="1:7">
      <c r="A724" s="679"/>
      <c r="B724" s="665"/>
      <c r="C724" s="665"/>
      <c r="D724" s="665"/>
      <c r="E724" s="665"/>
      <c r="F724" s="665"/>
      <c r="G724" s="515"/>
    </row>
    <row r="725" spans="1:7">
      <c r="A725" s="679"/>
      <c r="B725" s="665"/>
      <c r="C725" s="665"/>
      <c r="D725" s="665"/>
      <c r="E725" s="665"/>
      <c r="F725" s="665"/>
      <c r="G725" s="515"/>
    </row>
    <row r="726" spans="1:7">
      <c r="A726" s="739"/>
      <c r="B726" s="738"/>
      <c r="C726" s="738"/>
      <c r="D726" s="738"/>
      <c r="E726" s="738"/>
      <c r="F726" s="738"/>
      <c r="G726" s="515"/>
    </row>
    <row r="727" spans="1:7">
      <c r="A727" s="742"/>
      <c r="B727" s="743"/>
      <c r="C727" s="743"/>
      <c r="D727" s="743"/>
      <c r="E727" s="743"/>
      <c r="F727" s="743"/>
      <c r="G727" s="515"/>
    </row>
    <row r="728" spans="1:7" ht="73.150000000000006" customHeight="1">
      <c r="A728" s="742"/>
      <c r="B728" s="743"/>
      <c r="C728" s="743"/>
      <c r="D728" s="743"/>
      <c r="E728" s="743"/>
      <c r="F728" s="743"/>
      <c r="G728" s="515"/>
    </row>
    <row r="729" spans="1:7">
      <c r="A729" s="742"/>
      <c r="B729" s="743" t="s">
        <v>48</v>
      </c>
      <c r="C729" s="743" t="s">
        <v>19</v>
      </c>
      <c r="D729" s="743" t="s">
        <v>47</v>
      </c>
      <c r="E729" s="743"/>
      <c r="F729" s="743"/>
      <c r="G729" s="515"/>
    </row>
    <row r="730" spans="1:7">
      <c r="A730" s="742" t="s">
        <v>44</v>
      </c>
      <c r="B730" s="743">
        <f>H42</f>
        <v>0</v>
      </c>
      <c r="C730" s="743">
        <f>I42</f>
        <v>102</v>
      </c>
      <c r="D730" s="744">
        <f>IF(D738=0,0,B730/C730)</f>
        <v>0</v>
      </c>
      <c r="E730" s="743"/>
      <c r="F730" s="743"/>
      <c r="G730" s="515"/>
    </row>
    <row r="731" spans="1:7">
      <c r="A731" s="742" t="s">
        <v>42</v>
      </c>
      <c r="B731" s="743">
        <f>H114</f>
        <v>0</v>
      </c>
      <c r="C731" s="743">
        <f>I114</f>
        <v>78</v>
      </c>
      <c r="D731" s="744">
        <f>IF(D738=0,0,B731/C731)</f>
        <v>0</v>
      </c>
      <c r="E731" s="743"/>
      <c r="F731" s="743"/>
      <c r="G731" s="515"/>
    </row>
    <row r="732" spans="1:7">
      <c r="A732" s="742" t="s">
        <v>40</v>
      </c>
      <c r="B732" s="743">
        <f>H164</f>
        <v>0</v>
      </c>
      <c r="C732" s="743">
        <f>I164</f>
        <v>154</v>
      </c>
      <c r="D732" s="744">
        <f>IF(D738=0,0,B732/C732)</f>
        <v>0</v>
      </c>
      <c r="E732" s="743"/>
      <c r="F732" s="743"/>
      <c r="G732" s="515"/>
    </row>
    <row r="733" spans="1:7">
      <c r="A733" s="742" t="s">
        <v>38</v>
      </c>
      <c r="B733" s="743">
        <f>H250</f>
        <v>0</v>
      </c>
      <c r="C733" s="743">
        <f>I250</f>
        <v>88</v>
      </c>
      <c r="D733" s="744">
        <f>IF(D738=0,0,B733/C733)</f>
        <v>0</v>
      </c>
      <c r="E733" s="743"/>
      <c r="F733" s="743"/>
      <c r="G733" s="515"/>
    </row>
    <row r="734" spans="1:7">
      <c r="A734" s="742" t="s">
        <v>36</v>
      </c>
      <c r="B734" s="743">
        <f>H324</f>
        <v>0</v>
      </c>
      <c r="C734" s="743">
        <f>I324</f>
        <v>290</v>
      </c>
      <c r="D734" s="744">
        <f>IF(D738=0,0,B734/C734)</f>
        <v>0</v>
      </c>
      <c r="E734" s="743"/>
      <c r="F734" s="743"/>
      <c r="G734" s="515"/>
    </row>
    <row r="735" spans="1:7">
      <c r="A735" s="742" t="s">
        <v>33</v>
      </c>
      <c r="B735" s="743">
        <f>H557</f>
        <v>0</v>
      </c>
      <c r="C735" s="743">
        <f>I557</f>
        <v>100</v>
      </c>
      <c r="D735" s="744">
        <f>IF(D738=0,0,B735/C735)</f>
        <v>0</v>
      </c>
      <c r="E735" s="743"/>
      <c r="F735" s="743"/>
      <c r="G735" s="515"/>
    </row>
    <row r="736" spans="1:7">
      <c r="A736" s="742" t="s">
        <v>32</v>
      </c>
      <c r="B736" s="743">
        <f>H619</f>
        <v>0</v>
      </c>
      <c r="C736" s="743">
        <f>I619</f>
        <v>82</v>
      </c>
      <c r="D736" s="744">
        <f>IF(D738=0,0,B736/C736)</f>
        <v>0</v>
      </c>
      <c r="E736" s="743"/>
      <c r="F736" s="743"/>
      <c r="G736" s="515"/>
    </row>
    <row r="737" spans="1:7">
      <c r="A737" s="742" t="s">
        <v>30</v>
      </c>
      <c r="B737" s="743">
        <f>H673</f>
        <v>0</v>
      </c>
      <c r="C737" s="743">
        <f>I673</f>
        <v>62</v>
      </c>
      <c r="D737" s="744">
        <f>IF(D738=0,0,B737/C737)</f>
        <v>0</v>
      </c>
      <c r="E737" s="743"/>
      <c r="F737" s="743"/>
      <c r="G737" s="515"/>
    </row>
    <row r="738" spans="1:7">
      <c r="A738" s="742" t="s">
        <v>46</v>
      </c>
      <c r="B738" s="743">
        <f>IF(H2=0,0,SUM(B730:B737))</f>
        <v>0</v>
      </c>
      <c r="C738" s="743">
        <f>IF(H2=0,0,SUM(C730:C737))</f>
        <v>956</v>
      </c>
      <c r="D738" s="744">
        <f>IF(H2=0,0,B738/C738)</f>
        <v>0</v>
      </c>
      <c r="E738" s="743"/>
      <c r="F738" s="743"/>
      <c r="G738" s="515"/>
    </row>
    <row r="739" spans="1:7" ht="46.15" customHeight="1">
      <c r="A739" s="742"/>
      <c r="B739" s="743"/>
      <c r="C739" s="743"/>
      <c r="D739" s="743"/>
      <c r="E739" s="743"/>
      <c r="F739" s="743"/>
      <c r="G739" s="515"/>
    </row>
    <row r="740" spans="1:7">
      <c r="A740" s="745"/>
      <c r="B740" s="746"/>
      <c r="C740" s="746"/>
      <c r="D740" s="746"/>
      <c r="E740" s="746"/>
      <c r="F740" s="746"/>
      <c r="G740" s="515"/>
    </row>
    <row r="741" spans="1:7">
      <c r="A741" s="745">
        <v>0</v>
      </c>
      <c r="B741" s="746"/>
      <c r="C741" s="746"/>
      <c r="D741" s="746"/>
      <c r="E741" s="746"/>
      <c r="F741" s="746"/>
      <c r="G741" s="515"/>
    </row>
    <row r="742" spans="1:7">
      <c r="A742" s="745">
        <v>1</v>
      </c>
      <c r="B742" s="746"/>
      <c r="C742" s="746"/>
      <c r="D742" s="746"/>
      <c r="E742" s="746"/>
      <c r="F742" s="746"/>
    </row>
    <row r="743" spans="1:7">
      <c r="A743" s="739">
        <v>2</v>
      </c>
      <c r="B743" s="738"/>
      <c r="C743" s="738"/>
      <c r="D743" s="738"/>
      <c r="E743" s="738"/>
      <c r="F743" s="738"/>
    </row>
    <row r="744" spans="1:7">
      <c r="A744" s="739"/>
      <c r="B744" s="738"/>
      <c r="C744" s="738"/>
      <c r="D744" s="738"/>
      <c r="E744" s="738"/>
      <c r="F744" s="738"/>
    </row>
    <row r="745" spans="1:7">
      <c r="A745" s="568"/>
    </row>
  </sheetData>
  <autoFilter ref="A41:G712">
    <filterColumn colId="0">
      <colorFilter dxfId="35"/>
    </filterColumn>
  </autoFilter>
  <customSheetViews>
    <customSheetView guid="{5A5334BF-4161-4474-AB11-E32AC1D8DA20}" scale="80" filter="1" showAutoFilter="1" topLeftCell="A672">
      <selection activeCell="D540" sqref="D540"/>
      <pageMargins left="0.7" right="0.7" top="0.75" bottom="0.75" header="0.3" footer="0.3"/>
      <pageSetup paperSize="9" scale="60" orientation="portrait"/>
      <headerFooter>
        <oddHeader xml:space="preserve">&amp;LChecklist No - 2&amp;COutdoor Department&amp;RVersion - NHSRC/ 3.0 </oddHeader>
        <oddFooter>Page &amp;P</oddFooter>
      </headerFooter>
      <autoFilter ref="A14:G685">
        <filterColumn colId="0">
          <colorFilter dxfId="34"/>
        </filterColumn>
      </autoFilter>
    </customSheetView>
  </customSheetViews>
  <mergeCells count="128">
    <mergeCell ref="B130:G130"/>
    <mergeCell ref="B42:G42"/>
    <mergeCell ref="B43:G43"/>
    <mergeCell ref="B72:G72"/>
    <mergeCell ref="B79:G79"/>
    <mergeCell ref="B84:G84"/>
    <mergeCell ref="B103:G103"/>
    <mergeCell ref="B111:G111"/>
    <mergeCell ref="B114:G114"/>
    <mergeCell ref="B115:G115"/>
    <mergeCell ref="B251:G251"/>
    <mergeCell ref="B143:G143"/>
    <mergeCell ref="B150:G150"/>
    <mergeCell ref="B157:G157"/>
    <mergeCell ref="B164:G164"/>
    <mergeCell ref="B165:G165"/>
    <mergeCell ref="B190:G190"/>
    <mergeCell ref="B196:G196"/>
    <mergeCell ref="B202:G202"/>
    <mergeCell ref="B229:G229"/>
    <mergeCell ref="B250:G250"/>
    <mergeCell ref="B235:G235"/>
    <mergeCell ref="B403:G403"/>
    <mergeCell ref="B325:G325"/>
    <mergeCell ref="B339:G339"/>
    <mergeCell ref="B342:G342"/>
    <mergeCell ref="B352:G352"/>
    <mergeCell ref="B358:G358"/>
    <mergeCell ref="B361:G361"/>
    <mergeCell ref="B368:G368"/>
    <mergeCell ref="B256:G256"/>
    <mergeCell ref="B271:G271"/>
    <mergeCell ref="B281:G281"/>
    <mergeCell ref="B294:G294"/>
    <mergeCell ref="B298:G298"/>
    <mergeCell ref="B321:G321"/>
    <mergeCell ref="B378:G378"/>
    <mergeCell ref="B387:G387"/>
    <mergeCell ref="B392:G392"/>
    <mergeCell ref="B396:G396"/>
    <mergeCell ref="B324:G324"/>
    <mergeCell ref="B302:G302"/>
    <mergeCell ref="B306:G306"/>
    <mergeCell ref="B309:G309"/>
    <mergeCell ref="B312:G312"/>
    <mergeCell ref="B316:G316"/>
    <mergeCell ref="B620:G620"/>
    <mergeCell ref="B518:G518"/>
    <mergeCell ref="B407:G407"/>
    <mergeCell ref="B418:G418"/>
    <mergeCell ref="B422:G422"/>
    <mergeCell ref="B427:G427"/>
    <mergeCell ref="B432:G432"/>
    <mergeCell ref="B433:G433"/>
    <mergeCell ref="B459:G459"/>
    <mergeCell ref="B464:G464"/>
    <mergeCell ref="B470:G470"/>
    <mergeCell ref="B495:G495"/>
    <mergeCell ref="B502:G502"/>
    <mergeCell ref="B519:G519"/>
    <mergeCell ref="B557:G557"/>
    <mergeCell ref="B558:G558"/>
    <mergeCell ref="B566:G566"/>
    <mergeCell ref="B576:G576"/>
    <mergeCell ref="B581:G581"/>
    <mergeCell ref="B591:G591"/>
    <mergeCell ref="B604:G604"/>
    <mergeCell ref="B619:G619"/>
    <mergeCell ref="B623:G623"/>
    <mergeCell ref="B662:G662"/>
    <mergeCell ref="B667:G667"/>
    <mergeCell ref="B674:G674"/>
    <mergeCell ref="B683:G683"/>
    <mergeCell ref="B627:G627"/>
    <mergeCell ref="B696:G696"/>
    <mergeCell ref="B704:G704"/>
    <mergeCell ref="B673:G673"/>
    <mergeCell ref="B633:G633"/>
    <mergeCell ref="B651:G651"/>
    <mergeCell ref="B655:G655"/>
    <mergeCell ref="B8:E8"/>
    <mergeCell ref="A7:I7"/>
    <mergeCell ref="F8:I8"/>
    <mergeCell ref="C12:E12"/>
    <mergeCell ref="C13:E13"/>
    <mergeCell ref="C14:E14"/>
    <mergeCell ref="C15:E15"/>
    <mergeCell ref="C16:E16"/>
    <mergeCell ref="A1:I1"/>
    <mergeCell ref="A2:G2"/>
    <mergeCell ref="H2:I2"/>
    <mergeCell ref="A3:I3"/>
    <mergeCell ref="A4:B4"/>
    <mergeCell ref="C4:E4"/>
    <mergeCell ref="G4:I4"/>
    <mergeCell ref="A5:B5"/>
    <mergeCell ref="C5:E5"/>
    <mergeCell ref="G5:I5"/>
    <mergeCell ref="A6:B6"/>
    <mergeCell ref="C6:E6"/>
    <mergeCell ref="G6:I6"/>
    <mergeCell ref="C9:E9"/>
    <mergeCell ref="C10:E10"/>
    <mergeCell ref="C11:E11"/>
    <mergeCell ref="F9:I16"/>
    <mergeCell ref="A38:I39"/>
    <mergeCell ref="B35:I35"/>
    <mergeCell ref="B28:I28"/>
    <mergeCell ref="B29:I29"/>
    <mergeCell ref="A40:G40"/>
    <mergeCell ref="B36:I36"/>
    <mergeCell ref="B37:I37"/>
    <mergeCell ref="B30:I30"/>
    <mergeCell ref="B31:I31"/>
    <mergeCell ref="B32:I32"/>
    <mergeCell ref="B33:I33"/>
    <mergeCell ref="B34:I34"/>
    <mergeCell ref="B23:I23"/>
    <mergeCell ref="B24:I24"/>
    <mergeCell ref="B25:I25"/>
    <mergeCell ref="B26:I26"/>
    <mergeCell ref="B27:I27"/>
    <mergeCell ref="B18:I18"/>
    <mergeCell ref="B19:I19"/>
    <mergeCell ref="B20:I20"/>
    <mergeCell ref="B21:I21"/>
    <mergeCell ref="B22:I22"/>
    <mergeCell ref="A17:I17"/>
  </mergeCells>
  <phoneticPr fontId="55" type="noConversion"/>
  <dataValidations count="1">
    <dataValidation type="list" allowBlank="1" showInputMessage="1" showErrorMessage="1" sqref="D739:D1048576 D41 D44:D729">
      <formula1>$A$741:$A$743</formula1>
    </dataValidation>
  </dataValidations>
  <pageMargins left="0.70866141732283472" right="0.70866141732283472" top="0.74803149606299213" bottom="0.74803149606299213" header="0.31496062992125984" footer="0.31496062992125984"/>
  <pageSetup paperSize="9" scale="55" orientation="portrait" r:id="rId1"/>
  <headerFooter>
    <oddHeader xml:space="preserve">&amp;LChecklist No - 2&amp;COutdoor Department&amp;RVersion - NHSRC/ 3.0 </oddHeader>
    <oddFooter>Page &amp;P</oddFooter>
  </headerFooter>
  <extLst>
    <ext xmlns:mx="http://schemas.microsoft.com/office/mac/excel/2008/main" uri="{64002731-A6B0-56B0-2670-7721B7C09600}">
      <mx:PLV Mode="1" OnePage="0" WScale="0"/>
    </ext>
  </extLst>
</worksheet>
</file>

<file path=xl/worksheets/sheet4.xml><?xml version="1.0" encoding="utf-8"?>
<worksheet xmlns="http://schemas.openxmlformats.org/spreadsheetml/2006/main" xmlns:r="http://schemas.openxmlformats.org/officeDocument/2006/relationships">
  <sheetPr codeName="Sheet4" filterMode="1"/>
  <dimension ref="A1:I762"/>
  <sheetViews>
    <sheetView view="pageBreakPreview" topLeftCell="A171" zoomScale="60" zoomScaleNormal="91" zoomScalePageLayoutView="70" workbookViewId="0">
      <selection activeCell="N176" sqref="N176"/>
    </sheetView>
  </sheetViews>
  <sheetFormatPr defaultColWidth="9.1796875" defaultRowHeight="14.5"/>
  <cols>
    <col min="1" max="1" width="15.1796875" style="417" customWidth="1"/>
    <col min="2" max="2" width="34.453125" style="8" customWidth="1"/>
    <col min="3" max="3" width="26.453125" style="8" customWidth="1"/>
    <col min="4" max="4" width="8.54296875" style="8" customWidth="1"/>
    <col min="5" max="5" width="18.453125" style="9" customWidth="1"/>
    <col min="6" max="6" width="25.54296875" style="8" customWidth="1"/>
    <col min="7" max="7" width="21.7265625" style="8" customWidth="1"/>
    <col min="8" max="8" width="6.7265625" style="11" customWidth="1"/>
    <col min="9" max="9" width="5.7265625" style="11" customWidth="1"/>
    <col min="10" max="10" width="8" style="8" customWidth="1"/>
    <col min="11" max="16384" width="9.1796875" style="8"/>
  </cols>
  <sheetData>
    <row r="1" spans="1:9" ht="33.5">
      <c r="A1" s="829" t="s">
        <v>6115</v>
      </c>
      <c r="B1" s="830"/>
      <c r="C1" s="830"/>
      <c r="D1" s="830"/>
      <c r="E1" s="830"/>
      <c r="F1" s="830"/>
      <c r="G1" s="830"/>
      <c r="H1" s="886"/>
      <c r="I1" s="887"/>
    </row>
    <row r="2" spans="1:9" ht="33.5">
      <c r="A2" s="829" t="s">
        <v>1959</v>
      </c>
      <c r="B2" s="830"/>
      <c r="C2" s="830"/>
      <c r="D2" s="830"/>
      <c r="E2" s="830"/>
      <c r="F2" s="830"/>
      <c r="G2" s="830"/>
      <c r="H2" s="888">
        <v>3</v>
      </c>
      <c r="I2" s="889"/>
    </row>
    <row r="3" spans="1:9" ht="28.5">
      <c r="A3" s="835" t="s">
        <v>6117</v>
      </c>
      <c r="B3" s="835"/>
      <c r="C3" s="835"/>
      <c r="D3" s="835"/>
      <c r="E3" s="835"/>
      <c r="F3" s="835"/>
      <c r="G3" s="835"/>
      <c r="H3" s="890"/>
      <c r="I3" s="890"/>
    </row>
    <row r="4" spans="1:9" ht="28.5">
      <c r="A4" s="806" t="s">
        <v>6112</v>
      </c>
      <c r="B4" s="806"/>
      <c r="C4" s="807"/>
      <c r="D4" s="807"/>
      <c r="E4" s="807"/>
      <c r="F4" s="655" t="s">
        <v>6121</v>
      </c>
      <c r="G4" s="807"/>
      <c r="H4" s="891"/>
      <c r="I4" s="891"/>
    </row>
    <row r="5" spans="1:9" ht="28.5">
      <c r="A5" s="809" t="s">
        <v>6113</v>
      </c>
      <c r="B5" s="810"/>
      <c r="C5" s="811"/>
      <c r="D5" s="811"/>
      <c r="E5" s="811"/>
      <c r="F5" s="656" t="s">
        <v>6126</v>
      </c>
      <c r="G5" s="807"/>
      <c r="H5" s="891"/>
      <c r="I5" s="891"/>
    </row>
    <row r="6" spans="1:9" ht="42">
      <c r="A6" s="840" t="s">
        <v>6123</v>
      </c>
      <c r="B6" s="840"/>
      <c r="C6" s="841"/>
      <c r="D6" s="841"/>
      <c r="E6" s="841"/>
      <c r="F6" s="656" t="s">
        <v>6122</v>
      </c>
      <c r="G6" s="807"/>
      <c r="H6" s="891"/>
      <c r="I6" s="891"/>
    </row>
    <row r="7" spans="1:9" ht="39.65" customHeight="1">
      <c r="A7" s="940" t="s">
        <v>1464</v>
      </c>
      <c r="B7" s="941"/>
      <c r="C7" s="941"/>
      <c r="D7" s="941"/>
      <c r="E7" s="941"/>
      <c r="F7" s="941"/>
      <c r="G7" s="941"/>
      <c r="H7" s="941"/>
      <c r="I7" s="941"/>
    </row>
    <row r="8" spans="1:9" ht="33.4" customHeight="1">
      <c r="A8" s="921" t="s">
        <v>45</v>
      </c>
      <c r="B8" s="921"/>
      <c r="C8" s="921"/>
      <c r="D8" s="921"/>
      <c r="E8" s="921"/>
      <c r="F8" s="926" t="s">
        <v>6129</v>
      </c>
      <c r="G8" s="926"/>
      <c r="H8" s="927"/>
      <c r="I8" s="927"/>
    </row>
    <row r="9" spans="1:9" ht="33.4" customHeight="1">
      <c r="A9" s="681" t="s">
        <v>44</v>
      </c>
      <c r="B9" s="683" t="s">
        <v>43</v>
      </c>
      <c r="C9" s="908">
        <f>'Labour Room'!D685</f>
        <v>0</v>
      </c>
      <c r="D9" s="908"/>
      <c r="E9" s="908"/>
      <c r="F9" s="928">
        <f>D693</f>
        <v>0</v>
      </c>
      <c r="G9" s="929"/>
      <c r="H9" s="930"/>
      <c r="I9" s="931"/>
    </row>
    <row r="10" spans="1:9" ht="33.4" customHeight="1">
      <c r="A10" s="681" t="s">
        <v>42</v>
      </c>
      <c r="B10" s="683" t="s">
        <v>41</v>
      </c>
      <c r="C10" s="908">
        <f>'Labour Room'!D686</f>
        <v>0</v>
      </c>
      <c r="D10" s="908"/>
      <c r="E10" s="908"/>
      <c r="F10" s="932"/>
      <c r="G10" s="933"/>
      <c r="H10" s="934"/>
      <c r="I10" s="935"/>
    </row>
    <row r="11" spans="1:9" ht="33.4" customHeight="1">
      <c r="A11" s="681" t="s">
        <v>40</v>
      </c>
      <c r="B11" s="683" t="s">
        <v>39</v>
      </c>
      <c r="C11" s="908">
        <f>'Labour Room'!D687</f>
        <v>0</v>
      </c>
      <c r="D11" s="908"/>
      <c r="E11" s="908"/>
      <c r="F11" s="932"/>
      <c r="G11" s="933"/>
      <c r="H11" s="934"/>
      <c r="I11" s="935"/>
    </row>
    <row r="12" spans="1:9" ht="33.4" customHeight="1">
      <c r="A12" s="681" t="s">
        <v>38</v>
      </c>
      <c r="B12" s="683" t="s">
        <v>37</v>
      </c>
      <c r="C12" s="908">
        <f>'Labour Room'!D688</f>
        <v>0</v>
      </c>
      <c r="D12" s="908"/>
      <c r="E12" s="908"/>
      <c r="F12" s="932"/>
      <c r="G12" s="933"/>
      <c r="H12" s="934"/>
      <c r="I12" s="935"/>
    </row>
    <row r="13" spans="1:9" ht="33.4" customHeight="1">
      <c r="A13" s="681" t="s">
        <v>36</v>
      </c>
      <c r="B13" s="683" t="s">
        <v>35</v>
      </c>
      <c r="C13" s="908">
        <f>'Labour Room'!D689</f>
        <v>0</v>
      </c>
      <c r="D13" s="908"/>
      <c r="E13" s="908"/>
      <c r="F13" s="932"/>
      <c r="G13" s="933"/>
      <c r="H13" s="934"/>
      <c r="I13" s="935"/>
    </row>
    <row r="14" spans="1:9" ht="33.4" customHeight="1">
      <c r="A14" s="681" t="s">
        <v>33</v>
      </c>
      <c r="B14" s="683" t="s">
        <v>26</v>
      </c>
      <c r="C14" s="908">
        <f>'Labour Room'!D690</f>
        <v>0</v>
      </c>
      <c r="D14" s="908"/>
      <c r="E14" s="908"/>
      <c r="F14" s="932"/>
      <c r="G14" s="933"/>
      <c r="H14" s="934"/>
      <c r="I14" s="935"/>
    </row>
    <row r="15" spans="1:9" ht="33.4" customHeight="1">
      <c r="A15" s="681" t="s">
        <v>32</v>
      </c>
      <c r="B15" s="683" t="s">
        <v>31</v>
      </c>
      <c r="C15" s="908">
        <f>'Labour Room'!D691</f>
        <v>0</v>
      </c>
      <c r="D15" s="908"/>
      <c r="E15" s="908"/>
      <c r="F15" s="932"/>
      <c r="G15" s="933"/>
      <c r="H15" s="934"/>
      <c r="I15" s="935"/>
    </row>
    <row r="16" spans="1:9" ht="33.4" customHeight="1">
      <c r="A16" s="681" t="s">
        <v>30</v>
      </c>
      <c r="B16" s="683" t="s">
        <v>29</v>
      </c>
      <c r="C16" s="908">
        <f>'Labour Room'!D692</f>
        <v>0</v>
      </c>
      <c r="D16" s="908"/>
      <c r="E16" s="908"/>
      <c r="F16" s="936"/>
      <c r="G16" s="937"/>
      <c r="H16" s="938"/>
      <c r="I16" s="939"/>
    </row>
    <row r="17" spans="1:9" ht="33.4" customHeight="1">
      <c r="A17" s="873"/>
      <c r="B17" s="874"/>
      <c r="C17" s="874"/>
      <c r="D17" s="874"/>
      <c r="E17" s="874"/>
      <c r="F17" s="874"/>
      <c r="G17" s="874"/>
      <c r="H17" s="875"/>
      <c r="I17" s="876"/>
    </row>
    <row r="18" spans="1:9" ht="33.4" customHeight="1">
      <c r="A18" s="661"/>
      <c r="B18" s="812" t="s">
        <v>6118</v>
      </c>
      <c r="C18" s="812"/>
      <c r="D18" s="812"/>
      <c r="E18" s="812"/>
      <c r="F18" s="812"/>
      <c r="G18" s="812"/>
      <c r="H18" s="907"/>
      <c r="I18" s="907"/>
    </row>
    <row r="19" spans="1:9" ht="33.4" customHeight="1">
      <c r="A19" s="662">
        <v>1</v>
      </c>
      <c r="B19" s="814"/>
      <c r="C19" s="814"/>
      <c r="D19" s="814"/>
      <c r="E19" s="814"/>
      <c r="F19" s="814"/>
      <c r="G19" s="814"/>
      <c r="H19" s="906"/>
      <c r="I19" s="906"/>
    </row>
    <row r="20" spans="1:9" ht="33.4" customHeight="1">
      <c r="A20" s="662">
        <v>2</v>
      </c>
      <c r="B20" s="814"/>
      <c r="C20" s="814"/>
      <c r="D20" s="814"/>
      <c r="E20" s="814"/>
      <c r="F20" s="814"/>
      <c r="G20" s="814"/>
      <c r="H20" s="906"/>
      <c r="I20" s="906"/>
    </row>
    <row r="21" spans="1:9" ht="33.4" customHeight="1">
      <c r="A21" s="662">
        <v>3</v>
      </c>
      <c r="B21" s="814"/>
      <c r="C21" s="814"/>
      <c r="D21" s="814"/>
      <c r="E21" s="814"/>
      <c r="F21" s="814"/>
      <c r="G21" s="814"/>
      <c r="H21" s="906"/>
      <c r="I21" s="906"/>
    </row>
    <row r="22" spans="1:9" ht="33.4" customHeight="1">
      <c r="A22" s="662">
        <v>4</v>
      </c>
      <c r="B22" s="814"/>
      <c r="C22" s="814"/>
      <c r="D22" s="814"/>
      <c r="E22" s="814"/>
      <c r="F22" s="814"/>
      <c r="G22" s="814"/>
      <c r="H22" s="906"/>
      <c r="I22" s="906"/>
    </row>
    <row r="23" spans="1:9" ht="33.4" customHeight="1">
      <c r="A23" s="662">
        <v>5</v>
      </c>
      <c r="B23" s="814"/>
      <c r="C23" s="814"/>
      <c r="D23" s="814"/>
      <c r="E23" s="814"/>
      <c r="F23" s="814"/>
      <c r="G23" s="814"/>
      <c r="H23" s="906"/>
      <c r="I23" s="906"/>
    </row>
    <row r="24" spans="1:9" ht="33.4" customHeight="1">
      <c r="A24" s="661"/>
      <c r="B24" s="816" t="s">
        <v>6120</v>
      </c>
      <c r="C24" s="817"/>
      <c r="D24" s="817"/>
      <c r="E24" s="817"/>
      <c r="F24" s="817"/>
      <c r="G24" s="817"/>
      <c r="H24" s="871"/>
      <c r="I24" s="872"/>
    </row>
    <row r="25" spans="1:9" ht="33.4" customHeight="1">
      <c r="A25" s="662">
        <v>1</v>
      </c>
      <c r="B25" s="814"/>
      <c r="C25" s="814"/>
      <c r="D25" s="814"/>
      <c r="E25" s="814"/>
      <c r="F25" s="814"/>
      <c r="G25" s="814"/>
      <c r="H25" s="906"/>
      <c r="I25" s="906"/>
    </row>
    <row r="26" spans="1:9" ht="33.4" customHeight="1">
      <c r="A26" s="662">
        <v>2</v>
      </c>
      <c r="B26" s="814"/>
      <c r="C26" s="814"/>
      <c r="D26" s="814"/>
      <c r="E26" s="814"/>
      <c r="F26" s="814"/>
      <c r="G26" s="814"/>
      <c r="H26" s="906"/>
      <c r="I26" s="906"/>
    </row>
    <row r="27" spans="1:9" ht="33.4" customHeight="1">
      <c r="A27" s="662">
        <v>3</v>
      </c>
      <c r="B27" s="814"/>
      <c r="C27" s="814"/>
      <c r="D27" s="814"/>
      <c r="E27" s="814"/>
      <c r="F27" s="814"/>
      <c r="G27" s="814"/>
      <c r="H27" s="906"/>
      <c r="I27" s="906"/>
    </row>
    <row r="28" spans="1:9" ht="33.4" customHeight="1">
      <c r="A28" s="662">
        <v>4</v>
      </c>
      <c r="B28" s="789"/>
      <c r="C28" s="790"/>
      <c r="D28" s="790"/>
      <c r="E28" s="790"/>
      <c r="F28" s="790"/>
      <c r="G28" s="790"/>
      <c r="H28" s="858"/>
      <c r="I28" s="859"/>
    </row>
    <row r="29" spans="1:9" ht="33.4" customHeight="1">
      <c r="A29" s="662">
        <v>5</v>
      </c>
      <c r="B29" s="789"/>
      <c r="C29" s="790"/>
      <c r="D29" s="790"/>
      <c r="E29" s="790"/>
      <c r="F29" s="790"/>
      <c r="G29" s="790"/>
      <c r="H29" s="858"/>
      <c r="I29" s="859"/>
    </row>
    <row r="30" spans="1:9" ht="33.4" customHeight="1">
      <c r="A30" s="661"/>
      <c r="B30" s="812" t="s">
        <v>6119</v>
      </c>
      <c r="C30" s="812"/>
      <c r="D30" s="812"/>
      <c r="E30" s="812"/>
      <c r="F30" s="812"/>
      <c r="G30" s="812"/>
      <c r="H30" s="907"/>
      <c r="I30" s="907"/>
    </row>
    <row r="31" spans="1:9" ht="33.4" customHeight="1">
      <c r="A31" s="662">
        <v>1</v>
      </c>
      <c r="B31" s="814"/>
      <c r="C31" s="814"/>
      <c r="D31" s="814"/>
      <c r="E31" s="814"/>
      <c r="F31" s="814"/>
      <c r="G31" s="814"/>
      <c r="H31" s="906"/>
      <c r="I31" s="906"/>
    </row>
    <row r="32" spans="1:9" ht="33.4" customHeight="1">
      <c r="A32" s="662">
        <v>2</v>
      </c>
      <c r="B32" s="814"/>
      <c r="C32" s="814"/>
      <c r="D32" s="814"/>
      <c r="E32" s="814"/>
      <c r="F32" s="814"/>
      <c r="G32" s="814"/>
      <c r="H32" s="906"/>
      <c r="I32" s="906"/>
    </row>
    <row r="33" spans="1:9" ht="33.4" customHeight="1">
      <c r="A33" s="662">
        <v>3</v>
      </c>
      <c r="B33" s="814"/>
      <c r="C33" s="814"/>
      <c r="D33" s="814"/>
      <c r="E33" s="814"/>
      <c r="F33" s="814"/>
      <c r="G33" s="814"/>
      <c r="H33" s="906"/>
      <c r="I33" s="906"/>
    </row>
    <row r="34" spans="1:9" ht="33" customHeight="1">
      <c r="A34" s="662">
        <v>4</v>
      </c>
      <c r="B34" s="814"/>
      <c r="C34" s="814"/>
      <c r="D34" s="814"/>
      <c r="E34" s="814"/>
      <c r="F34" s="814"/>
      <c r="G34" s="814"/>
      <c r="H34" s="906"/>
      <c r="I34" s="906"/>
    </row>
    <row r="35" spans="1:9" ht="33" customHeight="1">
      <c r="A35" s="662">
        <v>5</v>
      </c>
      <c r="B35" s="789"/>
      <c r="C35" s="790"/>
      <c r="D35" s="790"/>
      <c r="E35" s="790"/>
      <c r="F35" s="790"/>
      <c r="G35" s="790"/>
      <c r="H35" s="858"/>
      <c r="I35" s="859"/>
    </row>
    <row r="36" spans="1:9" ht="33.4" customHeight="1">
      <c r="A36" s="661"/>
      <c r="B36" s="863" t="s">
        <v>6124</v>
      </c>
      <c r="C36" s="864"/>
      <c r="D36" s="864"/>
      <c r="E36" s="864"/>
      <c r="F36" s="864"/>
      <c r="G36" s="864"/>
      <c r="H36" s="865"/>
      <c r="I36" s="866"/>
    </row>
    <row r="37" spans="1:9" ht="33.4" customHeight="1">
      <c r="A37" s="661"/>
      <c r="B37" s="842" t="s">
        <v>6125</v>
      </c>
      <c r="C37" s="842"/>
      <c r="D37" s="842"/>
      <c r="E37" s="842"/>
      <c r="F37" s="842"/>
      <c r="G37" s="842"/>
      <c r="H37" s="925"/>
      <c r="I37" s="925"/>
    </row>
    <row r="38" spans="1:9" ht="51" customHeight="1">
      <c r="A38" s="922"/>
      <c r="B38" s="923"/>
      <c r="C38" s="923"/>
      <c r="D38" s="923"/>
      <c r="E38" s="923"/>
      <c r="F38" s="923"/>
      <c r="G38" s="923"/>
      <c r="H38" s="924"/>
      <c r="I38" s="924"/>
    </row>
    <row r="39" spans="1:9" ht="45" customHeight="1">
      <c r="A39" s="909" t="s">
        <v>1959</v>
      </c>
      <c r="B39" s="910"/>
      <c r="C39" s="910"/>
      <c r="D39" s="910"/>
      <c r="E39" s="910"/>
      <c r="F39" s="910"/>
      <c r="G39" s="911"/>
    </row>
    <row r="40" spans="1:9" ht="14.5" customHeight="1">
      <c r="A40" s="473" t="s">
        <v>1958</v>
      </c>
      <c r="B40" s="459" t="s">
        <v>1462</v>
      </c>
      <c r="C40" s="399" t="s">
        <v>1461</v>
      </c>
      <c r="D40" s="460" t="s">
        <v>1460</v>
      </c>
      <c r="E40" s="460" t="s">
        <v>1459</v>
      </c>
      <c r="F40" s="460" t="s">
        <v>1957</v>
      </c>
      <c r="G40" s="460" t="s">
        <v>1457</v>
      </c>
      <c r="H40" s="491" t="s">
        <v>48</v>
      </c>
      <c r="I40" s="684" t="s">
        <v>1456</v>
      </c>
    </row>
    <row r="41" spans="1:9" ht="27.65" customHeight="1">
      <c r="A41" s="156"/>
      <c r="B41" s="912" t="s">
        <v>1455</v>
      </c>
      <c r="C41" s="913"/>
      <c r="D41" s="913"/>
      <c r="E41" s="913"/>
      <c r="F41" s="913"/>
      <c r="G41" s="914"/>
      <c r="H41" s="11">
        <f>H42+H61+H75</f>
        <v>0</v>
      </c>
      <c r="I41" s="11">
        <f>I42+I61+I75</f>
        <v>30</v>
      </c>
    </row>
    <row r="42" spans="1:9" ht="40.15" customHeight="1">
      <c r="A42" s="411" t="s">
        <v>1454</v>
      </c>
      <c r="B42" s="915" t="s">
        <v>1956</v>
      </c>
      <c r="C42" s="916"/>
      <c r="D42" s="916"/>
      <c r="E42" s="916"/>
      <c r="F42" s="916"/>
      <c r="G42" s="917"/>
      <c r="H42" s="11">
        <f>SUM(D45:D56)</f>
        <v>0</v>
      </c>
      <c r="I42" s="11">
        <f>COUNT(D45:D56)*2</f>
        <v>4</v>
      </c>
    </row>
    <row r="43" spans="1:9" ht="31.5" hidden="1" customHeight="1">
      <c r="A43" s="21" t="s">
        <v>1452</v>
      </c>
      <c r="B43" s="42" t="s">
        <v>1451</v>
      </c>
      <c r="C43" s="25"/>
      <c r="D43" s="25"/>
      <c r="E43" s="26"/>
      <c r="F43" s="25"/>
      <c r="G43" s="25"/>
    </row>
    <row r="44" spans="1:9" ht="31.5" hidden="1" customHeight="1">
      <c r="A44" s="21" t="s">
        <v>1448</v>
      </c>
      <c r="B44" s="42" t="s">
        <v>1447</v>
      </c>
      <c r="C44" s="25"/>
      <c r="D44" s="25"/>
      <c r="E44" s="26"/>
      <c r="F44" s="25"/>
      <c r="G44" s="25"/>
    </row>
    <row r="45" spans="1:9" ht="31">
      <c r="A45" s="19" t="s">
        <v>1444</v>
      </c>
      <c r="B45" s="42" t="s">
        <v>1443</v>
      </c>
      <c r="C45" s="17" t="s">
        <v>1955</v>
      </c>
      <c r="D45" s="24">
        <v>0</v>
      </c>
      <c r="E45" s="26" t="s">
        <v>116</v>
      </c>
      <c r="F45" s="25"/>
      <c r="G45" s="24"/>
    </row>
    <row r="46" spans="1:9" ht="15.75" hidden="1" customHeight="1">
      <c r="A46" s="21" t="s">
        <v>1440</v>
      </c>
      <c r="B46" s="42" t="s">
        <v>1439</v>
      </c>
      <c r="C46" s="25"/>
      <c r="D46" s="25"/>
      <c r="E46" s="26"/>
      <c r="F46" s="25"/>
      <c r="G46" s="25"/>
    </row>
    <row r="47" spans="1:9" ht="31.5" hidden="1" customHeight="1">
      <c r="A47" s="21" t="s">
        <v>1436</v>
      </c>
      <c r="B47" s="42" t="s">
        <v>1435</v>
      </c>
      <c r="C47" s="25"/>
      <c r="D47" s="25"/>
      <c r="E47" s="26"/>
      <c r="F47" s="25"/>
      <c r="G47" s="25"/>
    </row>
    <row r="48" spans="1:9" ht="15.75" hidden="1" customHeight="1">
      <c r="A48" s="21" t="s">
        <v>1432</v>
      </c>
      <c r="B48" s="42" t="s">
        <v>1431</v>
      </c>
      <c r="C48" s="25"/>
      <c r="D48" s="25"/>
      <c r="E48" s="26"/>
      <c r="F48" s="25"/>
      <c r="G48" s="25"/>
    </row>
    <row r="49" spans="1:9" ht="31.5" hidden="1" customHeight="1">
      <c r="A49" s="21" t="s">
        <v>1426</v>
      </c>
      <c r="B49" s="42" t="s">
        <v>1425</v>
      </c>
      <c r="C49" s="25"/>
      <c r="D49" s="25"/>
      <c r="E49" s="26"/>
      <c r="F49" s="25"/>
      <c r="G49" s="25"/>
    </row>
    <row r="50" spans="1:9" ht="15.75" hidden="1" customHeight="1">
      <c r="A50" s="21" t="s">
        <v>1420</v>
      </c>
      <c r="B50" s="42" t="s">
        <v>1419</v>
      </c>
      <c r="C50" s="25"/>
      <c r="D50" s="25"/>
      <c r="E50" s="26"/>
      <c r="F50" s="25"/>
      <c r="G50" s="25"/>
    </row>
    <row r="51" spans="1:9" ht="15.75" hidden="1" customHeight="1">
      <c r="A51" s="21" t="s">
        <v>1417</v>
      </c>
      <c r="B51" s="42" t="s">
        <v>1416</v>
      </c>
      <c r="C51" s="25"/>
      <c r="D51" s="25"/>
      <c r="E51" s="26"/>
      <c r="F51" s="25"/>
      <c r="G51" s="25"/>
    </row>
    <row r="52" spans="1:9" ht="31.5" hidden="1" customHeight="1">
      <c r="A52" s="21" t="s">
        <v>1414</v>
      </c>
      <c r="B52" s="42" t="s">
        <v>1413</v>
      </c>
      <c r="C52" s="25"/>
      <c r="D52" s="25"/>
      <c r="E52" s="26"/>
      <c r="F52" s="25"/>
      <c r="G52" s="25"/>
    </row>
    <row r="53" spans="1:9" ht="15.75" hidden="1" customHeight="1">
      <c r="A53" s="21" t="s">
        <v>1408</v>
      </c>
      <c r="B53" s="42" t="s">
        <v>1407</v>
      </c>
      <c r="C53" s="25"/>
      <c r="D53" s="25"/>
      <c r="E53" s="26"/>
      <c r="F53" s="25"/>
      <c r="G53" s="25"/>
    </row>
    <row r="54" spans="1:9" ht="31.5" hidden="1" customHeight="1">
      <c r="A54" s="21" t="s">
        <v>1404</v>
      </c>
      <c r="B54" s="42" t="s">
        <v>1403</v>
      </c>
      <c r="C54" s="25"/>
      <c r="D54" s="25"/>
      <c r="E54" s="26"/>
      <c r="F54" s="25"/>
      <c r="G54" s="25"/>
    </row>
    <row r="55" spans="1:9" ht="31.5" hidden="1" customHeight="1">
      <c r="A55" s="21" t="s">
        <v>1400</v>
      </c>
      <c r="B55" s="42" t="s">
        <v>1399</v>
      </c>
      <c r="C55" s="25"/>
      <c r="D55" s="25"/>
      <c r="E55" s="26"/>
      <c r="F55" s="25"/>
      <c r="G55" s="25"/>
    </row>
    <row r="56" spans="1:9" ht="31">
      <c r="A56" s="19" t="s">
        <v>1395</v>
      </c>
      <c r="B56" s="29" t="s">
        <v>1394</v>
      </c>
      <c r="C56" s="30" t="s">
        <v>1954</v>
      </c>
      <c r="D56" s="37">
        <v>0</v>
      </c>
      <c r="E56" s="26" t="s">
        <v>110</v>
      </c>
      <c r="F56" s="26"/>
      <c r="G56" s="37"/>
    </row>
    <row r="57" spans="1:9" ht="30" hidden="1" customHeight="1">
      <c r="A57" s="21" t="s">
        <v>1392</v>
      </c>
      <c r="B57" s="42" t="s">
        <v>1391</v>
      </c>
      <c r="C57" s="25"/>
      <c r="D57" s="25"/>
      <c r="E57" s="26"/>
      <c r="F57" s="25"/>
      <c r="G57" s="25"/>
    </row>
    <row r="58" spans="1:9" ht="31.5" hidden="1" customHeight="1">
      <c r="A58" s="21" t="s">
        <v>1383</v>
      </c>
      <c r="B58" s="42" t="s">
        <v>1382</v>
      </c>
      <c r="C58" s="25"/>
      <c r="D58" s="25"/>
      <c r="E58" s="26"/>
      <c r="F58" s="25"/>
      <c r="G58" s="25"/>
    </row>
    <row r="59" spans="1:9" ht="31.5" hidden="1" customHeight="1">
      <c r="A59" s="21" t="s">
        <v>1381</v>
      </c>
      <c r="B59" s="42" t="s">
        <v>1380</v>
      </c>
      <c r="C59" s="25"/>
      <c r="D59" s="25"/>
      <c r="E59" s="26"/>
      <c r="F59" s="25"/>
      <c r="G59" s="25"/>
    </row>
    <row r="60" spans="1:9" ht="31.5" hidden="1" customHeight="1">
      <c r="A60" s="21" t="s">
        <v>1379</v>
      </c>
      <c r="B60" s="135" t="s">
        <v>1378</v>
      </c>
      <c r="C60" s="25"/>
      <c r="D60" s="25"/>
      <c r="E60" s="26"/>
      <c r="F60" s="25"/>
      <c r="G60" s="25"/>
    </row>
    <row r="61" spans="1:9" ht="40.15" customHeight="1">
      <c r="A61" s="406" t="s">
        <v>1377</v>
      </c>
      <c r="B61" s="918" t="s">
        <v>1953</v>
      </c>
      <c r="C61" s="919"/>
      <c r="D61" s="919"/>
      <c r="E61" s="919"/>
      <c r="F61" s="919"/>
      <c r="G61" s="920"/>
      <c r="H61" s="11">
        <f>SUM(D62:D72)</f>
        <v>0</v>
      </c>
      <c r="I61" s="11">
        <f>COUNT(D62:D72)*2</f>
        <v>22</v>
      </c>
    </row>
    <row r="62" spans="1:9" ht="31.5" customHeight="1">
      <c r="A62" s="19" t="s">
        <v>1375</v>
      </c>
      <c r="B62" s="38" t="s">
        <v>1374</v>
      </c>
      <c r="C62" s="22" t="s">
        <v>1952</v>
      </c>
      <c r="D62" s="24">
        <v>0</v>
      </c>
      <c r="E62" s="26" t="s">
        <v>116</v>
      </c>
      <c r="F62" s="25" t="s">
        <v>1951</v>
      </c>
      <c r="G62" s="24"/>
    </row>
    <row r="63" spans="1:9" ht="31.5" customHeight="1">
      <c r="A63" s="19" t="s">
        <v>1373</v>
      </c>
      <c r="B63" s="31" t="s">
        <v>1372</v>
      </c>
      <c r="C63" s="30" t="s">
        <v>1950</v>
      </c>
      <c r="D63" s="24">
        <v>0</v>
      </c>
      <c r="E63" s="26" t="s">
        <v>116</v>
      </c>
      <c r="F63" s="30" t="s">
        <v>1949</v>
      </c>
      <c r="G63" s="37"/>
    </row>
    <row r="64" spans="1:9" ht="30.75" customHeight="1">
      <c r="A64" s="19"/>
      <c r="B64" s="31"/>
      <c r="C64" s="13" t="s">
        <v>1948</v>
      </c>
      <c r="D64" s="24">
        <v>0</v>
      </c>
      <c r="E64" s="26" t="s">
        <v>116</v>
      </c>
      <c r="F64" s="30" t="s">
        <v>1947</v>
      </c>
      <c r="G64" s="37"/>
    </row>
    <row r="65" spans="1:9" ht="30.75" customHeight="1">
      <c r="A65" s="19"/>
      <c r="B65" s="31"/>
      <c r="C65" s="30" t="s">
        <v>1637</v>
      </c>
      <c r="D65" s="24">
        <v>0</v>
      </c>
      <c r="E65" s="26" t="s">
        <v>116</v>
      </c>
      <c r="F65" s="30" t="s">
        <v>1946</v>
      </c>
      <c r="G65" s="37"/>
    </row>
    <row r="66" spans="1:9" ht="30.75" customHeight="1">
      <c r="A66" s="19"/>
      <c r="B66" s="31"/>
      <c r="C66" s="30" t="s">
        <v>1635</v>
      </c>
      <c r="D66" s="24">
        <v>0</v>
      </c>
      <c r="E66" s="26" t="s">
        <v>116</v>
      </c>
      <c r="F66" s="30"/>
      <c r="G66" s="37"/>
    </row>
    <row r="67" spans="1:9" ht="24" customHeight="1">
      <c r="A67" s="19"/>
      <c r="B67" s="31"/>
      <c r="C67" s="30" t="s">
        <v>1945</v>
      </c>
      <c r="D67" s="24">
        <v>0</v>
      </c>
      <c r="E67" s="26" t="s">
        <v>116</v>
      </c>
      <c r="F67" s="30"/>
      <c r="G67" s="37"/>
    </row>
    <row r="68" spans="1:9" ht="30.75" customHeight="1">
      <c r="A68" s="19"/>
      <c r="B68" s="31"/>
      <c r="C68" s="30" t="s">
        <v>1944</v>
      </c>
      <c r="D68" s="24">
        <v>0</v>
      </c>
      <c r="E68" s="26" t="s">
        <v>116</v>
      </c>
      <c r="F68" s="30"/>
      <c r="G68" s="37"/>
    </row>
    <row r="69" spans="1:9" ht="29">
      <c r="A69" s="19"/>
      <c r="B69" s="31"/>
      <c r="C69" s="30" t="s">
        <v>1943</v>
      </c>
      <c r="D69" s="24">
        <v>0</v>
      </c>
      <c r="E69" s="26" t="s">
        <v>116</v>
      </c>
      <c r="F69" s="30"/>
      <c r="G69" s="37"/>
    </row>
    <row r="70" spans="1:9" ht="45.75" customHeight="1">
      <c r="A70" s="19"/>
      <c r="B70" s="31"/>
      <c r="C70" s="30" t="s">
        <v>1942</v>
      </c>
      <c r="D70" s="24">
        <v>0</v>
      </c>
      <c r="E70" s="26" t="s">
        <v>116</v>
      </c>
      <c r="F70" s="30"/>
      <c r="G70" s="37"/>
    </row>
    <row r="71" spans="1:9" ht="31.5" customHeight="1">
      <c r="A71" s="19" t="s">
        <v>1370</v>
      </c>
      <c r="B71" s="31" t="s">
        <v>1369</v>
      </c>
      <c r="C71" s="55" t="s">
        <v>1941</v>
      </c>
      <c r="D71" s="24">
        <v>0</v>
      </c>
      <c r="E71" s="89" t="s">
        <v>116</v>
      </c>
      <c r="F71" s="89"/>
      <c r="G71" s="180"/>
    </row>
    <row r="72" spans="1:9" ht="30.75" customHeight="1">
      <c r="A72" s="19"/>
      <c r="B72" s="31"/>
      <c r="C72" s="30" t="s">
        <v>1940</v>
      </c>
      <c r="D72" s="24">
        <v>0</v>
      </c>
      <c r="E72" s="89" t="s">
        <v>116</v>
      </c>
      <c r="F72" s="26"/>
      <c r="G72" s="37"/>
    </row>
    <row r="73" spans="1:9" ht="31.5" hidden="1" customHeight="1">
      <c r="A73" s="21" t="s">
        <v>1367</v>
      </c>
      <c r="B73" s="38" t="s">
        <v>1366</v>
      </c>
      <c r="C73" s="25"/>
      <c r="D73" s="25"/>
      <c r="E73" s="26"/>
      <c r="F73" s="25"/>
      <c r="G73" s="25"/>
    </row>
    <row r="74" spans="1:9" ht="31.5" hidden="1" customHeight="1">
      <c r="A74" s="21" t="s">
        <v>1363</v>
      </c>
      <c r="B74" s="38" t="s">
        <v>1362</v>
      </c>
      <c r="C74" s="25"/>
      <c r="D74" s="25"/>
      <c r="E74" s="26"/>
      <c r="F74" s="25"/>
      <c r="G74" s="25"/>
    </row>
    <row r="75" spans="1:9" ht="40.15" customHeight="1">
      <c r="A75" s="406" t="s">
        <v>1360</v>
      </c>
      <c r="B75" s="918" t="s">
        <v>1939</v>
      </c>
      <c r="C75" s="919"/>
      <c r="D75" s="919"/>
      <c r="E75" s="919"/>
      <c r="F75" s="919"/>
      <c r="G75" s="920"/>
      <c r="H75" s="11">
        <f>SUM(D76:D77)</f>
        <v>0</v>
      </c>
      <c r="I75" s="11">
        <f>COUNT(D76:D77)*2</f>
        <v>4</v>
      </c>
    </row>
    <row r="76" spans="1:9" ht="30" customHeight="1">
      <c r="A76" s="19" t="s">
        <v>1358</v>
      </c>
      <c r="B76" s="31" t="s">
        <v>1357</v>
      </c>
      <c r="C76" s="30" t="s">
        <v>1938</v>
      </c>
      <c r="D76" s="179">
        <v>0</v>
      </c>
      <c r="E76" s="13" t="s">
        <v>116</v>
      </c>
      <c r="F76" s="13"/>
      <c r="G76" s="37"/>
    </row>
    <row r="77" spans="1:9" ht="120" customHeight="1">
      <c r="A77" s="19" t="s">
        <v>1356</v>
      </c>
      <c r="B77" s="31" t="s">
        <v>1355</v>
      </c>
      <c r="C77" s="30" t="s">
        <v>1937</v>
      </c>
      <c r="D77" s="179">
        <v>0</v>
      </c>
      <c r="E77" s="13" t="s">
        <v>116</v>
      </c>
      <c r="F77" s="32" t="s">
        <v>1936</v>
      </c>
      <c r="G77" s="37"/>
    </row>
    <row r="78" spans="1:9" ht="31.5" hidden="1" customHeight="1">
      <c r="A78" s="21" t="s">
        <v>1353</v>
      </c>
      <c r="B78" s="38" t="s">
        <v>1352</v>
      </c>
      <c r="C78" s="25"/>
      <c r="D78" s="25"/>
      <c r="E78" s="26"/>
      <c r="F78" s="25"/>
      <c r="G78" s="25"/>
    </row>
    <row r="79" spans="1:9" ht="40.15" hidden="1" customHeight="1">
      <c r="A79" s="407" t="s">
        <v>1349</v>
      </c>
      <c r="B79" s="918" t="s">
        <v>1935</v>
      </c>
      <c r="C79" s="919"/>
      <c r="D79" s="919"/>
      <c r="E79" s="919"/>
      <c r="F79" s="919"/>
      <c r="G79" s="920"/>
    </row>
    <row r="80" spans="1:9" ht="47.25" hidden="1" customHeight="1">
      <c r="A80" s="21" t="s">
        <v>1347</v>
      </c>
      <c r="B80" s="42" t="s">
        <v>1346</v>
      </c>
      <c r="C80" s="25"/>
      <c r="D80" s="25"/>
      <c r="E80" s="26"/>
      <c r="F80" s="25"/>
      <c r="G80" s="25"/>
    </row>
    <row r="81" spans="1:7" ht="47.25" hidden="1" customHeight="1">
      <c r="A81" s="21" t="s">
        <v>1343</v>
      </c>
      <c r="B81" s="42" t="s">
        <v>1342</v>
      </c>
      <c r="C81" s="25"/>
      <c r="D81" s="25"/>
      <c r="E81" s="26"/>
      <c r="F81" s="25"/>
      <c r="G81" s="25"/>
    </row>
    <row r="82" spans="1:7" ht="47.25" hidden="1" customHeight="1">
      <c r="A82" s="21" t="s">
        <v>1340</v>
      </c>
      <c r="B82" s="42" t="s">
        <v>1339</v>
      </c>
      <c r="C82" s="25"/>
      <c r="D82" s="25"/>
      <c r="E82" s="26"/>
      <c r="F82" s="25"/>
      <c r="G82" s="25"/>
    </row>
    <row r="83" spans="1:7" ht="47.25" hidden="1" customHeight="1">
      <c r="A83" s="21" t="s">
        <v>1337</v>
      </c>
      <c r="B83" s="42" t="s">
        <v>1336</v>
      </c>
      <c r="C83" s="178"/>
      <c r="D83" s="25"/>
      <c r="E83" s="26"/>
      <c r="F83" s="178"/>
      <c r="G83" s="25"/>
    </row>
    <row r="84" spans="1:7" ht="30" hidden="1" customHeight="1">
      <c r="A84" s="21" t="s">
        <v>1330</v>
      </c>
      <c r="B84" s="42" t="s">
        <v>1329</v>
      </c>
      <c r="C84" s="25"/>
      <c r="D84" s="25"/>
      <c r="E84" s="26"/>
      <c r="F84" s="25"/>
      <c r="G84" s="25"/>
    </row>
    <row r="85" spans="1:7" ht="30" hidden="1" customHeight="1">
      <c r="A85" s="21" t="s">
        <v>1324</v>
      </c>
      <c r="B85" s="42" t="s">
        <v>1323</v>
      </c>
      <c r="C85" s="25"/>
      <c r="D85" s="25"/>
      <c r="E85" s="26"/>
      <c r="F85" s="25"/>
      <c r="G85" s="25"/>
    </row>
    <row r="86" spans="1:7" ht="30" hidden="1" customHeight="1">
      <c r="A86" s="21" t="s">
        <v>1321</v>
      </c>
      <c r="B86" s="42" t="s">
        <v>1320</v>
      </c>
      <c r="C86" s="25"/>
      <c r="D86" s="25"/>
      <c r="E86" s="26"/>
      <c r="F86" s="25"/>
      <c r="G86" s="25"/>
    </row>
    <row r="87" spans="1:7" ht="30" hidden="1" customHeight="1">
      <c r="A87" s="21" t="s">
        <v>1318</v>
      </c>
      <c r="B87" s="42" t="s">
        <v>1317</v>
      </c>
      <c r="C87" s="25"/>
      <c r="D87" s="25"/>
      <c r="E87" s="26"/>
      <c r="F87" s="25"/>
      <c r="G87" s="25"/>
    </row>
    <row r="88" spans="1:7" ht="30" hidden="1" customHeight="1">
      <c r="A88" s="21" t="s">
        <v>1315</v>
      </c>
      <c r="B88" s="42" t="s">
        <v>1314</v>
      </c>
      <c r="C88" s="25"/>
      <c r="D88" s="25"/>
      <c r="E88" s="26"/>
      <c r="F88" s="25"/>
      <c r="G88" s="25"/>
    </row>
    <row r="89" spans="1:7" ht="30" hidden="1" customHeight="1">
      <c r="A89" s="21" t="s">
        <v>1313</v>
      </c>
      <c r="B89" s="42" t="s">
        <v>1312</v>
      </c>
      <c r="C89" s="25"/>
      <c r="D89" s="25"/>
      <c r="E89" s="26"/>
      <c r="F89" s="25"/>
      <c r="G89" s="25"/>
    </row>
    <row r="90" spans="1:7" ht="30" hidden="1" customHeight="1">
      <c r="A90" s="21" t="s">
        <v>1310</v>
      </c>
      <c r="B90" s="138" t="s">
        <v>1309</v>
      </c>
      <c r="C90" s="25"/>
      <c r="D90" s="25"/>
      <c r="E90" s="26"/>
      <c r="F90" s="25"/>
      <c r="G90" s="25"/>
    </row>
    <row r="91" spans="1:7" ht="40.15" hidden="1" customHeight="1">
      <c r="A91" s="407" t="s">
        <v>1307</v>
      </c>
      <c r="B91" s="825" t="s">
        <v>1934</v>
      </c>
      <c r="C91" s="826"/>
      <c r="D91" s="826"/>
      <c r="E91" s="826"/>
      <c r="F91" s="826"/>
      <c r="G91" s="827"/>
    </row>
    <row r="92" spans="1:7" ht="15.75" hidden="1" customHeight="1">
      <c r="A92" s="21" t="s">
        <v>1305</v>
      </c>
      <c r="B92" s="38" t="s">
        <v>1304</v>
      </c>
      <c r="C92" s="25"/>
      <c r="D92" s="25"/>
      <c r="E92" s="26"/>
      <c r="F92" s="25"/>
      <c r="G92" s="25"/>
    </row>
    <row r="93" spans="1:7" ht="15.75" hidden="1" customHeight="1">
      <c r="A93" s="21" t="s">
        <v>1303</v>
      </c>
      <c r="B93" s="38" t="s">
        <v>1302</v>
      </c>
      <c r="C93" s="25"/>
      <c r="D93" s="25"/>
      <c r="E93" s="26"/>
      <c r="F93" s="25"/>
      <c r="G93" s="25"/>
    </row>
    <row r="94" spans="1:7" ht="15.75" hidden="1" customHeight="1">
      <c r="A94" s="21" t="s">
        <v>1301</v>
      </c>
      <c r="B94" s="38" t="s">
        <v>1300</v>
      </c>
      <c r="C94" s="25"/>
      <c r="D94" s="25"/>
      <c r="E94" s="26"/>
      <c r="F94" s="25"/>
      <c r="G94" s="25"/>
    </row>
    <row r="95" spans="1:7" ht="31.5" hidden="1" customHeight="1">
      <c r="A95" s="21" t="s">
        <v>1299</v>
      </c>
      <c r="B95" s="38" t="s">
        <v>1298</v>
      </c>
      <c r="C95" s="25"/>
      <c r="D95" s="25"/>
      <c r="E95" s="26"/>
      <c r="F95" s="25"/>
      <c r="G95" s="25"/>
    </row>
    <row r="96" spans="1:7" ht="31.5" hidden="1" customHeight="1">
      <c r="A96" s="21" t="s">
        <v>1297</v>
      </c>
      <c r="B96" s="134" t="s">
        <v>1296</v>
      </c>
      <c r="C96" s="25"/>
      <c r="D96" s="25"/>
      <c r="E96" s="26"/>
      <c r="F96" s="25"/>
      <c r="G96" s="25"/>
    </row>
    <row r="97" spans="1:9" ht="15.75" hidden="1" customHeight="1">
      <c r="A97" s="21" t="s">
        <v>1295</v>
      </c>
      <c r="B97" s="38" t="s">
        <v>1294</v>
      </c>
      <c r="C97" s="25"/>
      <c r="D97" s="25"/>
      <c r="E97" s="26"/>
      <c r="F97" s="25"/>
      <c r="G97" s="25"/>
    </row>
    <row r="98" spans="1:9" ht="31.5" hidden="1" customHeight="1">
      <c r="A98" s="21" t="s">
        <v>1293</v>
      </c>
      <c r="B98" s="38" t="s">
        <v>1292</v>
      </c>
      <c r="C98" s="25"/>
      <c r="D98" s="25"/>
      <c r="E98" s="26"/>
      <c r="F98" s="25"/>
      <c r="G98" s="25"/>
    </row>
    <row r="99" spans="1:9" ht="40.15" hidden="1" customHeight="1">
      <c r="A99" s="407" t="s">
        <v>1291</v>
      </c>
      <c r="B99" s="825" t="s">
        <v>1290</v>
      </c>
      <c r="C99" s="826"/>
      <c r="D99" s="826"/>
      <c r="E99" s="826"/>
      <c r="F99" s="826"/>
      <c r="G99" s="827"/>
    </row>
    <row r="100" spans="1:9" ht="63" hidden="1" customHeight="1">
      <c r="A100" s="21" t="s">
        <v>1289</v>
      </c>
      <c r="B100" s="134" t="s">
        <v>1288</v>
      </c>
      <c r="C100" s="25"/>
      <c r="D100" s="25"/>
      <c r="E100" s="26"/>
      <c r="F100" s="25"/>
      <c r="G100" s="25"/>
    </row>
    <row r="101" spans="1:9" ht="63" hidden="1" customHeight="1">
      <c r="A101" s="133" t="s">
        <v>1285</v>
      </c>
      <c r="B101" s="177" t="s">
        <v>1284</v>
      </c>
      <c r="C101" s="130"/>
      <c r="D101" s="130"/>
      <c r="E101" s="117"/>
      <c r="F101" s="130"/>
      <c r="G101" s="130"/>
    </row>
    <row r="102" spans="1:9" ht="21">
      <c r="A102" s="156"/>
      <c r="B102" s="942" t="s">
        <v>1283</v>
      </c>
      <c r="C102" s="942"/>
      <c r="D102" s="942"/>
      <c r="E102" s="942"/>
      <c r="F102" s="942"/>
      <c r="G102" s="176"/>
      <c r="H102" s="11">
        <f>H103+H118+H127+H133+H139</f>
        <v>0</v>
      </c>
      <c r="I102" s="11">
        <f>I103+I118+I127+I133+I139</f>
        <v>56</v>
      </c>
    </row>
    <row r="103" spans="1:9" ht="40.15" customHeight="1">
      <c r="A103" s="412" t="s">
        <v>1282</v>
      </c>
      <c r="B103" s="915" t="s">
        <v>1933</v>
      </c>
      <c r="C103" s="916"/>
      <c r="D103" s="916"/>
      <c r="E103" s="916"/>
      <c r="F103" s="916"/>
      <c r="G103" s="917"/>
      <c r="H103" s="11">
        <f>SUM(D104:D116)</f>
        <v>0</v>
      </c>
      <c r="I103" s="11">
        <f>COUNT(D104:D116)*2</f>
        <v>22</v>
      </c>
    </row>
    <row r="104" spans="1:9" ht="60" customHeight="1">
      <c r="A104" s="19" t="s">
        <v>1280</v>
      </c>
      <c r="B104" s="101" t="s">
        <v>1279</v>
      </c>
      <c r="C104" s="88" t="s">
        <v>1278</v>
      </c>
      <c r="D104" s="37">
        <v>0</v>
      </c>
      <c r="E104" s="26" t="s">
        <v>168</v>
      </c>
      <c r="F104" s="23" t="s">
        <v>1277</v>
      </c>
      <c r="G104" s="37"/>
    </row>
    <row r="105" spans="1:9" ht="60" customHeight="1">
      <c r="A105" s="19"/>
      <c r="B105" s="101"/>
      <c r="C105" s="23" t="s">
        <v>1932</v>
      </c>
      <c r="D105" s="37">
        <v>0</v>
      </c>
      <c r="E105" s="26" t="s">
        <v>168</v>
      </c>
      <c r="F105" s="102" t="s">
        <v>1931</v>
      </c>
      <c r="G105" s="37"/>
    </row>
    <row r="106" spans="1:9" ht="45" customHeight="1">
      <c r="A106" s="19"/>
      <c r="B106" s="101"/>
      <c r="C106" s="104" t="s">
        <v>1930</v>
      </c>
      <c r="D106" s="37">
        <v>0</v>
      </c>
      <c r="E106" s="26" t="s">
        <v>168</v>
      </c>
      <c r="F106" s="23"/>
      <c r="G106" s="37"/>
    </row>
    <row r="107" spans="1:9" ht="47.25" customHeight="1">
      <c r="A107" s="19" t="s">
        <v>1275</v>
      </c>
      <c r="B107" s="101" t="s">
        <v>1274</v>
      </c>
      <c r="C107" s="23" t="s">
        <v>1929</v>
      </c>
      <c r="D107" s="37">
        <v>0</v>
      </c>
      <c r="E107" s="26" t="s">
        <v>168</v>
      </c>
      <c r="F107" s="26"/>
      <c r="G107" s="37"/>
    </row>
    <row r="108" spans="1:9" ht="47.25" customHeight="1">
      <c r="A108" s="19"/>
      <c r="B108" s="101"/>
      <c r="C108" s="23" t="s">
        <v>1928</v>
      </c>
      <c r="D108" s="37">
        <v>0</v>
      </c>
      <c r="E108" s="26" t="s">
        <v>168</v>
      </c>
      <c r="F108" s="26"/>
      <c r="G108" s="37"/>
    </row>
    <row r="109" spans="1:9" ht="30" customHeight="1">
      <c r="A109" s="19"/>
      <c r="C109" s="23" t="s">
        <v>1927</v>
      </c>
      <c r="D109" s="37">
        <v>0</v>
      </c>
      <c r="E109" s="26" t="s">
        <v>168</v>
      </c>
      <c r="F109" s="26"/>
      <c r="G109" s="37"/>
    </row>
    <row r="110" spans="1:9" ht="48" customHeight="1">
      <c r="A110" s="19"/>
      <c r="B110" s="101"/>
      <c r="C110" s="95" t="s">
        <v>1926</v>
      </c>
      <c r="D110" s="37">
        <v>0</v>
      </c>
      <c r="E110" s="26" t="s">
        <v>168</v>
      </c>
      <c r="F110" s="26"/>
      <c r="G110" s="37"/>
    </row>
    <row r="111" spans="1:9" ht="45" customHeight="1">
      <c r="A111" s="19"/>
      <c r="B111" s="101"/>
      <c r="C111" s="120" t="s">
        <v>1925</v>
      </c>
      <c r="D111" s="37">
        <v>0</v>
      </c>
      <c r="E111" s="26" t="s">
        <v>168</v>
      </c>
      <c r="F111" s="26"/>
      <c r="G111" s="37"/>
    </row>
    <row r="112" spans="1:9" ht="31.5" hidden="1" customHeight="1">
      <c r="A112" s="21" t="s">
        <v>1268</v>
      </c>
      <c r="B112" s="173" t="s">
        <v>1267</v>
      </c>
      <c r="C112" s="25"/>
      <c r="D112" s="25"/>
      <c r="E112" s="26"/>
      <c r="F112" s="25"/>
      <c r="G112" s="25"/>
    </row>
    <row r="113" spans="1:9" ht="31.5" hidden="1" customHeight="1">
      <c r="A113" s="21" t="s">
        <v>1265</v>
      </c>
      <c r="B113" s="173" t="s">
        <v>1264</v>
      </c>
      <c r="D113" s="25"/>
      <c r="E113" s="26"/>
      <c r="F113" s="25"/>
      <c r="G113" s="25"/>
    </row>
    <row r="114" spans="1:9" ht="60" customHeight="1">
      <c r="A114" s="19" t="s">
        <v>1262</v>
      </c>
      <c r="B114" s="101" t="s">
        <v>1261</v>
      </c>
      <c r="C114" s="23" t="s">
        <v>1260</v>
      </c>
      <c r="D114" s="37">
        <v>0</v>
      </c>
      <c r="E114" s="26" t="s">
        <v>168</v>
      </c>
      <c r="F114" s="23" t="s">
        <v>1924</v>
      </c>
      <c r="G114" s="37"/>
    </row>
    <row r="115" spans="1:9" ht="31.5" customHeight="1">
      <c r="A115" s="19" t="s">
        <v>1258</v>
      </c>
      <c r="B115" s="101" t="s">
        <v>1257</v>
      </c>
      <c r="C115" s="102" t="s">
        <v>1256</v>
      </c>
      <c r="D115" s="37">
        <v>0</v>
      </c>
      <c r="E115" s="26" t="s">
        <v>168</v>
      </c>
      <c r="F115" s="26"/>
      <c r="G115" s="37"/>
    </row>
    <row r="116" spans="1:9" ht="47.25" customHeight="1">
      <c r="A116" s="19" t="s">
        <v>1255</v>
      </c>
      <c r="B116" s="101" t="s">
        <v>1254</v>
      </c>
      <c r="C116" s="174" t="s">
        <v>1253</v>
      </c>
      <c r="D116" s="37">
        <v>0</v>
      </c>
      <c r="E116" s="26" t="s">
        <v>168</v>
      </c>
      <c r="F116" s="17" t="s">
        <v>1923</v>
      </c>
      <c r="G116" s="37"/>
    </row>
    <row r="117" spans="1:9" ht="31.5" hidden="1" customHeight="1">
      <c r="A117" s="21" t="s">
        <v>1252</v>
      </c>
      <c r="B117" s="173" t="s">
        <v>1251</v>
      </c>
      <c r="C117" s="25"/>
      <c r="D117" s="25"/>
      <c r="E117" s="26"/>
      <c r="F117" s="25"/>
      <c r="G117" s="25"/>
    </row>
    <row r="118" spans="1:9" ht="40.15" customHeight="1">
      <c r="A118" s="408" t="s">
        <v>1248</v>
      </c>
      <c r="B118" s="915" t="s">
        <v>1922</v>
      </c>
      <c r="C118" s="916"/>
      <c r="D118" s="916"/>
      <c r="E118" s="916"/>
      <c r="F118" s="916"/>
      <c r="G118" s="917"/>
      <c r="H118" s="11">
        <f>SUM(D119:D124)</f>
        <v>0</v>
      </c>
      <c r="I118" s="11">
        <f>COUNT(D119:D124)*2</f>
        <v>10</v>
      </c>
    </row>
    <row r="119" spans="1:9" ht="45" customHeight="1">
      <c r="A119" s="19" t="s">
        <v>1246</v>
      </c>
      <c r="B119" s="97" t="s">
        <v>1245</v>
      </c>
      <c r="C119" s="23" t="s">
        <v>1921</v>
      </c>
      <c r="D119" s="37">
        <v>0</v>
      </c>
      <c r="E119" s="26" t="s">
        <v>168</v>
      </c>
      <c r="F119" s="26"/>
      <c r="G119" s="37"/>
    </row>
    <row r="120" spans="1:9" ht="45" customHeight="1">
      <c r="A120" s="19"/>
      <c r="B120" s="97"/>
      <c r="C120" s="102" t="s">
        <v>1920</v>
      </c>
      <c r="D120" s="37">
        <v>0</v>
      </c>
      <c r="E120" s="26" t="s">
        <v>797</v>
      </c>
      <c r="F120" s="26"/>
      <c r="G120" s="37"/>
    </row>
    <row r="121" spans="1:9" ht="47.25" hidden="1" customHeight="1">
      <c r="A121" s="21" t="s">
        <v>1239</v>
      </c>
      <c r="B121" s="172" t="s">
        <v>1238</v>
      </c>
      <c r="C121" s="25"/>
      <c r="D121" s="25"/>
      <c r="E121" s="26"/>
      <c r="F121" s="25"/>
      <c r="G121" s="25"/>
    </row>
    <row r="122" spans="1:9" ht="45" customHeight="1">
      <c r="A122" s="19" t="s">
        <v>1237</v>
      </c>
      <c r="B122" s="100" t="s">
        <v>1236</v>
      </c>
      <c r="C122" s="99" t="s">
        <v>1919</v>
      </c>
      <c r="D122" s="37">
        <v>0</v>
      </c>
      <c r="E122" s="26" t="s">
        <v>168</v>
      </c>
      <c r="F122" s="26"/>
      <c r="G122" s="37"/>
    </row>
    <row r="123" spans="1:9" ht="45" customHeight="1">
      <c r="A123" s="19"/>
      <c r="B123" s="97"/>
      <c r="C123" s="99" t="s">
        <v>1918</v>
      </c>
      <c r="D123" s="37">
        <v>0</v>
      </c>
      <c r="E123" s="26" t="s">
        <v>168</v>
      </c>
      <c r="F123" s="26"/>
      <c r="G123" s="37"/>
    </row>
    <row r="124" spans="1:9" ht="45" customHeight="1">
      <c r="A124" s="19"/>
      <c r="B124" s="97"/>
      <c r="C124" s="102" t="s">
        <v>1917</v>
      </c>
      <c r="D124" s="37">
        <v>0</v>
      </c>
      <c r="E124" s="26" t="s">
        <v>168</v>
      </c>
      <c r="F124" s="23" t="s">
        <v>1916</v>
      </c>
      <c r="G124" s="37"/>
    </row>
    <row r="125" spans="1:9" ht="31.5" hidden="1" customHeight="1">
      <c r="A125" s="21" t="s">
        <v>1231</v>
      </c>
      <c r="B125" s="172" t="s">
        <v>1230</v>
      </c>
      <c r="C125" s="102"/>
      <c r="D125" s="26"/>
      <c r="E125" s="26"/>
      <c r="F125" s="26"/>
      <c r="G125" s="26"/>
    </row>
    <row r="126" spans="1:9" ht="47.25" hidden="1" customHeight="1">
      <c r="A126" s="21" t="s">
        <v>1229</v>
      </c>
      <c r="B126" s="98" t="s">
        <v>1228</v>
      </c>
      <c r="C126" s="25"/>
      <c r="D126" s="25"/>
      <c r="E126" s="26"/>
      <c r="F126" s="25"/>
      <c r="G126" s="25"/>
    </row>
    <row r="127" spans="1:9" ht="40.15" customHeight="1">
      <c r="A127" s="408" t="s">
        <v>1227</v>
      </c>
      <c r="B127" s="915" t="s">
        <v>1915</v>
      </c>
      <c r="C127" s="916"/>
      <c r="D127" s="916"/>
      <c r="E127" s="916"/>
      <c r="F127" s="916"/>
      <c r="G127" s="917"/>
      <c r="H127" s="11">
        <f>SUM(D128:D132)</f>
        <v>0</v>
      </c>
      <c r="I127" s="11">
        <f>COUNT(D128:D132)*2</f>
        <v>10</v>
      </c>
    </row>
    <row r="128" spans="1:9" ht="50.25" customHeight="1">
      <c r="A128" s="19" t="s">
        <v>1225</v>
      </c>
      <c r="B128" s="97" t="s">
        <v>1224</v>
      </c>
      <c r="C128" s="102" t="s">
        <v>1914</v>
      </c>
      <c r="D128" s="37">
        <v>0</v>
      </c>
      <c r="E128" s="26" t="s">
        <v>168</v>
      </c>
      <c r="F128" s="26"/>
      <c r="G128" s="37"/>
    </row>
    <row r="129" spans="1:9" ht="45" customHeight="1">
      <c r="A129" s="19"/>
      <c r="B129" s="97"/>
      <c r="C129" s="23" t="s">
        <v>1913</v>
      </c>
      <c r="D129" s="37">
        <v>0</v>
      </c>
      <c r="E129" s="26" t="s">
        <v>168</v>
      </c>
      <c r="F129" s="26"/>
      <c r="G129" s="37"/>
    </row>
    <row r="130" spans="1:9" ht="45" customHeight="1">
      <c r="A130" s="19" t="s">
        <v>1220</v>
      </c>
      <c r="B130" s="97" t="s">
        <v>1219</v>
      </c>
      <c r="C130" s="23" t="s">
        <v>1912</v>
      </c>
      <c r="D130" s="37">
        <v>0</v>
      </c>
      <c r="E130" s="26" t="s">
        <v>1210</v>
      </c>
      <c r="F130" s="26"/>
      <c r="G130" s="37"/>
    </row>
    <row r="131" spans="1:9" ht="47.25" customHeight="1">
      <c r="A131" s="19" t="s">
        <v>1217</v>
      </c>
      <c r="B131" s="97" t="s">
        <v>1216</v>
      </c>
      <c r="C131" s="23" t="s">
        <v>1911</v>
      </c>
      <c r="D131" s="37">
        <v>0</v>
      </c>
      <c r="E131" s="26" t="s">
        <v>1910</v>
      </c>
      <c r="F131" s="26"/>
      <c r="G131" s="37"/>
    </row>
    <row r="132" spans="1:9" ht="78.75" customHeight="1">
      <c r="A132" s="19" t="s">
        <v>1213</v>
      </c>
      <c r="B132" s="97" t="s">
        <v>1212</v>
      </c>
      <c r="C132" s="23" t="s">
        <v>1909</v>
      </c>
      <c r="D132" s="37">
        <v>0</v>
      </c>
      <c r="E132" s="26" t="s">
        <v>1210</v>
      </c>
      <c r="F132" s="26"/>
      <c r="G132" s="37"/>
    </row>
    <row r="133" spans="1:9" ht="40.15" customHeight="1">
      <c r="A133" s="408" t="s">
        <v>1208</v>
      </c>
      <c r="B133" s="915" t="s">
        <v>1908</v>
      </c>
      <c r="C133" s="916"/>
      <c r="D133" s="916"/>
      <c r="E133" s="916"/>
      <c r="F133" s="916"/>
      <c r="G133" s="917"/>
      <c r="H133" s="11">
        <f>SUM(D134:D138)</f>
        <v>0</v>
      </c>
      <c r="I133" s="11">
        <f>COUNT(D134:D138)*2</f>
        <v>6</v>
      </c>
    </row>
    <row r="134" spans="1:9" ht="47.25" customHeight="1">
      <c r="A134" s="19" t="s">
        <v>1206</v>
      </c>
      <c r="B134" s="97" t="s">
        <v>1205</v>
      </c>
      <c r="C134" s="23" t="s">
        <v>1907</v>
      </c>
      <c r="D134" s="37">
        <v>0</v>
      </c>
      <c r="E134" s="26" t="s">
        <v>422</v>
      </c>
      <c r="F134" s="26"/>
      <c r="G134" s="37"/>
    </row>
    <row r="135" spans="1:9" ht="31.5" hidden="1" customHeight="1">
      <c r="A135" s="21" t="s">
        <v>1203</v>
      </c>
      <c r="B135" s="97" t="s">
        <v>1202</v>
      </c>
      <c r="C135" s="23"/>
      <c r="D135" s="26"/>
      <c r="E135" s="26"/>
      <c r="F135" s="26"/>
      <c r="G135" s="26"/>
    </row>
    <row r="136" spans="1:9" ht="31.5" hidden="1" customHeight="1">
      <c r="A136" s="21" t="s">
        <v>1200</v>
      </c>
      <c r="B136" s="97" t="s">
        <v>1199</v>
      </c>
      <c r="C136" s="23"/>
      <c r="D136" s="26"/>
      <c r="E136" s="26"/>
      <c r="F136" s="26"/>
      <c r="G136" s="26"/>
    </row>
    <row r="137" spans="1:9" ht="75" customHeight="1">
      <c r="A137" s="19" t="s">
        <v>1198</v>
      </c>
      <c r="B137" s="97" t="s">
        <v>1197</v>
      </c>
      <c r="C137" s="23" t="s">
        <v>1906</v>
      </c>
      <c r="D137" s="37">
        <v>0</v>
      </c>
      <c r="E137" s="26" t="s">
        <v>1195</v>
      </c>
      <c r="F137" s="26"/>
      <c r="G137" s="37"/>
    </row>
    <row r="138" spans="1:9" ht="74.25" customHeight="1">
      <c r="A138" s="19" t="s">
        <v>1191</v>
      </c>
      <c r="B138" s="29" t="s">
        <v>1190</v>
      </c>
      <c r="C138" s="30" t="s">
        <v>1189</v>
      </c>
      <c r="D138" s="37">
        <v>0</v>
      </c>
      <c r="E138" s="26" t="s">
        <v>168</v>
      </c>
      <c r="F138" s="26"/>
      <c r="G138" s="37"/>
    </row>
    <row r="139" spans="1:9" ht="40.15" customHeight="1">
      <c r="A139" s="408" t="s">
        <v>1188</v>
      </c>
      <c r="B139" s="915" t="s">
        <v>1905</v>
      </c>
      <c r="C139" s="916"/>
      <c r="D139" s="916"/>
      <c r="E139" s="916"/>
      <c r="F139" s="916"/>
      <c r="G139" s="917"/>
      <c r="H139" s="11">
        <f>SUM(D140:D144)</f>
        <v>0</v>
      </c>
      <c r="I139" s="11">
        <f>COUNT(D140:D144)*2</f>
        <v>8</v>
      </c>
    </row>
    <row r="140" spans="1:9" ht="47.25" customHeight="1">
      <c r="A140" s="19" t="s">
        <v>1186</v>
      </c>
      <c r="B140" s="97" t="s">
        <v>1185</v>
      </c>
      <c r="C140" s="39" t="s">
        <v>1904</v>
      </c>
      <c r="D140" s="37">
        <v>0</v>
      </c>
      <c r="E140" s="26" t="s">
        <v>808</v>
      </c>
      <c r="F140" s="26"/>
      <c r="G140" s="37"/>
    </row>
    <row r="141" spans="1:9" ht="47.25" customHeight="1">
      <c r="A141" s="19" t="s">
        <v>1182</v>
      </c>
      <c r="B141" s="97" t="s">
        <v>1181</v>
      </c>
      <c r="C141" s="23" t="s">
        <v>1180</v>
      </c>
      <c r="D141" s="37">
        <v>0</v>
      </c>
      <c r="E141" s="26" t="s">
        <v>808</v>
      </c>
      <c r="F141" s="26"/>
      <c r="G141" s="37"/>
    </row>
    <row r="142" spans="1:9" ht="47.25" customHeight="1">
      <c r="A142" s="19" t="s">
        <v>1179</v>
      </c>
      <c r="B142" s="97" t="s">
        <v>1178</v>
      </c>
      <c r="C142" s="23" t="s">
        <v>1177</v>
      </c>
      <c r="D142" s="37">
        <v>0</v>
      </c>
      <c r="E142" s="26" t="s">
        <v>808</v>
      </c>
      <c r="F142" s="26"/>
      <c r="G142" s="37"/>
    </row>
    <row r="143" spans="1:9" ht="47.25" hidden="1" customHeight="1">
      <c r="A143" s="21" t="s">
        <v>1176</v>
      </c>
      <c r="B143" s="97" t="s">
        <v>1175</v>
      </c>
      <c r="C143" s="23"/>
      <c r="D143" s="26"/>
      <c r="E143" s="26"/>
      <c r="F143" s="26"/>
      <c r="G143" s="26"/>
    </row>
    <row r="144" spans="1:9" ht="47.25" customHeight="1">
      <c r="A144" s="19" t="s">
        <v>1173</v>
      </c>
      <c r="B144" s="172" t="s">
        <v>1172</v>
      </c>
      <c r="C144" s="22" t="s">
        <v>1171</v>
      </c>
      <c r="D144" s="37">
        <v>0</v>
      </c>
      <c r="E144" s="26" t="s">
        <v>1170</v>
      </c>
      <c r="F144" s="25"/>
      <c r="G144" s="24"/>
    </row>
    <row r="145" spans="1:9" ht="47.25" hidden="1" customHeight="1">
      <c r="A145" s="133" t="s">
        <v>1169</v>
      </c>
      <c r="B145" s="171" t="s">
        <v>1168</v>
      </c>
      <c r="C145" s="130"/>
      <c r="D145" s="130"/>
      <c r="E145" s="117"/>
      <c r="F145" s="130"/>
      <c r="G145" s="130"/>
    </row>
    <row r="146" spans="1:9" ht="21">
      <c r="A146" s="156"/>
      <c r="B146" s="942" t="s">
        <v>1167</v>
      </c>
      <c r="C146" s="942"/>
      <c r="D146" s="942"/>
      <c r="E146" s="942"/>
      <c r="F146" s="942"/>
      <c r="G146" s="942"/>
      <c r="H146" s="11">
        <f>H147+H172+H179+H185+H202+H217</f>
        <v>0</v>
      </c>
      <c r="I146" s="11">
        <f>I147+I172+I179+I185+I202+I217</f>
        <v>160</v>
      </c>
    </row>
    <row r="147" spans="1:9" ht="40.15" customHeight="1">
      <c r="A147" s="406" t="s">
        <v>1166</v>
      </c>
      <c r="B147" s="915" t="s">
        <v>1165</v>
      </c>
      <c r="C147" s="916"/>
      <c r="D147" s="916"/>
      <c r="E147" s="916"/>
      <c r="F147" s="916"/>
      <c r="G147" s="917"/>
      <c r="H147" s="11">
        <f>SUM(D148:D171)</f>
        <v>0</v>
      </c>
      <c r="I147" s="11">
        <f>COUNT(D148:D171)*2</f>
        <v>48</v>
      </c>
    </row>
    <row r="148" spans="1:9" ht="142.5" customHeight="1">
      <c r="A148" s="19" t="s">
        <v>1164</v>
      </c>
      <c r="B148" s="29" t="s">
        <v>1163</v>
      </c>
      <c r="C148" s="30" t="s">
        <v>1903</v>
      </c>
      <c r="D148" s="47">
        <v>0</v>
      </c>
      <c r="E148" s="13" t="s">
        <v>168</v>
      </c>
      <c r="F148" s="167" t="s">
        <v>1902</v>
      </c>
      <c r="G148" s="37"/>
    </row>
    <row r="149" spans="1:9" ht="142.5" customHeight="1">
      <c r="A149" s="19"/>
      <c r="B149" s="29"/>
      <c r="C149" s="30" t="s">
        <v>1901</v>
      </c>
      <c r="D149" s="47">
        <v>0</v>
      </c>
      <c r="E149" s="13" t="s">
        <v>168</v>
      </c>
      <c r="F149" s="167"/>
      <c r="G149" s="37"/>
    </row>
    <row r="150" spans="1:9" ht="52.5" customHeight="1">
      <c r="A150" s="19" t="s">
        <v>1158</v>
      </c>
      <c r="B150" s="33" t="s">
        <v>1157</v>
      </c>
      <c r="C150" s="58" t="s">
        <v>1900</v>
      </c>
      <c r="D150" s="47">
        <v>0</v>
      </c>
      <c r="E150" s="13" t="s">
        <v>168</v>
      </c>
      <c r="F150" s="26"/>
      <c r="G150" s="37"/>
    </row>
    <row r="151" spans="1:9" ht="33" customHeight="1">
      <c r="A151" s="19"/>
      <c r="B151" s="33"/>
      <c r="C151" s="30" t="s">
        <v>1899</v>
      </c>
      <c r="D151" s="47">
        <v>0</v>
      </c>
      <c r="E151" s="13" t="s">
        <v>168</v>
      </c>
      <c r="F151" s="26"/>
      <c r="G151" s="37"/>
    </row>
    <row r="152" spans="1:9" ht="25.5" customHeight="1">
      <c r="A152" s="19"/>
      <c r="B152" s="33"/>
      <c r="C152" s="30" t="s">
        <v>1898</v>
      </c>
      <c r="D152" s="47">
        <v>0</v>
      </c>
      <c r="E152" s="13" t="s">
        <v>168</v>
      </c>
      <c r="F152" s="26"/>
      <c r="G152" s="37"/>
    </row>
    <row r="153" spans="1:9" ht="27.75" customHeight="1">
      <c r="A153" s="19"/>
      <c r="B153" s="33"/>
      <c r="C153" s="30" t="s">
        <v>1897</v>
      </c>
      <c r="D153" s="47">
        <v>0</v>
      </c>
      <c r="E153" s="13" t="s">
        <v>168</v>
      </c>
      <c r="F153" s="26"/>
      <c r="G153" s="37"/>
    </row>
    <row r="154" spans="1:9" ht="31.5" customHeight="1">
      <c r="A154" s="19" t="s">
        <v>1146</v>
      </c>
      <c r="B154" s="29" t="s">
        <v>1145</v>
      </c>
      <c r="C154" s="30" t="s">
        <v>1896</v>
      </c>
      <c r="D154" s="47">
        <v>0</v>
      </c>
      <c r="E154" s="26" t="s">
        <v>168</v>
      </c>
      <c r="F154" s="26"/>
      <c r="G154" s="37"/>
    </row>
    <row r="155" spans="1:9" ht="30" customHeight="1">
      <c r="A155" s="19"/>
      <c r="B155" s="29"/>
      <c r="C155" s="58" t="s">
        <v>1895</v>
      </c>
      <c r="D155" s="47">
        <v>0</v>
      </c>
      <c r="E155" s="26" t="s">
        <v>168</v>
      </c>
      <c r="F155" s="26"/>
      <c r="G155" s="37"/>
    </row>
    <row r="156" spans="1:9" ht="29.25" customHeight="1">
      <c r="A156" s="19"/>
      <c r="B156" s="29"/>
      <c r="C156" s="30" t="s">
        <v>1894</v>
      </c>
      <c r="D156" s="47">
        <v>0</v>
      </c>
      <c r="E156" s="26" t="s">
        <v>168</v>
      </c>
      <c r="F156" s="26"/>
      <c r="G156" s="37"/>
    </row>
    <row r="157" spans="1:9" ht="30.75" customHeight="1">
      <c r="A157" s="19"/>
      <c r="B157" s="29"/>
      <c r="C157" s="30" t="s">
        <v>1893</v>
      </c>
      <c r="D157" s="47">
        <v>0</v>
      </c>
      <c r="E157" s="26" t="s">
        <v>168</v>
      </c>
      <c r="F157" s="26"/>
      <c r="G157" s="37"/>
    </row>
    <row r="158" spans="1:9" ht="30" customHeight="1">
      <c r="A158" s="19"/>
      <c r="B158" s="29"/>
      <c r="C158" s="30" t="s">
        <v>1892</v>
      </c>
      <c r="D158" s="47">
        <v>0</v>
      </c>
      <c r="E158" s="26" t="s">
        <v>168</v>
      </c>
      <c r="F158" s="26"/>
      <c r="G158" s="37"/>
    </row>
    <row r="159" spans="1:9" ht="45" customHeight="1">
      <c r="A159" s="19"/>
      <c r="B159" s="29"/>
      <c r="C159" s="30" t="s">
        <v>1891</v>
      </c>
      <c r="D159" s="47">
        <v>0</v>
      </c>
      <c r="E159" s="26" t="s">
        <v>168</v>
      </c>
      <c r="F159" s="26"/>
      <c r="G159" s="37"/>
    </row>
    <row r="160" spans="1:9" ht="30" customHeight="1">
      <c r="A160" s="19"/>
      <c r="B160" s="29"/>
      <c r="C160" s="30" t="s">
        <v>1890</v>
      </c>
      <c r="D160" s="47">
        <v>0</v>
      </c>
      <c r="E160" s="26" t="s">
        <v>168</v>
      </c>
      <c r="F160" s="26"/>
      <c r="G160" s="37"/>
    </row>
    <row r="161" spans="1:9" ht="30.75" customHeight="1">
      <c r="A161" s="19"/>
      <c r="B161" s="29"/>
      <c r="C161" s="30" t="s">
        <v>1889</v>
      </c>
      <c r="D161" s="47">
        <v>0</v>
      </c>
      <c r="E161" s="26" t="s">
        <v>168</v>
      </c>
      <c r="F161" s="26"/>
      <c r="G161" s="37"/>
    </row>
    <row r="162" spans="1:9" ht="30.75" customHeight="1">
      <c r="A162" s="19"/>
      <c r="B162" s="29"/>
      <c r="C162" s="30" t="s">
        <v>1888</v>
      </c>
      <c r="D162" s="47">
        <v>0</v>
      </c>
      <c r="E162" s="26" t="s">
        <v>168</v>
      </c>
      <c r="F162" s="26"/>
      <c r="G162" s="37"/>
    </row>
    <row r="163" spans="1:9" ht="30.75" customHeight="1">
      <c r="A163" s="19"/>
      <c r="B163" s="29"/>
      <c r="C163" s="30" t="s">
        <v>1887</v>
      </c>
      <c r="D163" s="47">
        <v>0</v>
      </c>
      <c r="E163" s="26" t="s">
        <v>168</v>
      </c>
      <c r="F163" s="26"/>
      <c r="G163" s="37"/>
    </row>
    <row r="164" spans="1:9" ht="30" customHeight="1">
      <c r="A164" s="19"/>
      <c r="B164" s="29"/>
      <c r="C164" s="39" t="s">
        <v>1886</v>
      </c>
      <c r="D164" s="47">
        <v>0</v>
      </c>
      <c r="E164" s="26" t="s">
        <v>168</v>
      </c>
      <c r="F164" s="26"/>
      <c r="G164" s="37"/>
    </row>
    <row r="165" spans="1:9" ht="15.75" customHeight="1">
      <c r="A165" s="19"/>
      <c r="B165" s="29"/>
      <c r="C165" s="39" t="s">
        <v>1885</v>
      </c>
      <c r="D165" s="47">
        <v>0</v>
      </c>
      <c r="E165" s="26" t="s">
        <v>168</v>
      </c>
      <c r="F165" s="26"/>
      <c r="G165" s="37"/>
    </row>
    <row r="166" spans="1:9" ht="58.5" customHeight="1">
      <c r="A166" s="19" t="s">
        <v>1134</v>
      </c>
      <c r="B166" s="135" t="s">
        <v>1133</v>
      </c>
      <c r="C166" s="36" t="s">
        <v>1884</v>
      </c>
      <c r="D166" s="47">
        <v>0</v>
      </c>
      <c r="E166" s="26" t="s">
        <v>168</v>
      </c>
      <c r="F166" s="25"/>
      <c r="G166" s="24"/>
    </row>
    <row r="167" spans="1:9" ht="47.25" customHeight="1">
      <c r="A167" s="19" t="s">
        <v>1131</v>
      </c>
      <c r="B167" s="29" t="s">
        <v>1130</v>
      </c>
      <c r="C167" s="22" t="s">
        <v>1129</v>
      </c>
      <c r="D167" s="47">
        <v>0</v>
      </c>
      <c r="E167" s="26" t="s">
        <v>168</v>
      </c>
      <c r="F167" s="26"/>
      <c r="G167" s="37"/>
    </row>
    <row r="168" spans="1:9" ht="53.25" customHeight="1">
      <c r="A168" s="19" t="s">
        <v>1128</v>
      </c>
      <c r="B168" s="135" t="s">
        <v>1127</v>
      </c>
      <c r="C168" s="17" t="s">
        <v>1883</v>
      </c>
      <c r="D168" s="47">
        <v>0</v>
      </c>
      <c r="E168" s="26" t="s">
        <v>168</v>
      </c>
      <c r="F168" s="17" t="s">
        <v>1882</v>
      </c>
      <c r="G168" s="24"/>
    </row>
    <row r="169" spans="1:9" ht="78.75" customHeight="1">
      <c r="A169" s="19" t="s">
        <v>1124</v>
      </c>
      <c r="B169" s="31" t="s">
        <v>1123</v>
      </c>
      <c r="C169" s="30" t="s">
        <v>1881</v>
      </c>
      <c r="D169" s="47">
        <v>0</v>
      </c>
      <c r="E169" s="26" t="s">
        <v>168</v>
      </c>
      <c r="F169" s="26"/>
      <c r="G169" s="37"/>
    </row>
    <row r="170" spans="1:9" ht="45" customHeight="1">
      <c r="A170" s="19"/>
      <c r="B170" s="90"/>
      <c r="C170" s="30" t="s">
        <v>1880</v>
      </c>
      <c r="D170" s="47">
        <v>0</v>
      </c>
      <c r="E170" s="26" t="s">
        <v>168</v>
      </c>
      <c r="F170" s="26"/>
      <c r="G170" s="37"/>
    </row>
    <row r="171" spans="1:9" ht="45" customHeight="1">
      <c r="A171" s="19"/>
      <c r="B171" s="31"/>
      <c r="C171" s="22" t="s">
        <v>1879</v>
      </c>
      <c r="D171" s="47">
        <v>0</v>
      </c>
      <c r="E171" s="26" t="s">
        <v>168</v>
      </c>
      <c r="F171" s="26"/>
      <c r="G171" s="37"/>
    </row>
    <row r="172" spans="1:9" ht="40.15" customHeight="1">
      <c r="A172" s="406" t="s">
        <v>1118</v>
      </c>
      <c r="B172" s="915" t="s">
        <v>1117</v>
      </c>
      <c r="C172" s="916"/>
      <c r="D172" s="916"/>
      <c r="E172" s="916"/>
      <c r="F172" s="916"/>
      <c r="G172" s="917"/>
      <c r="H172" s="11">
        <f>SUM(D173:D178)</f>
        <v>0</v>
      </c>
      <c r="I172" s="11">
        <f>COUNT(D173:D178)*2</f>
        <v>10</v>
      </c>
    </row>
    <row r="173" spans="1:9" ht="31.5" customHeight="1">
      <c r="A173" s="19" t="s">
        <v>1116</v>
      </c>
      <c r="B173" s="148" t="s">
        <v>1115</v>
      </c>
      <c r="C173" s="23" t="s">
        <v>1114</v>
      </c>
      <c r="D173" s="47">
        <v>0</v>
      </c>
      <c r="E173" s="26" t="s">
        <v>168</v>
      </c>
      <c r="F173" s="23" t="s">
        <v>1113</v>
      </c>
      <c r="G173" s="24"/>
    </row>
    <row r="174" spans="1:9" ht="47.25" hidden="1" customHeight="1">
      <c r="A174" s="21" t="s">
        <v>1112</v>
      </c>
      <c r="B174" s="148" t="s">
        <v>1111</v>
      </c>
      <c r="C174" s="25"/>
      <c r="D174" s="25"/>
      <c r="E174" s="26"/>
      <c r="F174" s="25"/>
      <c r="G174" s="25"/>
    </row>
    <row r="175" spans="1:9" ht="60" customHeight="1">
      <c r="A175" s="19" t="s">
        <v>1110</v>
      </c>
      <c r="B175" s="33" t="s">
        <v>1109</v>
      </c>
      <c r="C175" s="146" t="s">
        <v>1878</v>
      </c>
      <c r="D175" s="37">
        <v>0</v>
      </c>
      <c r="E175" s="13" t="s">
        <v>168</v>
      </c>
      <c r="F175" s="30" t="s">
        <v>1877</v>
      </c>
      <c r="G175" s="37"/>
    </row>
    <row r="176" spans="1:9" ht="60" customHeight="1">
      <c r="A176" s="19"/>
      <c r="B176" s="170"/>
      <c r="C176" s="84" t="s">
        <v>1876</v>
      </c>
      <c r="D176" s="37">
        <v>0</v>
      </c>
      <c r="E176" s="13" t="s">
        <v>168</v>
      </c>
      <c r="F176" s="30"/>
      <c r="G176" s="37"/>
    </row>
    <row r="177" spans="1:9" ht="31.5" customHeight="1">
      <c r="A177" s="19" t="s">
        <v>1107</v>
      </c>
      <c r="B177" s="170" t="s">
        <v>1106</v>
      </c>
      <c r="C177" s="48" t="s">
        <v>1875</v>
      </c>
      <c r="D177" s="37">
        <v>0</v>
      </c>
      <c r="E177" s="13" t="s">
        <v>168</v>
      </c>
      <c r="F177" s="30"/>
      <c r="G177" s="37"/>
    </row>
    <row r="178" spans="1:9" ht="30" customHeight="1">
      <c r="A178" s="19"/>
      <c r="B178" s="169"/>
      <c r="C178" s="120" t="s">
        <v>1104</v>
      </c>
      <c r="D178" s="37">
        <v>0</v>
      </c>
      <c r="E178" s="13" t="s">
        <v>168</v>
      </c>
      <c r="F178" s="30"/>
      <c r="G178" s="37"/>
    </row>
    <row r="179" spans="1:9" ht="40.15" customHeight="1">
      <c r="A179" s="406" t="s">
        <v>1103</v>
      </c>
      <c r="B179" s="915" t="s">
        <v>1102</v>
      </c>
      <c r="C179" s="916"/>
      <c r="D179" s="916"/>
      <c r="E179" s="916"/>
      <c r="F179" s="916"/>
      <c r="G179" s="917"/>
      <c r="H179" s="11">
        <f>SUM(D180:D184)</f>
        <v>0</v>
      </c>
      <c r="I179" s="11">
        <f>COUNT(D180:D184)*2</f>
        <v>10</v>
      </c>
    </row>
    <row r="180" spans="1:9" ht="60" customHeight="1">
      <c r="A180" s="19" t="s">
        <v>1101</v>
      </c>
      <c r="B180" s="33" t="s">
        <v>1100</v>
      </c>
      <c r="C180" s="115" t="s">
        <v>1874</v>
      </c>
      <c r="D180" s="37">
        <v>0</v>
      </c>
      <c r="E180" s="26" t="s">
        <v>235</v>
      </c>
      <c r="F180" s="26"/>
      <c r="G180" s="37"/>
    </row>
    <row r="181" spans="1:9" ht="60" customHeight="1">
      <c r="A181" s="19"/>
      <c r="B181" s="168"/>
      <c r="C181" s="115" t="s">
        <v>1098</v>
      </c>
      <c r="D181" s="37">
        <v>0</v>
      </c>
      <c r="E181" s="26" t="s">
        <v>168</v>
      </c>
      <c r="F181" s="26"/>
      <c r="G181" s="37"/>
    </row>
    <row r="182" spans="1:9" ht="60" customHeight="1">
      <c r="A182" s="19" t="s">
        <v>1097</v>
      </c>
      <c r="B182" s="168" t="s">
        <v>1096</v>
      </c>
      <c r="C182" s="167" t="s">
        <v>1873</v>
      </c>
      <c r="D182" s="37">
        <v>0</v>
      </c>
      <c r="E182" s="26" t="s">
        <v>168</v>
      </c>
      <c r="F182" s="26"/>
      <c r="G182" s="37"/>
    </row>
    <row r="183" spans="1:9" ht="90" customHeight="1">
      <c r="A183" s="19"/>
      <c r="B183" s="168"/>
      <c r="C183" s="167" t="s">
        <v>1094</v>
      </c>
      <c r="D183" s="37">
        <v>0</v>
      </c>
      <c r="E183" s="26" t="s">
        <v>190</v>
      </c>
      <c r="F183" s="26"/>
      <c r="G183" s="37"/>
    </row>
    <row r="184" spans="1:9" ht="63" customHeight="1">
      <c r="A184" s="19" t="s">
        <v>1093</v>
      </c>
      <c r="B184" s="33" t="s">
        <v>1092</v>
      </c>
      <c r="C184" s="23" t="s">
        <v>1091</v>
      </c>
      <c r="D184" s="37">
        <v>0</v>
      </c>
      <c r="E184" s="26" t="s">
        <v>422</v>
      </c>
      <c r="F184" s="26"/>
      <c r="G184" s="37"/>
    </row>
    <row r="185" spans="1:9" ht="40.15" customHeight="1">
      <c r="A185" s="406" t="s">
        <v>1090</v>
      </c>
      <c r="B185" s="915" t="s">
        <v>1089</v>
      </c>
      <c r="C185" s="916"/>
      <c r="D185" s="916"/>
      <c r="E185" s="916"/>
      <c r="F185" s="916"/>
      <c r="G185" s="917"/>
      <c r="H185" s="11">
        <f>SUM(D186:D201)</f>
        <v>0</v>
      </c>
      <c r="I185" s="11">
        <f>COUNT(D186:D201)*2</f>
        <v>30</v>
      </c>
    </row>
    <row r="186" spans="1:9" ht="60" customHeight="1">
      <c r="A186" s="19" t="s">
        <v>1088</v>
      </c>
      <c r="B186" s="29" t="s">
        <v>1087</v>
      </c>
      <c r="C186" s="30" t="s">
        <v>1872</v>
      </c>
      <c r="D186" s="47">
        <v>0</v>
      </c>
      <c r="E186" s="13" t="s">
        <v>190</v>
      </c>
      <c r="G186" s="37"/>
    </row>
    <row r="187" spans="1:9" ht="47.25" customHeight="1">
      <c r="A187" s="19" t="s">
        <v>1084</v>
      </c>
      <c r="B187" s="29" t="s">
        <v>1083</v>
      </c>
      <c r="C187" s="30" t="s">
        <v>1871</v>
      </c>
      <c r="D187" s="47">
        <v>0</v>
      </c>
      <c r="E187" s="26" t="s">
        <v>190</v>
      </c>
      <c r="F187" s="30" t="s">
        <v>1870</v>
      </c>
      <c r="G187" s="37"/>
    </row>
    <row r="188" spans="1:9" ht="31.5" customHeight="1">
      <c r="A188" s="19" t="s">
        <v>1081</v>
      </c>
      <c r="B188" s="29" t="s">
        <v>1080</v>
      </c>
      <c r="C188" s="30" t="s">
        <v>1869</v>
      </c>
      <c r="D188" s="47">
        <v>0</v>
      </c>
      <c r="E188" s="26" t="s">
        <v>1078</v>
      </c>
      <c r="F188" s="30" t="s">
        <v>1868</v>
      </c>
      <c r="G188" s="37"/>
    </row>
    <row r="189" spans="1:9" ht="47.25" hidden="1" customHeight="1">
      <c r="A189" s="21" t="s">
        <v>1076</v>
      </c>
      <c r="B189" s="135" t="s">
        <v>1075</v>
      </c>
      <c r="C189" s="25"/>
      <c r="D189" s="25"/>
      <c r="E189" s="26"/>
      <c r="F189" s="25"/>
      <c r="G189" s="25"/>
    </row>
    <row r="190" spans="1:9" ht="31.5" customHeight="1">
      <c r="A190" s="19" t="s">
        <v>1062</v>
      </c>
      <c r="B190" s="29" t="s">
        <v>1061</v>
      </c>
      <c r="C190" s="120" t="s">
        <v>1867</v>
      </c>
      <c r="D190" s="47">
        <v>0</v>
      </c>
      <c r="E190" s="26" t="s">
        <v>422</v>
      </c>
      <c r="F190" s="30" t="s">
        <v>1866</v>
      </c>
      <c r="G190" s="37"/>
    </row>
    <row r="191" spans="1:9" ht="30" customHeight="1">
      <c r="A191" s="19"/>
      <c r="B191" s="29"/>
      <c r="C191" s="30" t="s">
        <v>1865</v>
      </c>
      <c r="D191" s="47">
        <v>0</v>
      </c>
      <c r="E191" s="26" t="s">
        <v>110</v>
      </c>
      <c r="F191" s="30"/>
      <c r="G191" s="37"/>
    </row>
    <row r="192" spans="1:9" ht="31.5" customHeight="1">
      <c r="A192" s="19" t="s">
        <v>1057</v>
      </c>
      <c r="B192" s="29" t="s">
        <v>1056</v>
      </c>
      <c r="C192" s="30" t="s">
        <v>1864</v>
      </c>
      <c r="D192" s="47">
        <v>0</v>
      </c>
      <c r="E192" s="26" t="s">
        <v>110</v>
      </c>
      <c r="F192" s="26"/>
      <c r="G192" s="37"/>
    </row>
    <row r="193" spans="1:9" ht="30" customHeight="1">
      <c r="A193" s="19"/>
      <c r="B193" s="29"/>
      <c r="C193" s="30" t="s">
        <v>1863</v>
      </c>
      <c r="D193" s="47">
        <v>0</v>
      </c>
      <c r="E193" s="26" t="s">
        <v>110</v>
      </c>
      <c r="F193" s="26"/>
      <c r="G193" s="37"/>
    </row>
    <row r="194" spans="1:9" ht="30" customHeight="1">
      <c r="A194" s="19"/>
      <c r="B194" s="29"/>
      <c r="C194" s="58" t="s">
        <v>1862</v>
      </c>
      <c r="D194" s="47">
        <v>0</v>
      </c>
      <c r="E194" s="26" t="s">
        <v>110</v>
      </c>
      <c r="G194" s="37"/>
    </row>
    <row r="195" spans="1:9" ht="30" customHeight="1">
      <c r="A195" s="19"/>
      <c r="B195" s="29"/>
      <c r="C195" s="30" t="s">
        <v>1054</v>
      </c>
      <c r="D195" s="47">
        <v>0</v>
      </c>
      <c r="E195" s="26" t="s">
        <v>110</v>
      </c>
      <c r="F195" s="26"/>
      <c r="G195" s="37"/>
    </row>
    <row r="196" spans="1:9" ht="30" customHeight="1">
      <c r="A196" s="19"/>
      <c r="B196" s="29"/>
      <c r="C196" s="30" t="s">
        <v>1861</v>
      </c>
      <c r="D196" s="47">
        <v>0</v>
      </c>
      <c r="E196" s="26" t="s">
        <v>110</v>
      </c>
      <c r="F196" s="26"/>
      <c r="G196" s="37"/>
    </row>
    <row r="197" spans="1:9" ht="45" customHeight="1">
      <c r="A197" s="19" t="s">
        <v>1049</v>
      </c>
      <c r="B197" s="29" t="s">
        <v>1048</v>
      </c>
      <c r="C197" s="30" t="s">
        <v>1860</v>
      </c>
      <c r="D197" s="47">
        <v>0</v>
      </c>
      <c r="E197" s="26" t="s">
        <v>110</v>
      </c>
      <c r="F197" s="26"/>
      <c r="G197" s="37"/>
    </row>
    <row r="198" spans="1:9" ht="45" customHeight="1">
      <c r="A198" s="19"/>
      <c r="B198" s="29"/>
      <c r="C198" s="30" t="s">
        <v>1859</v>
      </c>
      <c r="D198" s="47">
        <v>0</v>
      </c>
      <c r="E198" s="26" t="s">
        <v>110</v>
      </c>
      <c r="F198" s="23" t="s">
        <v>1858</v>
      </c>
      <c r="G198" s="37"/>
    </row>
    <row r="199" spans="1:9" ht="45" customHeight="1">
      <c r="A199" s="19"/>
      <c r="B199" s="29"/>
      <c r="C199" s="30" t="s">
        <v>1857</v>
      </c>
      <c r="D199" s="47">
        <v>0</v>
      </c>
      <c r="E199" s="26" t="s">
        <v>110</v>
      </c>
      <c r="F199" s="26"/>
      <c r="G199" s="37"/>
    </row>
    <row r="200" spans="1:9" ht="30" customHeight="1">
      <c r="A200" s="19"/>
      <c r="B200" s="29"/>
      <c r="C200" s="30" t="s">
        <v>1856</v>
      </c>
      <c r="D200" s="47">
        <v>0</v>
      </c>
      <c r="E200" s="26" t="s">
        <v>110</v>
      </c>
      <c r="F200" s="26"/>
      <c r="G200" s="37"/>
    </row>
    <row r="201" spans="1:9" ht="30" customHeight="1">
      <c r="A201" s="19"/>
      <c r="B201" s="29"/>
      <c r="C201" s="30" t="s">
        <v>1855</v>
      </c>
      <c r="D201" s="47">
        <v>0</v>
      </c>
      <c r="E201" s="26" t="s">
        <v>110</v>
      </c>
      <c r="F201" s="26"/>
      <c r="G201" s="37"/>
    </row>
    <row r="202" spans="1:9" ht="40.15" customHeight="1">
      <c r="A202" s="406" t="s">
        <v>1043</v>
      </c>
      <c r="B202" s="915" t="s">
        <v>1854</v>
      </c>
      <c r="C202" s="916"/>
      <c r="D202" s="916"/>
      <c r="E202" s="916"/>
      <c r="F202" s="916"/>
      <c r="G202" s="917"/>
      <c r="H202" s="11">
        <f>SUM(D203:D216)</f>
        <v>0</v>
      </c>
      <c r="I202" s="11">
        <f>COUNT(D203:D216)*2</f>
        <v>28</v>
      </c>
    </row>
    <row r="203" spans="1:9" ht="45" customHeight="1">
      <c r="A203" s="19" t="s">
        <v>1041</v>
      </c>
      <c r="B203" s="29" t="s">
        <v>1040</v>
      </c>
      <c r="C203" s="30" t="s">
        <v>1853</v>
      </c>
      <c r="D203" s="47">
        <v>0</v>
      </c>
      <c r="E203" s="26" t="s">
        <v>1028</v>
      </c>
      <c r="F203" s="30" t="s">
        <v>1852</v>
      </c>
      <c r="G203" s="37"/>
    </row>
    <row r="204" spans="1:9" ht="60" customHeight="1">
      <c r="A204" s="19"/>
      <c r="B204" s="29"/>
      <c r="C204" s="30" t="s">
        <v>1851</v>
      </c>
      <c r="D204" s="47">
        <v>0</v>
      </c>
      <c r="E204" s="26" t="s">
        <v>1028</v>
      </c>
      <c r="F204" s="30" t="s">
        <v>1850</v>
      </c>
      <c r="G204" s="37"/>
    </row>
    <row r="205" spans="1:9" ht="30" customHeight="1">
      <c r="A205" s="19"/>
      <c r="B205" s="29"/>
      <c r="C205" s="30" t="s">
        <v>1849</v>
      </c>
      <c r="D205" s="47">
        <v>0</v>
      </c>
      <c r="E205" s="26" t="s">
        <v>1028</v>
      </c>
      <c r="F205" s="30" t="s">
        <v>1848</v>
      </c>
      <c r="G205" s="37"/>
    </row>
    <row r="206" spans="1:9" ht="30" customHeight="1">
      <c r="A206" s="19"/>
      <c r="B206" s="29"/>
      <c r="C206" s="30" t="s">
        <v>1847</v>
      </c>
      <c r="D206" s="47">
        <v>0</v>
      </c>
      <c r="E206" s="26" t="s">
        <v>1028</v>
      </c>
      <c r="F206" s="30" t="s">
        <v>1846</v>
      </c>
      <c r="G206" s="37"/>
    </row>
    <row r="207" spans="1:9" ht="45" customHeight="1">
      <c r="A207" s="19"/>
      <c r="B207" s="29"/>
      <c r="C207" s="30" t="s">
        <v>1845</v>
      </c>
      <c r="D207" s="47">
        <v>0</v>
      </c>
      <c r="E207" s="26" t="s">
        <v>1028</v>
      </c>
      <c r="F207" s="30" t="s">
        <v>1844</v>
      </c>
      <c r="G207" s="37"/>
    </row>
    <row r="208" spans="1:9" ht="30" customHeight="1">
      <c r="A208" s="19"/>
      <c r="B208" s="29"/>
      <c r="C208" s="30" t="s">
        <v>1843</v>
      </c>
      <c r="D208" s="47">
        <v>0</v>
      </c>
      <c r="E208" s="26" t="s">
        <v>1028</v>
      </c>
      <c r="F208" s="30" t="s">
        <v>1842</v>
      </c>
      <c r="G208" s="37"/>
    </row>
    <row r="209" spans="1:9" ht="90" customHeight="1">
      <c r="A209" s="19"/>
      <c r="B209" s="29"/>
      <c r="C209" s="30" t="s">
        <v>1841</v>
      </c>
      <c r="D209" s="47">
        <v>0</v>
      </c>
      <c r="E209" s="26" t="s">
        <v>1028</v>
      </c>
      <c r="F209" s="30" t="s">
        <v>1840</v>
      </c>
      <c r="G209" s="37"/>
    </row>
    <row r="210" spans="1:9" ht="255" customHeight="1">
      <c r="A210" s="19"/>
      <c r="B210" s="29"/>
      <c r="C210" s="30" t="s">
        <v>1839</v>
      </c>
      <c r="D210" s="47">
        <v>0</v>
      </c>
      <c r="E210" s="26" t="s">
        <v>1028</v>
      </c>
      <c r="F210" s="120" t="s">
        <v>1838</v>
      </c>
      <c r="G210" s="37"/>
    </row>
    <row r="211" spans="1:9" ht="30" customHeight="1">
      <c r="A211" s="19"/>
      <c r="B211" s="29"/>
      <c r="C211" s="30" t="s">
        <v>1837</v>
      </c>
      <c r="D211" s="47">
        <v>0</v>
      </c>
      <c r="E211" s="26" t="s">
        <v>1028</v>
      </c>
      <c r="F211" s="13" t="s">
        <v>1836</v>
      </c>
      <c r="G211" s="37"/>
    </row>
    <row r="212" spans="1:9" ht="105" customHeight="1">
      <c r="A212" s="19" t="s">
        <v>1036</v>
      </c>
      <c r="B212" s="29" t="s">
        <v>1035</v>
      </c>
      <c r="C212" s="30" t="s">
        <v>1835</v>
      </c>
      <c r="D212" s="47">
        <v>0</v>
      </c>
      <c r="E212" s="26" t="s">
        <v>1028</v>
      </c>
      <c r="F212" s="30" t="s">
        <v>1834</v>
      </c>
      <c r="G212" s="37"/>
    </row>
    <row r="213" spans="1:9" ht="45" customHeight="1">
      <c r="A213" s="19"/>
      <c r="B213" s="29"/>
      <c r="C213" s="30" t="s">
        <v>1833</v>
      </c>
      <c r="D213" s="47">
        <v>0</v>
      </c>
      <c r="E213" s="26" t="s">
        <v>1028</v>
      </c>
      <c r="F213" s="30" t="s">
        <v>1832</v>
      </c>
      <c r="G213" s="37"/>
    </row>
    <row r="214" spans="1:9" ht="30" customHeight="1">
      <c r="A214" s="19"/>
      <c r="B214" s="29"/>
      <c r="C214" s="30" t="s">
        <v>316</v>
      </c>
      <c r="D214" s="47">
        <v>0</v>
      </c>
      <c r="E214" s="26" t="s">
        <v>1028</v>
      </c>
      <c r="F214" s="13" t="s">
        <v>1831</v>
      </c>
      <c r="G214" s="37"/>
    </row>
    <row r="215" spans="1:9" ht="45" customHeight="1">
      <c r="A215" s="19"/>
      <c r="B215" s="29"/>
      <c r="C215" s="30" t="s">
        <v>1830</v>
      </c>
      <c r="D215" s="47">
        <v>0</v>
      </c>
      <c r="E215" s="26" t="s">
        <v>1028</v>
      </c>
      <c r="F215" s="158" t="s">
        <v>1829</v>
      </c>
      <c r="G215" s="37"/>
    </row>
    <row r="216" spans="1:9" ht="47.25" customHeight="1">
      <c r="A216" s="19" t="s">
        <v>1031</v>
      </c>
      <c r="B216" s="148" t="s">
        <v>1030</v>
      </c>
      <c r="C216" s="120" t="s">
        <v>1828</v>
      </c>
      <c r="D216" s="47">
        <v>0</v>
      </c>
      <c r="E216" s="26" t="s">
        <v>1028</v>
      </c>
      <c r="F216" s="25"/>
      <c r="G216" s="24"/>
    </row>
    <row r="217" spans="1:9" ht="40.15" customHeight="1">
      <c r="A217" s="406" t="s">
        <v>1027</v>
      </c>
      <c r="B217" s="915" t="s">
        <v>1026</v>
      </c>
      <c r="C217" s="916"/>
      <c r="D217" s="916"/>
      <c r="E217" s="916"/>
      <c r="F217" s="916"/>
      <c r="G217" s="917"/>
      <c r="H217" s="11">
        <f>SUM(D218:D234)</f>
        <v>0</v>
      </c>
      <c r="I217" s="11">
        <f>COUNT(D218:D234)*2</f>
        <v>34</v>
      </c>
    </row>
    <row r="218" spans="1:9" ht="105" customHeight="1">
      <c r="A218" s="19" t="s">
        <v>1025</v>
      </c>
      <c r="B218" s="29" t="s">
        <v>1024</v>
      </c>
      <c r="C218" s="29" t="s">
        <v>1023</v>
      </c>
      <c r="D218" s="47">
        <v>0</v>
      </c>
      <c r="E218" s="13" t="s">
        <v>168</v>
      </c>
      <c r="F218" s="30" t="s">
        <v>1827</v>
      </c>
      <c r="G218" s="37"/>
    </row>
    <row r="219" spans="1:9" ht="90" customHeight="1">
      <c r="A219" s="19" t="s">
        <v>1021</v>
      </c>
      <c r="B219" s="29" t="s">
        <v>1020</v>
      </c>
      <c r="C219" s="30" t="s">
        <v>1826</v>
      </c>
      <c r="D219" s="47">
        <v>0</v>
      </c>
      <c r="E219" s="13" t="s">
        <v>168</v>
      </c>
      <c r="F219" s="120" t="s">
        <v>1825</v>
      </c>
      <c r="G219" s="37"/>
    </row>
    <row r="220" spans="1:9" ht="60" customHeight="1">
      <c r="A220" s="19"/>
      <c r="B220" s="29"/>
      <c r="C220" s="30" t="s">
        <v>1824</v>
      </c>
      <c r="D220" s="47">
        <v>0</v>
      </c>
      <c r="E220" s="13" t="s">
        <v>168</v>
      </c>
      <c r="F220" s="58" t="s">
        <v>1823</v>
      </c>
      <c r="G220" s="37"/>
    </row>
    <row r="221" spans="1:9" ht="120" customHeight="1">
      <c r="A221" s="19"/>
      <c r="B221" s="29"/>
      <c r="C221" s="30" t="s">
        <v>1822</v>
      </c>
      <c r="D221" s="47">
        <v>0</v>
      </c>
      <c r="E221" s="13" t="s">
        <v>168</v>
      </c>
      <c r="F221" s="120" t="s">
        <v>1821</v>
      </c>
      <c r="G221" s="37"/>
    </row>
    <row r="222" spans="1:9" ht="135" customHeight="1">
      <c r="A222" s="19"/>
      <c r="B222" s="29"/>
      <c r="C222" s="30" t="s">
        <v>1820</v>
      </c>
      <c r="D222" s="47">
        <v>0</v>
      </c>
      <c r="E222" s="13" t="s">
        <v>168</v>
      </c>
      <c r="F222" s="120" t="s">
        <v>1819</v>
      </c>
      <c r="G222" s="37"/>
    </row>
    <row r="223" spans="1:9" ht="150" customHeight="1">
      <c r="A223" s="19"/>
      <c r="B223" s="29"/>
      <c r="C223" s="30" t="s">
        <v>1818</v>
      </c>
      <c r="D223" s="47">
        <v>0</v>
      </c>
      <c r="E223" s="13" t="s">
        <v>168</v>
      </c>
      <c r="F223" s="120" t="s">
        <v>1817</v>
      </c>
      <c r="G223" s="37"/>
    </row>
    <row r="224" spans="1:9" ht="60" customHeight="1">
      <c r="A224" s="19"/>
      <c r="B224" s="29"/>
      <c r="C224" s="164" t="s">
        <v>1816</v>
      </c>
      <c r="D224" s="47">
        <v>0</v>
      </c>
      <c r="E224" s="13" t="s">
        <v>168</v>
      </c>
      <c r="F224" s="120" t="s">
        <v>1815</v>
      </c>
      <c r="G224" s="37"/>
    </row>
    <row r="225" spans="1:9" ht="47.25" customHeight="1">
      <c r="A225" s="19" t="s">
        <v>1007</v>
      </c>
      <c r="B225" s="29" t="s">
        <v>1006</v>
      </c>
      <c r="C225" s="166" t="s">
        <v>1814</v>
      </c>
      <c r="D225" s="47">
        <v>0</v>
      </c>
      <c r="E225" s="13" t="s">
        <v>168</v>
      </c>
      <c r="F225" s="30" t="s">
        <v>1813</v>
      </c>
      <c r="G225" s="37"/>
    </row>
    <row r="226" spans="1:9" ht="75" customHeight="1">
      <c r="A226" s="19" t="s">
        <v>1003</v>
      </c>
      <c r="B226" s="31" t="s">
        <v>1002</v>
      </c>
      <c r="C226" s="30" t="s">
        <v>1812</v>
      </c>
      <c r="D226" s="47">
        <v>0</v>
      </c>
      <c r="E226" s="13" t="s">
        <v>168</v>
      </c>
      <c r="F226" s="30" t="s">
        <v>1811</v>
      </c>
      <c r="G226" s="37"/>
    </row>
    <row r="227" spans="1:9" ht="60" customHeight="1">
      <c r="A227" s="19"/>
      <c r="B227" s="31"/>
      <c r="C227" s="30" t="s">
        <v>1810</v>
      </c>
      <c r="D227" s="47">
        <v>0</v>
      </c>
      <c r="E227" s="13" t="s">
        <v>168</v>
      </c>
      <c r="F227" s="30" t="s">
        <v>1809</v>
      </c>
      <c r="G227" s="37"/>
    </row>
    <row r="228" spans="1:9" ht="15.75" customHeight="1">
      <c r="A228" s="19" t="s">
        <v>1001</v>
      </c>
      <c r="B228" s="135" t="s">
        <v>1000</v>
      </c>
      <c r="C228" s="31" t="s">
        <v>999</v>
      </c>
      <c r="D228" s="47">
        <v>0</v>
      </c>
      <c r="E228" s="13" t="s">
        <v>168</v>
      </c>
      <c r="F228" s="23" t="s">
        <v>1808</v>
      </c>
      <c r="G228" s="24"/>
    </row>
    <row r="229" spans="1:9" ht="50.65" customHeight="1">
      <c r="A229" s="19" t="s">
        <v>997</v>
      </c>
      <c r="B229" s="134" t="s">
        <v>996</v>
      </c>
      <c r="C229" s="31" t="s">
        <v>995</v>
      </c>
      <c r="D229" s="47">
        <v>0</v>
      </c>
      <c r="E229" s="13" t="s">
        <v>168</v>
      </c>
      <c r="F229" s="23" t="s">
        <v>1807</v>
      </c>
      <c r="G229" s="24"/>
    </row>
    <row r="230" spans="1:9" ht="31.5" customHeight="1">
      <c r="A230" s="19"/>
      <c r="B230" s="134"/>
      <c r="C230" s="31" t="s">
        <v>993</v>
      </c>
      <c r="D230" s="47">
        <v>0</v>
      </c>
      <c r="E230" s="13" t="s">
        <v>168</v>
      </c>
      <c r="F230" s="23" t="s">
        <v>1806</v>
      </c>
      <c r="G230" s="24"/>
    </row>
    <row r="231" spans="1:9" ht="31.5" customHeight="1">
      <c r="A231" s="19" t="s">
        <v>991</v>
      </c>
      <c r="B231" s="29" t="s">
        <v>990</v>
      </c>
      <c r="C231" s="30" t="s">
        <v>1805</v>
      </c>
      <c r="D231" s="47">
        <v>0</v>
      </c>
      <c r="E231" s="13" t="s">
        <v>168</v>
      </c>
      <c r="F231" s="36" t="s">
        <v>1804</v>
      </c>
      <c r="G231" s="37"/>
    </row>
    <row r="232" spans="1:9" ht="60" customHeight="1">
      <c r="A232" s="19"/>
      <c r="B232" s="26"/>
      <c r="C232" s="30" t="s">
        <v>1803</v>
      </c>
      <c r="D232" s="47">
        <v>0</v>
      </c>
      <c r="E232" s="13" t="s">
        <v>168</v>
      </c>
      <c r="F232" s="30" t="s">
        <v>1802</v>
      </c>
      <c r="G232" s="37"/>
    </row>
    <row r="233" spans="1:9" ht="93.75" customHeight="1">
      <c r="A233" s="19"/>
      <c r="B233" s="26"/>
      <c r="C233" s="13" t="s">
        <v>1801</v>
      </c>
      <c r="D233" s="47">
        <v>0</v>
      </c>
      <c r="E233" s="13" t="s">
        <v>168</v>
      </c>
      <c r="F233" s="30" t="s">
        <v>1800</v>
      </c>
      <c r="G233" s="37"/>
    </row>
    <row r="234" spans="1:9" ht="45" customHeight="1">
      <c r="A234" s="108"/>
      <c r="B234" s="117"/>
      <c r="C234" s="165" t="s">
        <v>1799</v>
      </c>
      <c r="D234" s="47">
        <v>0</v>
      </c>
      <c r="E234" s="13" t="s">
        <v>168</v>
      </c>
      <c r="F234" s="165" t="s">
        <v>1798</v>
      </c>
      <c r="G234" s="150"/>
    </row>
    <row r="235" spans="1:9" ht="21">
      <c r="A235" s="156"/>
      <c r="B235" s="942" t="s">
        <v>984</v>
      </c>
      <c r="C235" s="942"/>
      <c r="D235" s="942"/>
      <c r="E235" s="942"/>
      <c r="F235" s="942"/>
      <c r="G235" s="942"/>
      <c r="H235" s="11">
        <f>H236+H241+H255+H267+H280+H291+H307+H312</f>
        <v>0</v>
      </c>
      <c r="I235" s="11">
        <f>I236+I241+I255+I267+I280+I291+I307+I312</f>
        <v>106</v>
      </c>
    </row>
    <row r="236" spans="1:9" ht="40.15" customHeight="1">
      <c r="A236" s="409" t="s">
        <v>983</v>
      </c>
      <c r="B236" s="918" t="s">
        <v>982</v>
      </c>
      <c r="C236" s="919"/>
      <c r="D236" s="919"/>
      <c r="E236" s="919"/>
      <c r="F236" s="919"/>
      <c r="G236" s="920"/>
      <c r="H236" s="11">
        <f>SUM(D237:D240)</f>
        <v>0</v>
      </c>
      <c r="I236" s="11">
        <f>COUNT(D237:D240)*2</f>
        <v>8</v>
      </c>
    </row>
    <row r="237" spans="1:9" ht="60" customHeight="1">
      <c r="A237" s="19" t="s">
        <v>981</v>
      </c>
      <c r="B237" s="33" t="s">
        <v>980</v>
      </c>
      <c r="C237" s="23" t="s">
        <v>979</v>
      </c>
      <c r="D237" s="37">
        <v>0</v>
      </c>
      <c r="E237" s="26" t="s">
        <v>110</v>
      </c>
      <c r="F237" s="26"/>
      <c r="G237" s="37"/>
    </row>
    <row r="238" spans="1:9" ht="60" customHeight="1">
      <c r="A238" s="19"/>
      <c r="B238" s="33"/>
      <c r="C238" s="30" t="s">
        <v>978</v>
      </c>
      <c r="D238" s="37">
        <v>0</v>
      </c>
      <c r="E238" s="26" t="s">
        <v>110</v>
      </c>
      <c r="F238" s="26"/>
      <c r="G238" s="37"/>
    </row>
    <row r="239" spans="1:9" ht="75" customHeight="1">
      <c r="A239" s="19" t="s">
        <v>977</v>
      </c>
      <c r="B239" s="29" t="s">
        <v>976</v>
      </c>
      <c r="C239" s="23" t="s">
        <v>975</v>
      </c>
      <c r="D239" s="37">
        <v>0</v>
      </c>
      <c r="E239" s="26" t="s">
        <v>974</v>
      </c>
      <c r="F239" s="30" t="s">
        <v>1797</v>
      </c>
      <c r="G239" s="37"/>
    </row>
    <row r="240" spans="1:9" ht="88.15" customHeight="1">
      <c r="A240" s="19" t="s">
        <v>972</v>
      </c>
      <c r="B240" s="29" t="s">
        <v>971</v>
      </c>
      <c r="C240" s="30" t="s">
        <v>1796</v>
      </c>
      <c r="D240" s="37">
        <v>0</v>
      </c>
      <c r="E240" s="26" t="s">
        <v>235</v>
      </c>
      <c r="F240" s="26"/>
      <c r="G240" s="37"/>
    </row>
    <row r="241" spans="1:9" ht="40.15" customHeight="1">
      <c r="A241" s="408" t="s">
        <v>970</v>
      </c>
      <c r="B241" s="918" t="s">
        <v>969</v>
      </c>
      <c r="C241" s="919"/>
      <c r="D241" s="919"/>
      <c r="E241" s="919"/>
      <c r="F241" s="919"/>
      <c r="G241" s="920"/>
      <c r="H241" s="11">
        <f>SUM(D242:D254)</f>
        <v>0</v>
      </c>
      <c r="I241" s="11">
        <f>COUNT(D242:D254)*2</f>
        <v>24</v>
      </c>
    </row>
    <row r="242" spans="1:9" ht="77.25" customHeight="1">
      <c r="A242" s="19" t="s">
        <v>968</v>
      </c>
      <c r="B242" s="42" t="s">
        <v>967</v>
      </c>
      <c r="C242" s="22" t="s">
        <v>1795</v>
      </c>
      <c r="D242" s="37">
        <v>0</v>
      </c>
      <c r="E242" s="26" t="s">
        <v>110</v>
      </c>
      <c r="F242" s="22" t="s">
        <v>965</v>
      </c>
      <c r="G242" s="24"/>
    </row>
    <row r="243" spans="1:9" ht="31.5" hidden="1" customHeight="1">
      <c r="A243" s="21" t="s">
        <v>964</v>
      </c>
      <c r="B243" s="69" t="s">
        <v>963</v>
      </c>
      <c r="C243" s="25"/>
      <c r="D243" s="25"/>
      <c r="E243" s="26"/>
      <c r="F243" s="25"/>
      <c r="G243" s="25"/>
    </row>
    <row r="244" spans="1:9" ht="45" customHeight="1">
      <c r="A244" s="19" t="s">
        <v>962</v>
      </c>
      <c r="B244" s="29" t="s">
        <v>961</v>
      </c>
      <c r="C244" s="30" t="s">
        <v>960</v>
      </c>
      <c r="D244" s="37">
        <v>0</v>
      </c>
      <c r="E244" s="26" t="s">
        <v>168</v>
      </c>
      <c r="F244" s="26"/>
      <c r="G244" s="37"/>
    </row>
    <row r="245" spans="1:9" ht="30" customHeight="1">
      <c r="A245" s="19"/>
      <c r="B245" s="29"/>
      <c r="C245" s="30" t="s">
        <v>1794</v>
      </c>
      <c r="D245" s="37">
        <v>0</v>
      </c>
      <c r="E245" s="26" t="s">
        <v>168</v>
      </c>
      <c r="F245" s="26"/>
      <c r="G245" s="37"/>
    </row>
    <row r="246" spans="1:9" ht="31.5" customHeight="1">
      <c r="A246" s="19" t="s">
        <v>958</v>
      </c>
      <c r="B246" s="29" t="s">
        <v>957</v>
      </c>
      <c r="C246" s="23" t="s">
        <v>1793</v>
      </c>
      <c r="D246" s="37">
        <v>0</v>
      </c>
      <c r="E246" s="26" t="s">
        <v>190</v>
      </c>
      <c r="F246" s="26"/>
      <c r="G246" s="37"/>
    </row>
    <row r="247" spans="1:9" ht="30" customHeight="1">
      <c r="A247" s="19"/>
      <c r="B247" s="29"/>
      <c r="C247" s="13" t="s">
        <v>955</v>
      </c>
      <c r="D247" s="37">
        <v>0</v>
      </c>
      <c r="E247" s="13" t="s">
        <v>190</v>
      </c>
      <c r="F247" s="26"/>
      <c r="G247" s="37"/>
    </row>
    <row r="248" spans="1:9" ht="30" customHeight="1">
      <c r="A248" s="19"/>
      <c r="B248" s="29"/>
      <c r="C248" s="164" t="s">
        <v>954</v>
      </c>
      <c r="D248" s="37">
        <v>0</v>
      </c>
      <c r="E248" s="13" t="s">
        <v>51</v>
      </c>
      <c r="F248" s="26"/>
      <c r="G248" s="37"/>
    </row>
    <row r="249" spans="1:9" ht="60" customHeight="1">
      <c r="A249" s="19" t="s">
        <v>953</v>
      </c>
      <c r="B249" s="33" t="s">
        <v>952</v>
      </c>
      <c r="C249" s="23" t="s">
        <v>951</v>
      </c>
      <c r="D249" s="37">
        <v>0</v>
      </c>
      <c r="E249" s="9" t="s">
        <v>110</v>
      </c>
      <c r="F249" s="26"/>
      <c r="G249" s="37"/>
    </row>
    <row r="250" spans="1:9" ht="60" customHeight="1">
      <c r="A250" s="19"/>
      <c r="B250" s="33"/>
      <c r="C250" s="23" t="s">
        <v>950</v>
      </c>
      <c r="D250" s="37">
        <v>0</v>
      </c>
      <c r="E250" s="26" t="s">
        <v>130</v>
      </c>
      <c r="F250" s="26"/>
      <c r="G250" s="37"/>
    </row>
    <row r="251" spans="1:9" ht="45" customHeight="1">
      <c r="A251" s="19" t="s">
        <v>949</v>
      </c>
      <c r="B251" s="23" t="s">
        <v>948</v>
      </c>
      <c r="C251" s="23" t="s">
        <v>947</v>
      </c>
      <c r="D251" s="37">
        <v>0</v>
      </c>
      <c r="E251" s="26" t="s">
        <v>110</v>
      </c>
      <c r="F251" s="26"/>
      <c r="G251" s="37"/>
    </row>
    <row r="252" spans="1:9" ht="45" customHeight="1">
      <c r="A252" s="19"/>
      <c r="B252" s="23"/>
      <c r="C252" s="23" t="s">
        <v>946</v>
      </c>
      <c r="D252" s="37">
        <v>0</v>
      </c>
      <c r="E252" s="26" t="s">
        <v>797</v>
      </c>
      <c r="F252" s="26"/>
      <c r="G252" s="37"/>
    </row>
    <row r="253" spans="1:9" ht="90" customHeight="1">
      <c r="A253" s="19" t="s">
        <v>945</v>
      </c>
      <c r="B253" s="29" t="s">
        <v>944</v>
      </c>
      <c r="C253" s="30" t="s">
        <v>1792</v>
      </c>
      <c r="D253" s="37">
        <v>0</v>
      </c>
      <c r="E253" s="26" t="s">
        <v>190</v>
      </c>
      <c r="F253" s="23" t="s">
        <v>942</v>
      </c>
      <c r="G253" s="37"/>
    </row>
    <row r="254" spans="1:9" ht="31.5" customHeight="1">
      <c r="A254" s="19" t="s">
        <v>939</v>
      </c>
      <c r="B254" s="42" t="s">
        <v>938</v>
      </c>
      <c r="C254" s="23" t="s">
        <v>1791</v>
      </c>
      <c r="D254" s="37">
        <v>0</v>
      </c>
      <c r="E254" s="26" t="s">
        <v>110</v>
      </c>
      <c r="F254" s="25"/>
      <c r="G254" s="24"/>
    </row>
    <row r="255" spans="1:9" ht="40.15" customHeight="1">
      <c r="A255" s="408" t="s">
        <v>937</v>
      </c>
      <c r="B255" s="918" t="s">
        <v>936</v>
      </c>
      <c r="C255" s="919"/>
      <c r="D255" s="919"/>
      <c r="E255" s="919"/>
      <c r="F255" s="919"/>
      <c r="G255" s="920"/>
      <c r="H255" s="11">
        <f>SUM(D256:D266)</f>
        <v>0</v>
      </c>
      <c r="I255" s="11">
        <f>COUNT(D256:D266)*2</f>
        <v>22</v>
      </c>
    </row>
    <row r="256" spans="1:9" ht="31.5" customHeight="1">
      <c r="A256" s="19" t="s">
        <v>935</v>
      </c>
      <c r="B256" s="31" t="s">
        <v>934</v>
      </c>
      <c r="C256" s="163" t="s">
        <v>1790</v>
      </c>
      <c r="D256" s="37">
        <v>0</v>
      </c>
      <c r="E256" s="26" t="s">
        <v>168</v>
      </c>
      <c r="F256" s="26"/>
      <c r="G256" s="37"/>
    </row>
    <row r="257" spans="1:9" ht="31.5" customHeight="1">
      <c r="A257" s="19"/>
      <c r="B257" s="31"/>
      <c r="C257" s="163" t="s">
        <v>1789</v>
      </c>
      <c r="D257" s="37">
        <v>0</v>
      </c>
      <c r="E257" s="26" t="s">
        <v>168</v>
      </c>
      <c r="F257" s="26"/>
      <c r="G257" s="37"/>
    </row>
    <row r="258" spans="1:9" ht="31.5" customHeight="1">
      <c r="A258" s="19" t="s">
        <v>929</v>
      </c>
      <c r="B258" s="31" t="s">
        <v>928</v>
      </c>
      <c r="C258" s="30" t="s">
        <v>1788</v>
      </c>
      <c r="D258" s="37">
        <v>0</v>
      </c>
      <c r="E258" s="26" t="s">
        <v>168</v>
      </c>
      <c r="F258" s="26"/>
      <c r="G258" s="37"/>
    </row>
    <row r="259" spans="1:9" ht="45" customHeight="1">
      <c r="A259" s="19"/>
      <c r="B259" s="31"/>
      <c r="C259" s="30" t="s">
        <v>1787</v>
      </c>
      <c r="D259" s="37">
        <v>0</v>
      </c>
      <c r="E259" s="26" t="s">
        <v>235</v>
      </c>
      <c r="F259" s="26"/>
      <c r="G259" s="37"/>
    </row>
    <row r="260" spans="1:9" ht="45" customHeight="1">
      <c r="A260" s="19"/>
      <c r="B260" s="31"/>
      <c r="C260" s="23" t="s">
        <v>1786</v>
      </c>
      <c r="D260" s="37">
        <v>0</v>
      </c>
      <c r="E260" s="26" t="s">
        <v>235</v>
      </c>
      <c r="F260" s="26"/>
      <c r="G260" s="37"/>
    </row>
    <row r="261" spans="1:9" ht="108.75" customHeight="1">
      <c r="A261" s="19" t="s">
        <v>924</v>
      </c>
      <c r="B261" s="31" t="s">
        <v>923</v>
      </c>
      <c r="C261" s="23" t="s">
        <v>1785</v>
      </c>
      <c r="D261" s="37">
        <v>0</v>
      </c>
      <c r="E261" s="26" t="s">
        <v>921</v>
      </c>
      <c r="F261" s="23" t="s">
        <v>1784</v>
      </c>
      <c r="G261" s="37"/>
    </row>
    <row r="262" spans="1:9" ht="46.5" customHeight="1">
      <c r="A262" s="19"/>
      <c r="B262" s="31"/>
      <c r="C262" s="23" t="s">
        <v>1783</v>
      </c>
      <c r="D262" s="37">
        <v>0</v>
      </c>
      <c r="E262" s="26" t="s">
        <v>116</v>
      </c>
      <c r="F262" s="23" t="s">
        <v>919</v>
      </c>
      <c r="G262" s="37"/>
    </row>
    <row r="263" spans="1:9" ht="31.5" customHeight="1">
      <c r="A263" s="19" t="s">
        <v>918</v>
      </c>
      <c r="B263" s="31" t="s">
        <v>917</v>
      </c>
      <c r="C263" s="30" t="s">
        <v>1782</v>
      </c>
      <c r="D263" s="37">
        <v>0</v>
      </c>
      <c r="E263" s="26" t="s">
        <v>168</v>
      </c>
      <c r="F263" s="26"/>
      <c r="G263" s="37"/>
    </row>
    <row r="264" spans="1:9" ht="30" customHeight="1">
      <c r="A264" s="19"/>
      <c r="B264" s="31"/>
      <c r="C264" s="30" t="s">
        <v>1781</v>
      </c>
      <c r="D264" s="37">
        <v>0</v>
      </c>
      <c r="E264" s="26" t="s">
        <v>797</v>
      </c>
      <c r="F264" s="23" t="s">
        <v>1780</v>
      </c>
      <c r="G264" s="37"/>
    </row>
    <row r="265" spans="1:9" ht="45" customHeight="1">
      <c r="A265" s="19"/>
      <c r="B265" s="31"/>
      <c r="C265" s="120" t="s">
        <v>1779</v>
      </c>
      <c r="D265" s="37">
        <v>0</v>
      </c>
      <c r="E265" s="26" t="s">
        <v>190</v>
      </c>
      <c r="F265" s="26"/>
      <c r="G265" s="37"/>
    </row>
    <row r="266" spans="1:9" ht="30" customHeight="1">
      <c r="A266" s="19" t="s">
        <v>915</v>
      </c>
      <c r="B266" s="75" t="s">
        <v>914</v>
      </c>
      <c r="C266" s="23" t="s">
        <v>1778</v>
      </c>
      <c r="D266" s="37">
        <v>0</v>
      </c>
      <c r="E266" s="26" t="s">
        <v>126</v>
      </c>
      <c r="F266" s="25"/>
      <c r="G266" s="24"/>
    </row>
    <row r="267" spans="1:9" ht="40.15" customHeight="1">
      <c r="A267" s="413" t="s">
        <v>912</v>
      </c>
      <c r="B267" s="918" t="s">
        <v>911</v>
      </c>
      <c r="C267" s="919"/>
      <c r="D267" s="919"/>
      <c r="E267" s="919"/>
      <c r="F267" s="919"/>
      <c r="G267" s="920"/>
      <c r="H267" s="11">
        <f>SUM(D268:D279)</f>
        <v>0</v>
      </c>
      <c r="I267" s="11">
        <f>COUNT(D268:D279)*2</f>
        <v>22</v>
      </c>
    </row>
    <row r="268" spans="1:9" ht="45" customHeight="1">
      <c r="A268" s="19" t="s">
        <v>910</v>
      </c>
      <c r="B268" s="33" t="s">
        <v>909</v>
      </c>
      <c r="C268" s="36" t="s">
        <v>908</v>
      </c>
      <c r="D268" s="37">
        <v>0</v>
      </c>
      <c r="E268" s="26" t="s">
        <v>168</v>
      </c>
      <c r="F268" s="26"/>
      <c r="G268" s="37"/>
    </row>
    <row r="269" spans="1:9" ht="45" customHeight="1">
      <c r="A269" s="19"/>
      <c r="B269" s="33"/>
      <c r="C269" s="36" t="s">
        <v>907</v>
      </c>
      <c r="D269" s="37">
        <v>0</v>
      </c>
      <c r="E269" s="26" t="s">
        <v>168</v>
      </c>
      <c r="F269" s="26"/>
      <c r="G269" s="37"/>
    </row>
    <row r="270" spans="1:9" ht="60" customHeight="1">
      <c r="A270" s="19" t="s">
        <v>906</v>
      </c>
      <c r="B270" s="33" t="s">
        <v>905</v>
      </c>
      <c r="C270" s="36" t="s">
        <v>904</v>
      </c>
      <c r="D270" s="37">
        <v>0</v>
      </c>
      <c r="E270" s="73" t="s">
        <v>168</v>
      </c>
      <c r="F270" s="36" t="s">
        <v>903</v>
      </c>
      <c r="G270" s="37"/>
    </row>
    <row r="271" spans="1:9" ht="60" customHeight="1">
      <c r="A271" s="19"/>
      <c r="B271" s="33"/>
      <c r="C271" s="23" t="s">
        <v>902</v>
      </c>
      <c r="D271" s="37">
        <v>0</v>
      </c>
      <c r="E271" s="26" t="s">
        <v>168</v>
      </c>
      <c r="F271" s="23"/>
      <c r="G271" s="37"/>
    </row>
    <row r="272" spans="1:9" ht="45" customHeight="1">
      <c r="A272" s="19"/>
      <c r="B272" s="33"/>
      <c r="C272" s="45" t="s">
        <v>901</v>
      </c>
      <c r="D272" s="37">
        <v>0</v>
      </c>
      <c r="E272" s="26" t="s">
        <v>168</v>
      </c>
      <c r="F272" s="23"/>
      <c r="G272" s="37"/>
    </row>
    <row r="273" spans="1:9" ht="31.5" customHeight="1">
      <c r="A273" s="19" t="s">
        <v>900</v>
      </c>
      <c r="B273" s="29" t="s">
        <v>899</v>
      </c>
      <c r="C273" s="161" t="s">
        <v>898</v>
      </c>
      <c r="D273" s="37">
        <v>0</v>
      </c>
      <c r="E273" s="26" t="s">
        <v>168</v>
      </c>
      <c r="F273" s="26"/>
      <c r="G273" s="37"/>
    </row>
    <row r="274" spans="1:9" ht="47.25" customHeight="1">
      <c r="A274" s="19"/>
      <c r="B274" s="29"/>
      <c r="C274" s="36" t="s">
        <v>897</v>
      </c>
      <c r="D274" s="37">
        <v>0</v>
      </c>
      <c r="E274" s="26" t="s">
        <v>168</v>
      </c>
      <c r="F274" s="26"/>
      <c r="G274" s="37"/>
    </row>
    <row r="275" spans="1:9" ht="47.25" customHeight="1">
      <c r="A275" s="19"/>
      <c r="B275" s="29"/>
      <c r="C275" s="36" t="s">
        <v>1777</v>
      </c>
      <c r="D275" s="37">
        <v>0</v>
      </c>
      <c r="E275" s="26" t="s">
        <v>168</v>
      </c>
      <c r="F275" s="26"/>
      <c r="G275" s="37"/>
    </row>
    <row r="276" spans="1:9" ht="47.25" customHeight="1">
      <c r="A276" s="19"/>
      <c r="B276" s="29"/>
      <c r="C276" s="36" t="s">
        <v>895</v>
      </c>
      <c r="D276" s="37">
        <v>0</v>
      </c>
      <c r="E276" s="26" t="s">
        <v>168</v>
      </c>
      <c r="F276" s="26"/>
      <c r="G276" s="37"/>
    </row>
    <row r="277" spans="1:9" ht="31.5" hidden="1" customHeight="1">
      <c r="A277" s="21" t="s">
        <v>894</v>
      </c>
      <c r="B277" s="42" t="s">
        <v>893</v>
      </c>
      <c r="C277" s="25"/>
      <c r="D277" s="25"/>
      <c r="E277" s="26"/>
      <c r="F277" s="25"/>
      <c r="G277" s="25"/>
    </row>
    <row r="278" spans="1:9" ht="31.5" customHeight="1">
      <c r="A278" s="19" t="s">
        <v>892</v>
      </c>
      <c r="B278" s="29" t="s">
        <v>891</v>
      </c>
      <c r="C278" s="30" t="s">
        <v>1776</v>
      </c>
      <c r="D278" s="37">
        <v>0</v>
      </c>
      <c r="E278" s="26" t="s">
        <v>168</v>
      </c>
      <c r="F278" s="26"/>
      <c r="G278" s="37"/>
    </row>
    <row r="279" spans="1:9" ht="31.5" customHeight="1">
      <c r="A279" s="19" t="s">
        <v>889</v>
      </c>
      <c r="B279" s="29" t="s">
        <v>888</v>
      </c>
      <c r="C279" s="30" t="s">
        <v>887</v>
      </c>
      <c r="D279" s="37">
        <v>0</v>
      </c>
      <c r="E279" s="26" t="s">
        <v>168</v>
      </c>
      <c r="F279" s="26"/>
      <c r="G279" s="37"/>
    </row>
    <row r="280" spans="1:9" ht="40.15" customHeight="1">
      <c r="A280" s="408" t="s">
        <v>886</v>
      </c>
      <c r="B280" s="915" t="s">
        <v>885</v>
      </c>
      <c r="C280" s="916"/>
      <c r="D280" s="916"/>
      <c r="E280" s="916"/>
      <c r="F280" s="916"/>
      <c r="G280" s="917"/>
      <c r="H280" s="11">
        <f>SUM(D281:D286)</f>
        <v>0</v>
      </c>
      <c r="I280" s="11">
        <f>COUNT(D281:D286)*2</f>
        <v>12</v>
      </c>
    </row>
    <row r="281" spans="1:9" ht="47.25" customHeight="1">
      <c r="A281" s="19" t="s">
        <v>884</v>
      </c>
      <c r="B281" s="29" t="s">
        <v>883</v>
      </c>
      <c r="C281" s="23" t="s">
        <v>882</v>
      </c>
      <c r="D281" s="47">
        <v>0</v>
      </c>
      <c r="E281" s="26" t="s">
        <v>235</v>
      </c>
      <c r="F281" s="30"/>
      <c r="G281" s="37"/>
    </row>
    <row r="282" spans="1:9" ht="47.25" customHeight="1">
      <c r="A282" s="19"/>
      <c r="B282" s="29"/>
      <c r="C282" s="23" t="s">
        <v>1775</v>
      </c>
      <c r="D282" s="47">
        <v>0</v>
      </c>
      <c r="E282" s="26" t="s">
        <v>235</v>
      </c>
      <c r="F282" s="30"/>
      <c r="G282" s="37"/>
    </row>
    <row r="283" spans="1:9" ht="47.25" customHeight="1">
      <c r="A283" s="19" t="s">
        <v>881</v>
      </c>
      <c r="B283" s="29" t="s">
        <v>880</v>
      </c>
      <c r="C283" s="30" t="s">
        <v>1774</v>
      </c>
      <c r="D283" s="47">
        <v>0</v>
      </c>
      <c r="E283" s="26" t="s">
        <v>235</v>
      </c>
      <c r="F283" s="13"/>
      <c r="G283" s="37"/>
    </row>
    <row r="284" spans="1:9" ht="47.25" customHeight="1">
      <c r="A284" s="19"/>
      <c r="B284" s="29"/>
      <c r="C284" s="23" t="s">
        <v>1773</v>
      </c>
      <c r="D284" s="47">
        <v>0</v>
      </c>
      <c r="E284" s="26" t="s">
        <v>235</v>
      </c>
      <c r="F284" s="13"/>
      <c r="G284" s="37"/>
    </row>
    <row r="285" spans="1:9" ht="47.25" customHeight="1">
      <c r="A285" s="19"/>
      <c r="B285" s="29"/>
      <c r="C285" s="23" t="s">
        <v>1772</v>
      </c>
      <c r="D285" s="47">
        <v>0</v>
      </c>
      <c r="E285" s="26" t="s">
        <v>235</v>
      </c>
      <c r="F285" s="13"/>
      <c r="G285" s="37"/>
    </row>
    <row r="286" spans="1:9" ht="45" customHeight="1">
      <c r="A286" s="19" t="s">
        <v>878</v>
      </c>
      <c r="B286" s="160" t="s">
        <v>877</v>
      </c>
      <c r="C286" s="23" t="s">
        <v>1771</v>
      </c>
      <c r="D286" s="47">
        <v>0</v>
      </c>
      <c r="E286" s="26" t="s">
        <v>168</v>
      </c>
      <c r="F286" s="25"/>
      <c r="G286" s="24"/>
    </row>
    <row r="287" spans="1:9" ht="40.15" hidden="1" customHeight="1">
      <c r="A287" s="410" t="s">
        <v>876</v>
      </c>
      <c r="B287" s="918" t="s">
        <v>875</v>
      </c>
      <c r="C287" s="919"/>
      <c r="D287" s="919"/>
      <c r="E287" s="919"/>
      <c r="F287" s="919"/>
      <c r="G287" s="920"/>
    </row>
    <row r="288" spans="1:9" ht="31.5" hidden="1" customHeight="1">
      <c r="A288" s="40" t="s">
        <v>874</v>
      </c>
      <c r="B288" s="42" t="s">
        <v>873</v>
      </c>
      <c r="C288" s="25"/>
      <c r="D288" s="25"/>
      <c r="E288" s="26"/>
      <c r="F288" s="25"/>
      <c r="G288" s="25"/>
    </row>
    <row r="289" spans="1:9" ht="31.5" hidden="1" customHeight="1">
      <c r="A289" s="40" t="s">
        <v>871</v>
      </c>
      <c r="B289" s="42" t="s">
        <v>870</v>
      </c>
      <c r="C289" s="25"/>
      <c r="D289" s="25"/>
      <c r="E289" s="26"/>
      <c r="F289" s="25"/>
      <c r="G289" s="25"/>
    </row>
    <row r="290" spans="1:9" ht="60" hidden="1" customHeight="1">
      <c r="A290" s="40" t="s">
        <v>869</v>
      </c>
      <c r="B290" s="23" t="s">
        <v>868</v>
      </c>
      <c r="C290" s="25"/>
      <c r="D290" s="25"/>
      <c r="E290" s="26"/>
      <c r="F290" s="25"/>
      <c r="G290" s="25"/>
    </row>
    <row r="291" spans="1:9" ht="40.15" customHeight="1">
      <c r="A291" s="408" t="s">
        <v>867</v>
      </c>
      <c r="B291" s="918" t="s">
        <v>866</v>
      </c>
      <c r="C291" s="919"/>
      <c r="D291" s="919"/>
      <c r="E291" s="919"/>
      <c r="F291" s="919"/>
      <c r="G291" s="920"/>
      <c r="H291" s="11">
        <f>SUM(D292:D296)</f>
        <v>0</v>
      </c>
      <c r="I291" s="11">
        <f>COUNT(D292:D296)*2</f>
        <v>8</v>
      </c>
    </row>
    <row r="292" spans="1:9" ht="30" customHeight="1">
      <c r="A292" s="19" t="s">
        <v>865</v>
      </c>
      <c r="B292" s="29" t="s">
        <v>864</v>
      </c>
      <c r="C292" s="30" t="s">
        <v>1770</v>
      </c>
      <c r="D292" s="37">
        <v>0</v>
      </c>
      <c r="E292" s="26" t="s">
        <v>190</v>
      </c>
      <c r="F292" s="26"/>
      <c r="G292" s="37"/>
    </row>
    <row r="293" spans="1:9" ht="30" customHeight="1">
      <c r="A293" s="19"/>
      <c r="B293" s="29"/>
      <c r="C293" s="30" t="s">
        <v>1769</v>
      </c>
      <c r="D293" s="37">
        <v>0</v>
      </c>
      <c r="E293" s="26" t="s">
        <v>190</v>
      </c>
      <c r="F293" s="26"/>
      <c r="G293" s="37"/>
    </row>
    <row r="294" spans="1:9" ht="30" customHeight="1">
      <c r="A294" s="19"/>
      <c r="B294" s="29"/>
      <c r="C294" s="30" t="s">
        <v>1768</v>
      </c>
      <c r="D294" s="37">
        <v>0</v>
      </c>
      <c r="E294" s="26" t="s">
        <v>190</v>
      </c>
      <c r="F294" s="26"/>
      <c r="G294" s="37"/>
    </row>
    <row r="295" spans="1:9" ht="1.5" customHeight="1">
      <c r="A295" s="40" t="s">
        <v>862</v>
      </c>
      <c r="B295" s="42" t="s">
        <v>861</v>
      </c>
      <c r="C295" s="25"/>
      <c r="D295" s="24"/>
      <c r="E295" s="26"/>
      <c r="F295" s="25"/>
      <c r="G295" s="24"/>
    </row>
    <row r="296" spans="1:9" ht="45" customHeight="1">
      <c r="A296" s="19" t="s">
        <v>860</v>
      </c>
      <c r="B296" s="23" t="s">
        <v>859</v>
      </c>
      <c r="C296" s="22" t="s">
        <v>1767</v>
      </c>
      <c r="D296" s="37">
        <v>0</v>
      </c>
      <c r="E296" s="26" t="s">
        <v>110</v>
      </c>
      <c r="F296" s="25"/>
      <c r="G296" s="24"/>
    </row>
    <row r="297" spans="1:9" ht="40.15" hidden="1" customHeight="1">
      <c r="A297" s="410" t="s">
        <v>858</v>
      </c>
      <c r="B297" s="918" t="s">
        <v>857</v>
      </c>
      <c r="C297" s="919"/>
      <c r="D297" s="919"/>
      <c r="E297" s="919"/>
      <c r="F297" s="919"/>
      <c r="G297" s="920"/>
    </row>
    <row r="298" spans="1:9" ht="47.25" hidden="1" customHeight="1">
      <c r="A298" s="21" t="s">
        <v>856</v>
      </c>
      <c r="B298" s="42" t="s">
        <v>855</v>
      </c>
      <c r="C298" s="25"/>
      <c r="D298" s="25"/>
      <c r="E298" s="26"/>
      <c r="F298" s="25"/>
      <c r="G298" s="25"/>
    </row>
    <row r="299" spans="1:9" ht="47.25" hidden="1" customHeight="1">
      <c r="A299" s="21" t="s">
        <v>854</v>
      </c>
      <c r="B299" s="29" t="s">
        <v>853</v>
      </c>
      <c r="C299" s="25"/>
      <c r="D299" s="25"/>
      <c r="E299" s="26"/>
      <c r="F299" s="25"/>
      <c r="G299" s="25"/>
    </row>
    <row r="300" spans="1:9" ht="40.15" hidden="1" customHeight="1">
      <c r="A300" s="414" t="s">
        <v>852</v>
      </c>
      <c r="B300" s="918" t="s">
        <v>851</v>
      </c>
      <c r="C300" s="919"/>
      <c r="D300" s="919"/>
      <c r="E300" s="919"/>
      <c r="F300" s="919"/>
      <c r="G300" s="920"/>
    </row>
    <row r="301" spans="1:9" ht="31.5" hidden="1" customHeight="1">
      <c r="A301" s="21" t="s">
        <v>850</v>
      </c>
      <c r="B301" s="42" t="s">
        <v>849</v>
      </c>
      <c r="C301" s="25"/>
      <c r="D301" s="25"/>
      <c r="E301" s="26"/>
      <c r="F301" s="25"/>
      <c r="G301" s="25"/>
    </row>
    <row r="302" spans="1:9" ht="47.25" hidden="1" customHeight="1">
      <c r="A302" s="21" t="s">
        <v>848</v>
      </c>
      <c r="B302" s="42" t="s">
        <v>847</v>
      </c>
      <c r="C302" s="25"/>
      <c r="D302" s="25"/>
      <c r="E302" s="26"/>
      <c r="F302" s="25"/>
      <c r="G302" s="25"/>
    </row>
    <row r="303" spans="1:9" ht="40.15" hidden="1" customHeight="1">
      <c r="A303" s="410" t="s">
        <v>846</v>
      </c>
      <c r="B303" s="918" t="s">
        <v>1766</v>
      </c>
      <c r="C303" s="919"/>
      <c r="D303" s="919"/>
      <c r="E303" s="919"/>
      <c r="F303" s="919"/>
      <c r="G303" s="920"/>
    </row>
    <row r="304" spans="1:9" ht="47.25" hidden="1" customHeight="1">
      <c r="A304" s="21" t="s">
        <v>844</v>
      </c>
      <c r="B304" s="42" t="s">
        <v>843</v>
      </c>
      <c r="C304" s="25"/>
      <c r="D304" s="25"/>
      <c r="E304" s="26"/>
      <c r="F304" s="25"/>
      <c r="G304" s="25"/>
    </row>
    <row r="305" spans="1:9" ht="47.25" hidden="1" customHeight="1">
      <c r="A305" s="21" t="s">
        <v>842</v>
      </c>
      <c r="B305" s="42" t="s">
        <v>841</v>
      </c>
      <c r="C305" s="25"/>
      <c r="D305" s="25"/>
      <c r="E305" s="26"/>
      <c r="F305" s="25"/>
      <c r="G305" s="25"/>
    </row>
    <row r="306" spans="1:9" ht="47.25" hidden="1" customHeight="1">
      <c r="A306" s="21" t="s">
        <v>840</v>
      </c>
      <c r="B306" s="69" t="s">
        <v>839</v>
      </c>
      <c r="C306" s="25"/>
      <c r="D306" s="25"/>
      <c r="E306" s="26"/>
      <c r="F306" s="25"/>
      <c r="G306" s="25"/>
    </row>
    <row r="307" spans="1:9" ht="40.15" customHeight="1">
      <c r="A307" s="408" t="s">
        <v>838</v>
      </c>
      <c r="B307" s="918" t="s">
        <v>1765</v>
      </c>
      <c r="C307" s="919"/>
      <c r="D307" s="919"/>
      <c r="E307" s="919"/>
      <c r="F307" s="919"/>
      <c r="G307" s="920"/>
      <c r="H307" s="11">
        <f>SUM(D308:D311)</f>
        <v>0</v>
      </c>
      <c r="I307" s="11">
        <f>COUNT(D308:D311)*2</f>
        <v>8</v>
      </c>
    </row>
    <row r="308" spans="1:9" ht="31.5" customHeight="1">
      <c r="A308" s="19" t="s">
        <v>836</v>
      </c>
      <c r="B308" s="31" t="s">
        <v>835</v>
      </c>
      <c r="C308" s="31" t="s">
        <v>834</v>
      </c>
      <c r="D308" s="37">
        <v>0</v>
      </c>
      <c r="E308" s="26" t="s">
        <v>126</v>
      </c>
      <c r="F308" s="13"/>
      <c r="G308" s="37"/>
    </row>
    <row r="309" spans="1:9" ht="47.25" customHeight="1">
      <c r="A309" s="19" t="s">
        <v>833</v>
      </c>
      <c r="B309" s="31" t="s">
        <v>832</v>
      </c>
      <c r="C309" s="23" t="s">
        <v>831</v>
      </c>
      <c r="D309" s="37">
        <v>0</v>
      </c>
      <c r="E309" s="26" t="s">
        <v>130</v>
      </c>
      <c r="F309" s="23" t="s">
        <v>830</v>
      </c>
      <c r="G309" s="37"/>
    </row>
    <row r="310" spans="1:9" ht="45" customHeight="1">
      <c r="A310" s="19"/>
      <c r="B310" s="31"/>
      <c r="C310" s="64" t="s">
        <v>829</v>
      </c>
      <c r="D310" s="37">
        <v>0</v>
      </c>
      <c r="E310" s="26" t="s">
        <v>126</v>
      </c>
      <c r="F310" s="26"/>
      <c r="G310" s="37"/>
    </row>
    <row r="311" spans="1:9" ht="60" customHeight="1">
      <c r="A311" s="19" t="s">
        <v>828</v>
      </c>
      <c r="B311" s="31" t="s">
        <v>827</v>
      </c>
      <c r="C311" s="71" t="s">
        <v>826</v>
      </c>
      <c r="D311" s="37">
        <v>0</v>
      </c>
      <c r="E311" s="26" t="s">
        <v>168</v>
      </c>
      <c r="F311" s="30"/>
      <c r="G311" s="37"/>
    </row>
    <row r="312" spans="1:9" ht="40.15" customHeight="1">
      <c r="A312" s="408" t="s">
        <v>825</v>
      </c>
      <c r="B312" s="918" t="s">
        <v>1764</v>
      </c>
      <c r="C312" s="919"/>
      <c r="D312" s="919"/>
      <c r="E312" s="919"/>
      <c r="F312" s="919"/>
      <c r="G312" s="920"/>
      <c r="H312" s="11">
        <f>SUM(D313)</f>
        <v>0</v>
      </c>
      <c r="I312" s="11">
        <f>COUNT(D313)*2</f>
        <v>2</v>
      </c>
    </row>
    <row r="313" spans="1:9" ht="75" customHeight="1">
      <c r="A313" s="19" t="s">
        <v>823</v>
      </c>
      <c r="B313" s="158" t="s">
        <v>822</v>
      </c>
      <c r="C313" s="36" t="s">
        <v>821</v>
      </c>
      <c r="D313" s="24">
        <v>0</v>
      </c>
      <c r="E313" s="26" t="s">
        <v>110</v>
      </c>
      <c r="F313" s="17" t="s">
        <v>1763</v>
      </c>
      <c r="G313" s="37"/>
    </row>
    <row r="314" spans="1:9" ht="30" hidden="1" customHeight="1">
      <c r="A314" s="133" t="s">
        <v>819</v>
      </c>
      <c r="B314" s="157" t="s">
        <v>818</v>
      </c>
      <c r="C314" s="130"/>
      <c r="D314" s="130"/>
      <c r="E314" s="117"/>
      <c r="F314" s="130"/>
      <c r="G314" s="130"/>
    </row>
    <row r="315" spans="1:9" ht="21">
      <c r="A315" s="156"/>
      <c r="B315" s="942" t="s">
        <v>817</v>
      </c>
      <c r="C315" s="942"/>
      <c r="D315" s="942"/>
      <c r="E315" s="942"/>
      <c r="F315" s="942"/>
      <c r="G315" s="942"/>
      <c r="H315" s="11">
        <f>H316+H325+H332+H343+H352+H355+H361+H392+H399+H403+H427+H436+H443+H466</f>
        <v>0</v>
      </c>
      <c r="I315" s="11">
        <f>I316+I325+I332+I343+I352+I355+I361+I392+I399+I403+I427+I436+I443+I466</f>
        <v>196</v>
      </c>
    </row>
    <row r="316" spans="1:9" ht="40.15" customHeight="1">
      <c r="A316" s="409" t="s">
        <v>816</v>
      </c>
      <c r="B316" s="915" t="s">
        <v>815</v>
      </c>
      <c r="C316" s="916"/>
      <c r="D316" s="916"/>
      <c r="E316" s="916"/>
      <c r="F316" s="916"/>
      <c r="G316" s="917"/>
      <c r="H316" s="11">
        <f>SUM(D317:D324)</f>
        <v>0</v>
      </c>
      <c r="I316" s="11">
        <f>COUNT(D317:D324)*2</f>
        <v>14</v>
      </c>
    </row>
    <row r="317" spans="1:9" ht="31.5" customHeight="1">
      <c r="A317" s="19" t="s">
        <v>814</v>
      </c>
      <c r="B317" s="135" t="s">
        <v>813</v>
      </c>
      <c r="C317" s="23" t="s">
        <v>812</v>
      </c>
      <c r="D317" s="24">
        <v>0</v>
      </c>
      <c r="E317" s="26" t="s">
        <v>51</v>
      </c>
      <c r="G317" s="24"/>
    </row>
    <row r="318" spans="1:9" ht="66.75" customHeight="1">
      <c r="A318" s="19"/>
      <c r="B318" s="135"/>
      <c r="C318" s="23" t="s">
        <v>1762</v>
      </c>
      <c r="D318" s="24">
        <v>0</v>
      </c>
      <c r="E318" s="26" t="s">
        <v>51</v>
      </c>
      <c r="F318" s="23" t="s">
        <v>1761</v>
      </c>
      <c r="G318" s="24"/>
    </row>
    <row r="319" spans="1:9" ht="31.5" hidden="1" customHeight="1">
      <c r="A319" s="21" t="s">
        <v>806</v>
      </c>
      <c r="B319" s="135" t="s">
        <v>805</v>
      </c>
      <c r="C319" s="42"/>
      <c r="D319" s="25"/>
      <c r="E319" s="26"/>
      <c r="F319" s="25"/>
      <c r="G319" s="25"/>
    </row>
    <row r="320" spans="1:9" ht="45" customHeight="1">
      <c r="A320" s="19" t="s">
        <v>796</v>
      </c>
      <c r="B320" s="29" t="s">
        <v>795</v>
      </c>
      <c r="C320" s="30" t="s">
        <v>1760</v>
      </c>
      <c r="D320" s="24">
        <v>0</v>
      </c>
      <c r="E320" s="26" t="s">
        <v>1758</v>
      </c>
      <c r="F320" s="26"/>
      <c r="G320" s="37"/>
    </row>
    <row r="321" spans="1:9" ht="30" customHeight="1">
      <c r="A321" s="19"/>
      <c r="B321" s="29"/>
      <c r="C321" s="23" t="s">
        <v>1759</v>
      </c>
      <c r="D321" s="24">
        <v>0</v>
      </c>
      <c r="E321" s="26" t="s">
        <v>1758</v>
      </c>
      <c r="F321" s="26"/>
      <c r="G321" s="37"/>
    </row>
    <row r="322" spans="1:9" ht="30" customHeight="1">
      <c r="A322" s="19"/>
      <c r="B322" s="29"/>
      <c r="C322" s="22" t="s">
        <v>1757</v>
      </c>
      <c r="D322" s="24">
        <v>0</v>
      </c>
      <c r="E322" s="26" t="s">
        <v>1756</v>
      </c>
      <c r="F322" s="26"/>
      <c r="G322" s="37"/>
    </row>
    <row r="323" spans="1:9" ht="30" customHeight="1">
      <c r="A323" s="19"/>
      <c r="B323" s="29"/>
      <c r="C323" s="23" t="s">
        <v>1755</v>
      </c>
      <c r="D323" s="24">
        <v>0</v>
      </c>
      <c r="E323" s="26" t="s">
        <v>51</v>
      </c>
      <c r="F323" s="26"/>
      <c r="G323" s="37"/>
    </row>
    <row r="324" spans="1:9" ht="60" customHeight="1">
      <c r="A324" s="19" t="s">
        <v>792</v>
      </c>
      <c r="B324" s="29" t="s">
        <v>791</v>
      </c>
      <c r="C324" s="30" t="s">
        <v>1754</v>
      </c>
      <c r="D324" s="24">
        <v>0</v>
      </c>
      <c r="E324" s="26" t="s">
        <v>235</v>
      </c>
      <c r="F324" s="26"/>
      <c r="G324" s="37"/>
    </row>
    <row r="325" spans="1:9" ht="40.15" customHeight="1">
      <c r="A325" s="408" t="s">
        <v>790</v>
      </c>
      <c r="B325" s="915" t="s">
        <v>789</v>
      </c>
      <c r="C325" s="916"/>
      <c r="D325" s="916"/>
      <c r="E325" s="916"/>
      <c r="F325" s="916"/>
      <c r="G325" s="917"/>
      <c r="H325" s="11">
        <f>SUM(D326:D331)</f>
        <v>0</v>
      </c>
      <c r="I325" s="11">
        <f>COUNT(D326:D331)*2</f>
        <v>12</v>
      </c>
    </row>
    <row r="326" spans="1:9" ht="60" customHeight="1">
      <c r="A326" s="19" t="s">
        <v>788</v>
      </c>
      <c r="B326" s="29" t="s">
        <v>787</v>
      </c>
      <c r="C326" s="120" t="s">
        <v>1753</v>
      </c>
      <c r="D326" s="155">
        <v>0</v>
      </c>
      <c r="E326" s="120" t="s">
        <v>1752</v>
      </c>
      <c r="F326" s="120" t="s">
        <v>1751</v>
      </c>
      <c r="G326" s="37"/>
    </row>
    <row r="327" spans="1:9" ht="90" customHeight="1">
      <c r="A327" s="19"/>
      <c r="B327" s="29"/>
      <c r="C327" s="120" t="s">
        <v>1750</v>
      </c>
      <c r="D327" s="155">
        <v>0</v>
      </c>
      <c r="E327" s="120" t="s">
        <v>130</v>
      </c>
      <c r="F327" s="120" t="s">
        <v>1749</v>
      </c>
      <c r="G327" s="37"/>
    </row>
    <row r="328" spans="1:9" ht="90" customHeight="1">
      <c r="A328" s="19"/>
      <c r="B328" s="29"/>
      <c r="C328" s="120" t="s">
        <v>1748</v>
      </c>
      <c r="D328" s="155">
        <v>0</v>
      </c>
      <c r="E328" s="120" t="s">
        <v>51</v>
      </c>
      <c r="F328" s="120" t="s">
        <v>1747</v>
      </c>
      <c r="G328" s="37"/>
    </row>
    <row r="329" spans="1:9" ht="90" customHeight="1">
      <c r="A329" s="19"/>
      <c r="B329" s="29"/>
      <c r="C329" s="120" t="s">
        <v>1746</v>
      </c>
      <c r="D329" s="155">
        <v>0</v>
      </c>
      <c r="E329" s="120" t="s">
        <v>130</v>
      </c>
      <c r="F329" s="120" t="s">
        <v>1745</v>
      </c>
      <c r="G329" s="37"/>
    </row>
    <row r="330" spans="1:9" ht="60" customHeight="1">
      <c r="A330" s="19" t="s">
        <v>785</v>
      </c>
      <c r="B330" s="29" t="s">
        <v>784</v>
      </c>
      <c r="C330" s="30" t="s">
        <v>1744</v>
      </c>
      <c r="D330" s="155">
        <v>0</v>
      </c>
      <c r="E330" s="139" t="s">
        <v>773</v>
      </c>
      <c r="F330" s="30" t="s">
        <v>1743</v>
      </c>
      <c r="G330" s="37"/>
    </row>
    <row r="331" spans="1:9" ht="45" customHeight="1">
      <c r="A331" s="19"/>
      <c r="B331" s="29"/>
      <c r="C331" s="30" t="s">
        <v>1742</v>
      </c>
      <c r="D331" s="155">
        <v>0</v>
      </c>
      <c r="E331" s="13" t="s">
        <v>773</v>
      </c>
      <c r="F331" s="30" t="s">
        <v>1741</v>
      </c>
      <c r="G331" s="37"/>
    </row>
    <row r="332" spans="1:9" ht="40.15" customHeight="1">
      <c r="A332" s="408" t="s">
        <v>782</v>
      </c>
      <c r="B332" s="915" t="s">
        <v>1740</v>
      </c>
      <c r="C332" s="916"/>
      <c r="D332" s="916"/>
      <c r="E332" s="916"/>
      <c r="F332" s="916"/>
      <c r="G332" s="917"/>
      <c r="H332" s="11">
        <f>SUM(D333:D341)</f>
        <v>0</v>
      </c>
      <c r="I332" s="11">
        <f>COUNT(D333:D341)*2</f>
        <v>18</v>
      </c>
    </row>
    <row r="333" spans="1:9" ht="60" customHeight="1">
      <c r="A333" s="19" t="s">
        <v>780</v>
      </c>
      <c r="B333" s="29" t="s">
        <v>1739</v>
      </c>
      <c r="C333" s="30" t="s">
        <v>1738</v>
      </c>
      <c r="D333" s="37">
        <v>0</v>
      </c>
      <c r="E333" s="26" t="s">
        <v>110</v>
      </c>
      <c r="F333" s="26"/>
      <c r="G333" s="37"/>
    </row>
    <row r="334" spans="1:9" ht="63" customHeight="1">
      <c r="A334" s="118"/>
      <c r="B334" s="29"/>
      <c r="C334" s="29" t="s">
        <v>1737</v>
      </c>
      <c r="D334" s="37">
        <v>0</v>
      </c>
      <c r="E334" s="30" t="s">
        <v>110</v>
      </c>
      <c r="F334" s="26"/>
      <c r="G334" s="37"/>
    </row>
    <row r="335" spans="1:9" ht="90" customHeight="1">
      <c r="A335" s="19" t="s">
        <v>776</v>
      </c>
      <c r="B335" s="23" t="s">
        <v>1736</v>
      </c>
      <c r="C335" s="30" t="s">
        <v>1735</v>
      </c>
      <c r="D335" s="37">
        <v>0</v>
      </c>
      <c r="E335" s="30" t="s">
        <v>130</v>
      </c>
      <c r="F335" s="30" t="s">
        <v>1734</v>
      </c>
      <c r="G335" s="37"/>
    </row>
    <row r="336" spans="1:9" ht="30" customHeight="1">
      <c r="A336" s="118"/>
      <c r="B336" s="29"/>
      <c r="C336" s="30" t="s">
        <v>1733</v>
      </c>
      <c r="D336" s="37">
        <v>0</v>
      </c>
      <c r="E336" s="30" t="s">
        <v>130</v>
      </c>
      <c r="F336" s="26"/>
      <c r="G336" s="37"/>
    </row>
    <row r="337" spans="1:9" ht="30" customHeight="1">
      <c r="A337" s="118"/>
      <c r="B337" s="29"/>
      <c r="C337" s="30" t="s">
        <v>1732</v>
      </c>
      <c r="D337" s="37">
        <v>0</v>
      </c>
      <c r="E337" s="30" t="s">
        <v>130</v>
      </c>
      <c r="F337" s="26"/>
      <c r="G337" s="37"/>
    </row>
    <row r="338" spans="1:9" ht="30" customHeight="1">
      <c r="A338" s="118"/>
      <c r="B338" s="26"/>
      <c r="C338" s="30" t="s">
        <v>1731</v>
      </c>
      <c r="D338" s="37">
        <v>0</v>
      </c>
      <c r="E338" s="30" t="s">
        <v>110</v>
      </c>
      <c r="F338" s="26"/>
      <c r="G338" s="37"/>
    </row>
    <row r="339" spans="1:9" ht="47.25" customHeight="1">
      <c r="A339" s="118"/>
      <c r="B339" s="26"/>
      <c r="C339" s="97" t="s">
        <v>770</v>
      </c>
      <c r="D339" s="37">
        <v>0</v>
      </c>
      <c r="E339" s="30" t="s">
        <v>51</v>
      </c>
      <c r="F339" s="23" t="s">
        <v>1730</v>
      </c>
      <c r="G339" s="37"/>
    </row>
    <row r="340" spans="1:9" ht="47.25" customHeight="1">
      <c r="A340" s="118"/>
      <c r="B340" s="26"/>
      <c r="C340" s="66" t="s">
        <v>769</v>
      </c>
      <c r="D340" s="37">
        <v>0</v>
      </c>
      <c r="E340" s="97" t="s">
        <v>110</v>
      </c>
      <c r="F340" s="23"/>
      <c r="G340" s="37"/>
    </row>
    <row r="341" spans="1:9" ht="31.5" customHeight="1">
      <c r="A341" s="19" t="s">
        <v>767</v>
      </c>
      <c r="B341" s="29" t="s">
        <v>766</v>
      </c>
      <c r="C341" s="30" t="s">
        <v>1729</v>
      </c>
      <c r="D341" s="37">
        <v>0</v>
      </c>
      <c r="E341" s="26" t="s">
        <v>130</v>
      </c>
      <c r="F341" s="30" t="s">
        <v>1728</v>
      </c>
      <c r="G341" s="37"/>
    </row>
    <row r="342" spans="1:9" ht="31.5" hidden="1" customHeight="1">
      <c r="A342" s="21" t="s">
        <v>765</v>
      </c>
      <c r="B342" s="135" t="s">
        <v>1727</v>
      </c>
      <c r="C342" s="25"/>
      <c r="D342" s="25"/>
      <c r="E342" s="26"/>
      <c r="F342" s="25"/>
      <c r="G342" s="25"/>
    </row>
    <row r="343" spans="1:9" ht="40.15" customHeight="1">
      <c r="A343" s="408" t="s">
        <v>762</v>
      </c>
      <c r="B343" s="915" t="s">
        <v>761</v>
      </c>
      <c r="C343" s="916"/>
      <c r="D343" s="916"/>
      <c r="E343" s="916"/>
      <c r="F343" s="916"/>
      <c r="G343" s="917"/>
      <c r="H343" s="11">
        <f>SUM(D344:D351)</f>
        <v>0</v>
      </c>
      <c r="I343" s="11">
        <f>COUNT(D344:D351)*2</f>
        <v>14</v>
      </c>
    </row>
    <row r="344" spans="1:9" ht="75.75" customHeight="1">
      <c r="A344" s="19" t="s">
        <v>760</v>
      </c>
      <c r="B344" s="29" t="s">
        <v>759</v>
      </c>
      <c r="C344" s="23" t="s">
        <v>1726</v>
      </c>
      <c r="D344" s="47">
        <v>0</v>
      </c>
      <c r="E344" s="26" t="s">
        <v>235</v>
      </c>
      <c r="F344" s="30" t="s">
        <v>1725</v>
      </c>
      <c r="G344" s="37"/>
    </row>
    <row r="345" spans="1:9" ht="47.25" customHeight="1">
      <c r="A345" s="19" t="s">
        <v>758</v>
      </c>
      <c r="B345" s="23" t="s">
        <v>757</v>
      </c>
      <c r="C345" s="29" t="s">
        <v>1724</v>
      </c>
      <c r="D345" s="47">
        <v>0</v>
      </c>
      <c r="E345" s="26" t="s">
        <v>110</v>
      </c>
      <c r="F345" s="23" t="s">
        <v>1723</v>
      </c>
      <c r="G345" s="37"/>
    </row>
    <row r="346" spans="1:9" ht="47.25" customHeight="1">
      <c r="A346" s="19" t="s">
        <v>756</v>
      </c>
      <c r="B346" s="29" t="s">
        <v>755</v>
      </c>
      <c r="C346" s="23" t="s">
        <v>1722</v>
      </c>
      <c r="D346" s="47">
        <v>0</v>
      </c>
      <c r="E346" s="26" t="s">
        <v>130</v>
      </c>
      <c r="F346" s="26"/>
      <c r="G346" s="37"/>
    </row>
    <row r="347" spans="1:9" ht="47.25" customHeight="1">
      <c r="A347" s="19"/>
      <c r="B347" s="29"/>
      <c r="C347" s="23" t="s">
        <v>1721</v>
      </c>
      <c r="D347" s="47">
        <v>0</v>
      </c>
      <c r="E347" s="26" t="s">
        <v>51</v>
      </c>
      <c r="F347" s="26"/>
      <c r="G347" s="37"/>
    </row>
    <row r="348" spans="1:9" ht="47.25" customHeight="1">
      <c r="A348" s="19"/>
      <c r="B348" s="29"/>
      <c r="C348" s="23" t="s">
        <v>1720</v>
      </c>
      <c r="D348" s="47">
        <v>0</v>
      </c>
      <c r="E348" s="26" t="s">
        <v>110</v>
      </c>
      <c r="F348" s="26"/>
      <c r="G348" s="37"/>
    </row>
    <row r="349" spans="1:9" ht="15.75" hidden="1" customHeight="1">
      <c r="A349" s="21" t="s">
        <v>754</v>
      </c>
      <c r="B349" s="135" t="s">
        <v>753</v>
      </c>
      <c r="C349" s="23"/>
      <c r="D349" s="26"/>
      <c r="E349" s="26"/>
      <c r="F349" s="23"/>
      <c r="G349" s="25"/>
    </row>
    <row r="350" spans="1:9" ht="31.5" customHeight="1">
      <c r="A350" s="19" t="s">
        <v>752</v>
      </c>
      <c r="B350" s="135" t="s">
        <v>751</v>
      </c>
      <c r="C350" s="154" t="s">
        <v>1719</v>
      </c>
      <c r="D350" s="47">
        <v>0</v>
      </c>
      <c r="E350" s="140" t="s">
        <v>130</v>
      </c>
      <c r="F350" s="71" t="s">
        <v>1717</v>
      </c>
      <c r="G350" s="24"/>
    </row>
    <row r="351" spans="1:9" ht="31.5" customHeight="1">
      <c r="A351" s="19"/>
      <c r="B351" s="153"/>
      <c r="C351" s="33" t="s">
        <v>1718</v>
      </c>
      <c r="D351" s="47">
        <v>0</v>
      </c>
      <c r="E351" s="140" t="s">
        <v>130</v>
      </c>
      <c r="F351" s="71" t="s">
        <v>1717</v>
      </c>
      <c r="G351" s="152"/>
    </row>
    <row r="352" spans="1:9" ht="40.15" customHeight="1">
      <c r="A352" s="408" t="s">
        <v>750</v>
      </c>
      <c r="B352" s="915" t="s">
        <v>1716</v>
      </c>
      <c r="C352" s="916"/>
      <c r="D352" s="916"/>
      <c r="E352" s="916"/>
      <c r="F352" s="916"/>
      <c r="G352" s="917"/>
      <c r="H352" s="11">
        <f>SUM(D353:D354)</f>
        <v>0</v>
      </c>
      <c r="I352" s="11">
        <f>COUNT(D353:D354)*2</f>
        <v>4</v>
      </c>
    </row>
    <row r="353" spans="1:9" ht="63" customHeight="1">
      <c r="A353" s="19" t="s">
        <v>748</v>
      </c>
      <c r="B353" s="138" t="s">
        <v>747</v>
      </c>
      <c r="C353" s="151" t="s">
        <v>1715</v>
      </c>
      <c r="D353" s="24">
        <v>0</v>
      </c>
      <c r="E353" s="26" t="s">
        <v>235</v>
      </c>
      <c r="F353" s="17" t="s">
        <v>1714</v>
      </c>
      <c r="G353" s="24"/>
    </row>
    <row r="354" spans="1:9" ht="90" customHeight="1">
      <c r="A354" s="19" t="s">
        <v>746</v>
      </c>
      <c r="B354" s="23" t="s">
        <v>745</v>
      </c>
      <c r="C354" s="30" t="s">
        <v>1713</v>
      </c>
      <c r="D354" s="24">
        <v>0</v>
      </c>
      <c r="E354" s="26" t="s">
        <v>235</v>
      </c>
      <c r="F354" s="30" t="s">
        <v>1712</v>
      </c>
      <c r="G354" s="37"/>
    </row>
    <row r="355" spans="1:9" ht="40.15" customHeight="1">
      <c r="A355" s="408" t="s">
        <v>743</v>
      </c>
      <c r="B355" s="915" t="s">
        <v>1711</v>
      </c>
      <c r="C355" s="916"/>
      <c r="D355" s="916"/>
      <c r="E355" s="916"/>
      <c r="F355" s="916"/>
      <c r="G355" s="917"/>
      <c r="H355" s="11">
        <f>SUM(D356:D360)</f>
        <v>0</v>
      </c>
      <c r="I355" s="11">
        <f>COUNT(D356:D360)*2</f>
        <v>10</v>
      </c>
    </row>
    <row r="356" spans="1:9" ht="63" customHeight="1">
      <c r="A356" s="19" t="s">
        <v>741</v>
      </c>
      <c r="B356" s="23" t="s">
        <v>1710</v>
      </c>
      <c r="C356" s="23" t="s">
        <v>1709</v>
      </c>
      <c r="D356" s="37">
        <v>0</v>
      </c>
      <c r="E356" s="26" t="s">
        <v>51</v>
      </c>
      <c r="F356" s="26"/>
      <c r="G356" s="37"/>
    </row>
    <row r="357" spans="1:9" ht="45" customHeight="1">
      <c r="A357" s="108" t="s">
        <v>737</v>
      </c>
      <c r="B357" s="43" t="s">
        <v>736</v>
      </c>
      <c r="C357" s="17" t="s">
        <v>735</v>
      </c>
      <c r="D357" s="37">
        <v>0</v>
      </c>
      <c r="E357" s="26" t="s">
        <v>51</v>
      </c>
      <c r="G357" s="150"/>
    </row>
    <row r="358" spans="1:9" ht="45" customHeight="1">
      <c r="A358" s="19"/>
      <c r="B358" s="23"/>
      <c r="C358" s="23" t="s">
        <v>734</v>
      </c>
      <c r="D358" s="37">
        <v>0</v>
      </c>
      <c r="E358" s="26" t="s">
        <v>110</v>
      </c>
      <c r="F358" s="30"/>
      <c r="G358" s="37"/>
    </row>
    <row r="359" spans="1:9" ht="45" customHeight="1">
      <c r="A359" s="19"/>
      <c r="B359" s="23"/>
      <c r="C359" s="23" t="s">
        <v>1708</v>
      </c>
      <c r="D359" s="37">
        <v>0</v>
      </c>
      <c r="E359" s="26" t="s">
        <v>51</v>
      </c>
      <c r="F359" s="149" t="s">
        <v>1707</v>
      </c>
      <c r="G359" s="37"/>
    </row>
    <row r="360" spans="1:9" ht="45" customHeight="1">
      <c r="A360" s="19"/>
      <c r="B360" s="23"/>
      <c r="C360" s="23" t="s">
        <v>732</v>
      </c>
      <c r="D360" s="37">
        <v>0</v>
      </c>
      <c r="E360" s="26" t="s">
        <v>116</v>
      </c>
      <c r="F360" s="30"/>
      <c r="G360" s="37"/>
    </row>
    <row r="361" spans="1:9" ht="40.15" customHeight="1">
      <c r="A361" s="408" t="s">
        <v>731</v>
      </c>
      <c r="B361" s="915" t="s">
        <v>1706</v>
      </c>
      <c r="C361" s="916"/>
      <c r="D361" s="916"/>
      <c r="E361" s="916"/>
      <c r="F361" s="916"/>
      <c r="G361" s="917"/>
      <c r="H361" s="11">
        <f>SUM(D362:D381)</f>
        <v>0</v>
      </c>
      <c r="I361" s="11">
        <f>COUNT(D362:D381)*2</f>
        <v>34</v>
      </c>
    </row>
    <row r="362" spans="1:9" ht="60" customHeight="1">
      <c r="A362" s="19" t="s">
        <v>729</v>
      </c>
      <c r="B362" s="33" t="s">
        <v>1705</v>
      </c>
      <c r="C362" s="64" t="s">
        <v>1704</v>
      </c>
      <c r="D362" s="37">
        <v>0</v>
      </c>
      <c r="E362" s="26" t="s">
        <v>116</v>
      </c>
      <c r="F362" s="30" t="s">
        <v>1703</v>
      </c>
      <c r="G362" s="37"/>
    </row>
    <row r="363" spans="1:9" ht="45" customHeight="1">
      <c r="A363" s="19"/>
      <c r="B363" s="33"/>
      <c r="C363" s="64" t="s">
        <v>1702</v>
      </c>
      <c r="D363" s="37">
        <v>0</v>
      </c>
      <c r="E363" s="26" t="s">
        <v>110</v>
      </c>
      <c r="F363" s="23" t="s">
        <v>1701</v>
      </c>
      <c r="G363" s="37"/>
    </row>
    <row r="364" spans="1:9" ht="45" customHeight="1">
      <c r="A364" s="19"/>
      <c r="B364" s="33"/>
      <c r="C364" s="64" t="s">
        <v>1700</v>
      </c>
      <c r="D364" s="37">
        <v>0</v>
      </c>
      <c r="E364" s="26" t="s">
        <v>110</v>
      </c>
      <c r="F364" s="23" t="s">
        <v>1699</v>
      </c>
      <c r="G364" s="37"/>
    </row>
    <row r="365" spans="1:9" ht="45" customHeight="1">
      <c r="A365" s="19" t="s">
        <v>727</v>
      </c>
      <c r="B365" s="29" t="s">
        <v>726</v>
      </c>
      <c r="C365" s="29" t="s">
        <v>725</v>
      </c>
      <c r="D365" s="37">
        <v>0</v>
      </c>
      <c r="E365" s="26" t="s">
        <v>51</v>
      </c>
      <c r="F365" s="26"/>
      <c r="G365" s="37"/>
    </row>
    <row r="366" spans="1:9" ht="63" customHeight="1">
      <c r="A366" s="19"/>
      <c r="B366" s="29"/>
      <c r="C366" s="23" t="s">
        <v>724</v>
      </c>
      <c r="D366" s="37">
        <v>0</v>
      </c>
      <c r="E366" s="26" t="s">
        <v>130</v>
      </c>
      <c r="F366" s="26"/>
      <c r="G366" s="37"/>
    </row>
    <row r="367" spans="1:9" ht="75" customHeight="1">
      <c r="A367" s="19" t="s">
        <v>723</v>
      </c>
      <c r="B367" s="29" t="s">
        <v>722</v>
      </c>
      <c r="C367" s="65" t="s">
        <v>721</v>
      </c>
      <c r="D367" s="37">
        <v>0</v>
      </c>
      <c r="E367" s="26" t="s">
        <v>235</v>
      </c>
      <c r="F367" s="23"/>
      <c r="G367" s="37"/>
    </row>
    <row r="368" spans="1:9" ht="30" customHeight="1">
      <c r="A368" s="19"/>
      <c r="B368" s="29"/>
      <c r="C368" s="23" t="s">
        <v>719</v>
      </c>
      <c r="D368" s="37">
        <v>0</v>
      </c>
      <c r="E368" s="26" t="s">
        <v>168</v>
      </c>
      <c r="F368" s="23" t="s">
        <v>718</v>
      </c>
      <c r="G368" s="37"/>
    </row>
    <row r="369" spans="1:9" ht="63" customHeight="1">
      <c r="A369" s="19"/>
      <c r="B369" s="29"/>
      <c r="C369" s="23" t="s">
        <v>717</v>
      </c>
      <c r="D369" s="37">
        <v>0</v>
      </c>
      <c r="E369" s="26" t="s">
        <v>168</v>
      </c>
      <c r="F369" s="17" t="s">
        <v>716</v>
      </c>
      <c r="G369" s="37"/>
    </row>
    <row r="370" spans="1:9" ht="63" customHeight="1">
      <c r="A370" s="19"/>
      <c r="B370" s="29"/>
      <c r="C370" s="23" t="s">
        <v>715</v>
      </c>
      <c r="D370" s="37">
        <v>0</v>
      </c>
      <c r="E370" s="26" t="s">
        <v>130</v>
      </c>
      <c r="F370" s="23"/>
      <c r="G370" s="37"/>
    </row>
    <row r="371" spans="1:9" ht="78.75" customHeight="1">
      <c r="A371" s="19" t="s">
        <v>714</v>
      </c>
      <c r="B371" s="29" t="s">
        <v>713</v>
      </c>
      <c r="C371" s="41" t="s">
        <v>1698</v>
      </c>
      <c r="D371" s="37">
        <v>0</v>
      </c>
      <c r="E371" s="26" t="s">
        <v>116</v>
      </c>
      <c r="F371" s="26"/>
      <c r="G371" s="37"/>
    </row>
    <row r="372" spans="1:9" ht="31.5" hidden="1" customHeight="1">
      <c r="A372" s="21" t="s">
        <v>712</v>
      </c>
      <c r="B372" s="135" t="s">
        <v>711</v>
      </c>
      <c r="C372" s="25"/>
      <c r="D372" s="25"/>
      <c r="E372" s="26"/>
      <c r="F372" s="25"/>
      <c r="G372" s="25"/>
    </row>
    <row r="373" spans="1:9" ht="40.15" customHeight="1">
      <c r="A373" s="408" t="s">
        <v>708</v>
      </c>
      <c r="B373" s="915" t="s">
        <v>1697</v>
      </c>
      <c r="C373" s="916"/>
      <c r="D373" s="916"/>
      <c r="E373" s="916"/>
      <c r="F373" s="916"/>
      <c r="G373" s="917"/>
      <c r="H373" s="11">
        <f>SUM(D374:D381)</f>
        <v>0</v>
      </c>
      <c r="I373" s="11">
        <f>COUNT(D374:D381)*2</f>
        <v>14</v>
      </c>
    </row>
    <row r="374" spans="1:9" ht="60" customHeight="1">
      <c r="A374" s="19" t="s">
        <v>706</v>
      </c>
      <c r="B374" s="29" t="s">
        <v>705</v>
      </c>
      <c r="C374" s="30" t="s">
        <v>1696</v>
      </c>
      <c r="D374" s="47">
        <v>0</v>
      </c>
      <c r="E374" s="26" t="s">
        <v>51</v>
      </c>
      <c r="F374" s="30" t="s">
        <v>1695</v>
      </c>
      <c r="G374" s="37"/>
    </row>
    <row r="375" spans="1:9" ht="60" customHeight="1">
      <c r="A375" s="19" t="s">
        <v>703</v>
      </c>
      <c r="B375" s="29" t="s">
        <v>702</v>
      </c>
      <c r="C375" s="30" t="s">
        <v>1694</v>
      </c>
      <c r="D375" s="47">
        <v>0</v>
      </c>
      <c r="E375" s="26" t="s">
        <v>51</v>
      </c>
      <c r="F375" s="58" t="s">
        <v>1693</v>
      </c>
      <c r="G375" s="37"/>
    </row>
    <row r="376" spans="1:9" ht="31.5" hidden="1" customHeight="1">
      <c r="A376" s="21" t="s">
        <v>700</v>
      </c>
      <c r="B376" s="135" t="s">
        <v>699</v>
      </c>
      <c r="C376" s="25"/>
      <c r="D376" s="25"/>
      <c r="E376" s="26"/>
      <c r="F376" s="25"/>
      <c r="G376" s="25"/>
    </row>
    <row r="377" spans="1:9" ht="31.5" customHeight="1">
      <c r="A377" s="19" t="s">
        <v>698</v>
      </c>
      <c r="B377" s="33" t="s">
        <v>697</v>
      </c>
      <c r="C377" s="30" t="s">
        <v>1692</v>
      </c>
      <c r="D377" s="47">
        <v>0</v>
      </c>
      <c r="E377" s="26" t="s">
        <v>51</v>
      </c>
      <c r="F377" s="30" t="s">
        <v>1691</v>
      </c>
      <c r="G377" s="37"/>
    </row>
    <row r="378" spans="1:9" ht="31.5" customHeight="1">
      <c r="A378" s="19"/>
      <c r="B378" s="33"/>
      <c r="C378" s="30" t="s">
        <v>1690</v>
      </c>
      <c r="D378" s="47">
        <v>0</v>
      </c>
      <c r="E378" s="26" t="s">
        <v>51</v>
      </c>
      <c r="F378" s="30" t="s">
        <v>1689</v>
      </c>
      <c r="G378" s="37"/>
    </row>
    <row r="379" spans="1:9" ht="31.5" customHeight="1">
      <c r="A379" s="19" t="s">
        <v>695</v>
      </c>
      <c r="B379" s="31" t="s">
        <v>694</v>
      </c>
      <c r="C379" s="30" t="s">
        <v>1688</v>
      </c>
      <c r="D379" s="47">
        <v>0</v>
      </c>
      <c r="E379" s="26" t="s">
        <v>1249</v>
      </c>
      <c r="F379" s="30" t="s">
        <v>1687</v>
      </c>
      <c r="G379" s="37"/>
    </row>
    <row r="380" spans="1:9" ht="165" customHeight="1">
      <c r="A380" s="19" t="s">
        <v>692</v>
      </c>
      <c r="B380" s="31" t="s">
        <v>691</v>
      </c>
      <c r="C380" s="30" t="s">
        <v>1686</v>
      </c>
      <c r="D380" s="47">
        <v>0</v>
      </c>
      <c r="E380" s="26" t="s">
        <v>51</v>
      </c>
      <c r="F380" s="23" t="s">
        <v>1685</v>
      </c>
      <c r="G380" s="37"/>
    </row>
    <row r="381" spans="1:9" ht="30" customHeight="1">
      <c r="A381" s="19"/>
      <c r="B381" s="31"/>
      <c r="C381" s="23" t="s">
        <v>688</v>
      </c>
      <c r="D381" s="47">
        <v>0</v>
      </c>
      <c r="E381" s="26" t="s">
        <v>51</v>
      </c>
      <c r="F381" s="26"/>
      <c r="G381" s="37"/>
    </row>
    <row r="382" spans="1:9" ht="31.5" hidden="1" customHeight="1">
      <c r="A382" s="21" t="s">
        <v>687</v>
      </c>
      <c r="B382" s="134" t="s">
        <v>686</v>
      </c>
      <c r="C382" s="25"/>
      <c r="D382" s="25"/>
      <c r="E382" s="26"/>
      <c r="F382" s="25"/>
      <c r="G382" s="25"/>
    </row>
    <row r="383" spans="1:9" ht="40.15" hidden="1" customHeight="1">
      <c r="A383" s="410" t="s">
        <v>684</v>
      </c>
      <c r="B383" s="915" t="s">
        <v>683</v>
      </c>
      <c r="C383" s="916"/>
      <c r="D383" s="916"/>
      <c r="E383" s="916"/>
      <c r="F383" s="916"/>
      <c r="G383" s="917"/>
    </row>
    <row r="384" spans="1:9" ht="31.5" hidden="1" customHeight="1">
      <c r="A384" s="21" t="s">
        <v>682</v>
      </c>
      <c r="B384" s="135" t="s">
        <v>681</v>
      </c>
      <c r="C384" s="25"/>
      <c r="D384" s="25"/>
      <c r="E384" s="26"/>
      <c r="F384" s="25"/>
      <c r="G384" s="25"/>
    </row>
    <row r="385" spans="1:9" ht="47.25" hidden="1" customHeight="1">
      <c r="A385" s="21" t="s">
        <v>680</v>
      </c>
      <c r="B385" s="135" t="s">
        <v>679</v>
      </c>
      <c r="C385" s="25"/>
      <c r="D385" s="25"/>
      <c r="E385" s="26"/>
      <c r="F385" s="25"/>
      <c r="G385" s="25"/>
    </row>
    <row r="386" spans="1:9" ht="31.5" hidden="1" customHeight="1">
      <c r="A386" s="21" t="s">
        <v>678</v>
      </c>
      <c r="B386" s="135" t="s">
        <v>677</v>
      </c>
      <c r="C386" s="25"/>
      <c r="D386" s="25"/>
      <c r="E386" s="26"/>
      <c r="F386" s="25"/>
      <c r="G386" s="25"/>
    </row>
    <row r="387" spans="1:9" ht="47.25" hidden="1" customHeight="1">
      <c r="A387" s="21" t="s">
        <v>676</v>
      </c>
      <c r="B387" s="135" t="s">
        <v>675</v>
      </c>
      <c r="C387" s="25"/>
      <c r="D387" s="25"/>
      <c r="E387" s="26"/>
      <c r="F387" s="25"/>
      <c r="G387" s="25"/>
    </row>
    <row r="388" spans="1:9" ht="40.15" hidden="1" customHeight="1">
      <c r="A388" s="410" t="s">
        <v>674</v>
      </c>
      <c r="B388" s="915" t="s">
        <v>673</v>
      </c>
      <c r="C388" s="916"/>
      <c r="D388" s="916"/>
      <c r="E388" s="916"/>
      <c r="F388" s="916"/>
      <c r="G388" s="917"/>
    </row>
    <row r="389" spans="1:9" ht="45" hidden="1" customHeight="1">
      <c r="A389" s="21" t="s">
        <v>672</v>
      </c>
      <c r="B389" s="138" t="s">
        <v>671</v>
      </c>
      <c r="C389" s="25"/>
      <c r="D389" s="25"/>
      <c r="E389" s="26"/>
      <c r="F389" s="25"/>
      <c r="G389" s="25"/>
    </row>
    <row r="390" spans="1:9" ht="30" hidden="1" customHeight="1">
      <c r="A390" s="21" t="s">
        <v>670</v>
      </c>
      <c r="B390" s="138" t="s">
        <v>669</v>
      </c>
      <c r="C390" s="25"/>
      <c r="D390" s="25"/>
      <c r="E390" s="26"/>
      <c r="F390" s="25"/>
      <c r="G390" s="25"/>
    </row>
    <row r="391" spans="1:9" ht="63" hidden="1" customHeight="1">
      <c r="A391" s="21" t="s">
        <v>668</v>
      </c>
      <c r="B391" s="135" t="s">
        <v>1684</v>
      </c>
      <c r="C391" s="25"/>
      <c r="D391" s="25"/>
      <c r="E391" s="26"/>
      <c r="F391" s="25"/>
      <c r="G391" s="25"/>
    </row>
    <row r="392" spans="1:9" ht="40.15" customHeight="1">
      <c r="A392" s="406" t="s">
        <v>666</v>
      </c>
      <c r="B392" s="915" t="s">
        <v>665</v>
      </c>
      <c r="C392" s="916"/>
      <c r="D392" s="916"/>
      <c r="E392" s="916"/>
      <c r="F392" s="916"/>
      <c r="G392" s="917"/>
      <c r="H392" s="11">
        <f>SUM(D395:D396)</f>
        <v>0</v>
      </c>
      <c r="I392" s="11">
        <f>COUNT(D395:D396)*2</f>
        <v>4</v>
      </c>
    </row>
    <row r="393" spans="1:9" ht="31.5" hidden="1" customHeight="1">
      <c r="A393" s="21" t="s">
        <v>664</v>
      </c>
      <c r="B393" s="135" t="s">
        <v>663</v>
      </c>
      <c r="C393" s="25"/>
      <c r="D393" s="25"/>
      <c r="E393" s="26"/>
      <c r="F393" s="25"/>
      <c r="G393" s="25"/>
    </row>
    <row r="394" spans="1:9" ht="31.5" hidden="1" customHeight="1">
      <c r="A394" s="21" t="s">
        <v>662</v>
      </c>
      <c r="B394" s="135" t="s">
        <v>661</v>
      </c>
      <c r="C394" s="25"/>
      <c r="D394" s="25"/>
      <c r="E394" s="26"/>
      <c r="F394" s="25"/>
      <c r="G394" s="25"/>
    </row>
    <row r="395" spans="1:9" ht="31.5" customHeight="1">
      <c r="A395" s="19" t="s">
        <v>660</v>
      </c>
      <c r="B395" s="135" t="s">
        <v>659</v>
      </c>
      <c r="C395" s="23" t="s">
        <v>658</v>
      </c>
      <c r="D395" s="24">
        <v>0</v>
      </c>
      <c r="E395" s="9" t="s">
        <v>110</v>
      </c>
      <c r="F395" s="25"/>
      <c r="G395" s="24"/>
    </row>
    <row r="396" spans="1:9" ht="31.5" customHeight="1">
      <c r="A396" s="19"/>
      <c r="B396" s="135"/>
      <c r="C396" s="23" t="s">
        <v>657</v>
      </c>
      <c r="D396" s="24">
        <v>0</v>
      </c>
      <c r="E396" s="26" t="s">
        <v>110</v>
      </c>
      <c r="F396" s="25"/>
      <c r="G396" s="24"/>
    </row>
    <row r="397" spans="1:9" ht="63" hidden="1" customHeight="1">
      <c r="A397" s="21" t="s">
        <v>656</v>
      </c>
      <c r="B397" s="148" t="s">
        <v>655</v>
      </c>
      <c r="C397" s="25"/>
      <c r="D397" s="25"/>
      <c r="E397" s="26"/>
      <c r="F397" s="25"/>
      <c r="G397" s="25"/>
    </row>
    <row r="398" spans="1:9" ht="31.5" hidden="1" customHeight="1">
      <c r="A398" s="21" t="s">
        <v>654</v>
      </c>
      <c r="B398" s="135" t="s">
        <v>653</v>
      </c>
      <c r="C398" s="25"/>
      <c r="D398" s="25"/>
      <c r="E398" s="26"/>
      <c r="F398" s="25"/>
      <c r="G398" s="25"/>
    </row>
    <row r="399" spans="1:9" ht="40.15" customHeight="1">
      <c r="A399" s="408" t="s">
        <v>652</v>
      </c>
      <c r="B399" s="915" t="s">
        <v>651</v>
      </c>
      <c r="C399" s="916"/>
      <c r="D399" s="916"/>
      <c r="E399" s="916"/>
      <c r="F399" s="916"/>
      <c r="G399" s="917"/>
      <c r="H399" s="11">
        <f>SUM(D400:D402)</f>
        <v>0</v>
      </c>
      <c r="I399" s="11">
        <f>COUNT(D400:D402)*2</f>
        <v>4</v>
      </c>
    </row>
    <row r="400" spans="1:9" ht="31.5" customHeight="1">
      <c r="A400" s="19" t="s">
        <v>650</v>
      </c>
      <c r="B400" s="135" t="s">
        <v>649</v>
      </c>
      <c r="C400" s="23" t="s">
        <v>648</v>
      </c>
      <c r="D400" s="24">
        <v>0</v>
      </c>
      <c r="E400" s="26" t="s">
        <v>168</v>
      </c>
      <c r="F400" s="25"/>
      <c r="G400" s="24"/>
    </row>
    <row r="401" spans="1:9" ht="31.5" hidden="1" customHeight="1">
      <c r="A401" s="21" t="s">
        <v>647</v>
      </c>
      <c r="B401" s="135" t="s">
        <v>646</v>
      </c>
      <c r="C401" s="25"/>
      <c r="D401" s="25"/>
      <c r="E401" s="26"/>
      <c r="F401" s="25"/>
      <c r="G401" s="25"/>
    </row>
    <row r="402" spans="1:9" ht="45" customHeight="1">
      <c r="A402" s="19" t="s">
        <v>645</v>
      </c>
      <c r="B402" s="29" t="s">
        <v>644</v>
      </c>
      <c r="C402" s="30" t="s">
        <v>1683</v>
      </c>
      <c r="D402" s="24">
        <v>0</v>
      </c>
      <c r="E402" s="26" t="s">
        <v>110</v>
      </c>
      <c r="F402" s="26"/>
      <c r="G402" s="37"/>
    </row>
    <row r="403" spans="1:9" ht="40.15" customHeight="1">
      <c r="A403" s="408" t="s">
        <v>642</v>
      </c>
      <c r="B403" s="915" t="s">
        <v>641</v>
      </c>
      <c r="C403" s="916"/>
      <c r="D403" s="916"/>
      <c r="E403" s="916"/>
      <c r="F403" s="916"/>
      <c r="G403" s="917"/>
      <c r="H403" s="11">
        <f>SUM(D412:D417)</f>
        <v>0</v>
      </c>
      <c r="I403" s="11">
        <f>COUNT(D412:D417)*2</f>
        <v>12</v>
      </c>
    </row>
    <row r="404" spans="1:9" ht="31.5" hidden="1" customHeight="1">
      <c r="A404" s="21" t="s">
        <v>640</v>
      </c>
      <c r="B404" s="135" t="s">
        <v>639</v>
      </c>
      <c r="C404" s="25"/>
      <c r="D404" s="25"/>
      <c r="E404" s="26"/>
      <c r="F404" s="25"/>
      <c r="G404" s="25"/>
    </row>
    <row r="405" spans="1:9" ht="31.5" hidden="1" customHeight="1">
      <c r="A405" s="21" t="s">
        <v>638</v>
      </c>
      <c r="B405" s="135" t="s">
        <v>637</v>
      </c>
      <c r="C405" s="25"/>
      <c r="D405" s="25"/>
      <c r="E405" s="26"/>
      <c r="F405" s="25"/>
      <c r="G405" s="25"/>
    </row>
    <row r="406" spans="1:9" ht="31.5" hidden="1" customHeight="1">
      <c r="A406" s="21" t="s">
        <v>636</v>
      </c>
      <c r="B406" s="135" t="s">
        <v>635</v>
      </c>
      <c r="C406" s="25"/>
      <c r="D406" s="25"/>
      <c r="E406" s="26"/>
      <c r="F406" s="25"/>
      <c r="G406" s="25"/>
    </row>
    <row r="407" spans="1:9" ht="31.5" hidden="1" customHeight="1">
      <c r="A407" s="21" t="s">
        <v>634</v>
      </c>
      <c r="B407" s="135" t="s">
        <v>633</v>
      </c>
      <c r="C407" s="25"/>
      <c r="D407" s="25"/>
      <c r="E407" s="26"/>
      <c r="F407" s="25"/>
      <c r="G407" s="25"/>
    </row>
    <row r="408" spans="1:9" ht="47.25" hidden="1" customHeight="1">
      <c r="A408" s="21" t="s">
        <v>632</v>
      </c>
      <c r="B408" s="135" t="s">
        <v>631</v>
      </c>
      <c r="C408" s="25"/>
      <c r="D408" s="25"/>
      <c r="E408" s="26"/>
      <c r="F408" s="25"/>
      <c r="G408" s="25"/>
    </row>
    <row r="409" spans="1:9" ht="31.5" hidden="1" customHeight="1">
      <c r="A409" s="21" t="s">
        <v>630</v>
      </c>
      <c r="B409" s="135" t="s">
        <v>629</v>
      </c>
      <c r="C409" s="25"/>
      <c r="D409" s="25"/>
      <c r="E409" s="26"/>
      <c r="F409" s="25"/>
      <c r="G409" s="25"/>
    </row>
    <row r="410" spans="1:9" ht="31.5" hidden="1" customHeight="1">
      <c r="A410" s="21" t="s">
        <v>628</v>
      </c>
      <c r="B410" s="135" t="s">
        <v>627</v>
      </c>
      <c r="C410" s="25"/>
      <c r="D410" s="25"/>
      <c r="E410" s="26"/>
      <c r="F410" s="25"/>
      <c r="G410" s="25"/>
    </row>
    <row r="411" spans="1:9" ht="31.5" hidden="1" customHeight="1">
      <c r="A411" s="21" t="s">
        <v>626</v>
      </c>
      <c r="B411" s="134" t="s">
        <v>625</v>
      </c>
      <c r="C411" s="25"/>
      <c r="D411" s="25"/>
      <c r="E411" s="26"/>
      <c r="F411" s="25"/>
      <c r="G411" s="25"/>
    </row>
    <row r="412" spans="1:9" ht="31.5" customHeight="1">
      <c r="A412" s="19" t="s">
        <v>624</v>
      </c>
      <c r="B412" s="31" t="s">
        <v>623</v>
      </c>
      <c r="C412" s="30" t="s">
        <v>1682</v>
      </c>
      <c r="D412" s="37">
        <v>0</v>
      </c>
      <c r="E412" s="26" t="s">
        <v>51</v>
      </c>
      <c r="F412" s="26"/>
      <c r="G412" s="37"/>
    </row>
    <row r="413" spans="1:9" ht="30" customHeight="1">
      <c r="A413" s="19"/>
      <c r="B413" s="31"/>
      <c r="C413" s="30" t="s">
        <v>1681</v>
      </c>
      <c r="D413" s="37">
        <v>0</v>
      </c>
      <c r="E413" s="26" t="s">
        <v>116</v>
      </c>
      <c r="F413" s="26"/>
      <c r="G413" s="37"/>
    </row>
    <row r="414" spans="1:9" ht="45" customHeight="1">
      <c r="A414" s="19"/>
      <c r="B414" s="31"/>
      <c r="C414" s="30" t="s">
        <v>1680</v>
      </c>
      <c r="D414" s="37">
        <v>0</v>
      </c>
      <c r="E414" s="26" t="s">
        <v>51</v>
      </c>
      <c r="F414" s="26"/>
      <c r="G414" s="37"/>
    </row>
    <row r="415" spans="1:9" ht="45" customHeight="1">
      <c r="A415" s="19"/>
      <c r="B415" s="31"/>
      <c r="C415" s="30" t="s">
        <v>1679</v>
      </c>
      <c r="D415" s="37">
        <v>0</v>
      </c>
      <c r="E415" s="26" t="s">
        <v>110</v>
      </c>
      <c r="F415" s="26"/>
      <c r="G415" s="37"/>
    </row>
    <row r="416" spans="1:9" ht="30" customHeight="1">
      <c r="A416" s="19"/>
      <c r="B416" s="31"/>
      <c r="C416" s="58" t="s">
        <v>1678</v>
      </c>
      <c r="D416" s="37">
        <v>0</v>
      </c>
      <c r="E416" s="26" t="s">
        <v>51</v>
      </c>
      <c r="F416" s="26"/>
      <c r="G416" s="37"/>
    </row>
    <row r="417" spans="1:9" ht="60" customHeight="1">
      <c r="A417" s="19" t="s">
        <v>622</v>
      </c>
      <c r="B417" s="31" t="s">
        <v>621</v>
      </c>
      <c r="C417" s="30" t="s">
        <v>1677</v>
      </c>
      <c r="D417" s="37">
        <v>0</v>
      </c>
      <c r="E417" s="26" t="s">
        <v>51</v>
      </c>
      <c r="F417" s="26"/>
      <c r="G417" s="37"/>
    </row>
    <row r="418" spans="1:9" ht="40.15" hidden="1" customHeight="1">
      <c r="A418" s="410" t="s">
        <v>620</v>
      </c>
      <c r="B418" s="915" t="s">
        <v>1676</v>
      </c>
      <c r="C418" s="916"/>
      <c r="D418" s="916"/>
      <c r="E418" s="916"/>
      <c r="F418" s="916"/>
      <c r="G418" s="917"/>
    </row>
    <row r="419" spans="1:9" ht="47.25" hidden="1" customHeight="1">
      <c r="A419" s="21" t="s">
        <v>618</v>
      </c>
      <c r="B419" s="135" t="s">
        <v>1675</v>
      </c>
      <c r="C419" s="25"/>
      <c r="D419" s="25"/>
      <c r="E419" s="26"/>
      <c r="F419" s="25"/>
      <c r="G419" s="25"/>
    </row>
    <row r="420" spans="1:9" ht="47.25" hidden="1" customHeight="1">
      <c r="A420" s="21" t="s">
        <v>616</v>
      </c>
      <c r="B420" s="135" t="s">
        <v>1674</v>
      </c>
      <c r="C420" s="25"/>
      <c r="D420" s="25"/>
      <c r="E420" s="26"/>
      <c r="F420" s="25"/>
      <c r="G420" s="25"/>
    </row>
    <row r="421" spans="1:9" ht="31.5" hidden="1" customHeight="1">
      <c r="A421" s="21" t="s">
        <v>614</v>
      </c>
      <c r="B421" s="135" t="s">
        <v>1673</v>
      </c>
      <c r="C421" s="25"/>
      <c r="D421" s="25"/>
      <c r="E421" s="26"/>
      <c r="F421" s="25"/>
      <c r="G421" s="25"/>
    </row>
    <row r="422" spans="1:9" ht="40.15" hidden="1" customHeight="1">
      <c r="A422" s="410" t="s">
        <v>612</v>
      </c>
      <c r="B422" s="915" t="s">
        <v>1672</v>
      </c>
      <c r="C422" s="916"/>
      <c r="D422" s="916"/>
      <c r="E422" s="916"/>
      <c r="F422" s="916"/>
      <c r="G422" s="917"/>
    </row>
    <row r="423" spans="1:9" ht="31.5" hidden="1" customHeight="1">
      <c r="A423" s="21" t="s">
        <v>610</v>
      </c>
      <c r="B423" s="135" t="s">
        <v>1671</v>
      </c>
      <c r="C423" s="25"/>
      <c r="D423" s="25"/>
      <c r="E423" s="26"/>
      <c r="F423" s="25"/>
      <c r="G423" s="25"/>
    </row>
    <row r="424" spans="1:9" ht="31.5" hidden="1" customHeight="1">
      <c r="A424" s="21" t="s">
        <v>608</v>
      </c>
      <c r="B424" s="135" t="s">
        <v>1670</v>
      </c>
      <c r="C424" s="25"/>
      <c r="D424" s="25"/>
      <c r="E424" s="26"/>
      <c r="F424" s="25"/>
      <c r="G424" s="25"/>
    </row>
    <row r="425" spans="1:9" ht="31.5" hidden="1" customHeight="1">
      <c r="A425" s="21" t="s">
        <v>606</v>
      </c>
      <c r="B425" s="134" t="s">
        <v>1669</v>
      </c>
      <c r="C425" s="25"/>
      <c r="D425" s="25"/>
      <c r="E425" s="26"/>
      <c r="F425" s="25"/>
      <c r="G425" s="25"/>
    </row>
    <row r="426" spans="1:9" ht="31.5" hidden="1" customHeight="1">
      <c r="A426" s="21" t="s">
        <v>604</v>
      </c>
      <c r="B426" s="135" t="s">
        <v>1668</v>
      </c>
      <c r="C426" s="25"/>
      <c r="D426" s="25"/>
      <c r="E426" s="26"/>
      <c r="F426" s="25"/>
      <c r="G426" s="25"/>
    </row>
    <row r="427" spans="1:9" ht="40.15" customHeight="1">
      <c r="A427" s="408" t="s">
        <v>602</v>
      </c>
      <c r="B427" s="915" t="s">
        <v>601</v>
      </c>
      <c r="C427" s="916"/>
      <c r="D427" s="916"/>
      <c r="E427" s="916"/>
      <c r="F427" s="916"/>
      <c r="G427" s="917"/>
      <c r="H427" s="11">
        <f>SUM(D428:D432)</f>
        <v>0</v>
      </c>
      <c r="I427" s="11">
        <f>COUNT(D428:D432)*2</f>
        <v>10</v>
      </c>
    </row>
    <row r="428" spans="1:9" ht="63" customHeight="1">
      <c r="A428" s="19" t="s">
        <v>600</v>
      </c>
      <c r="B428" s="29" t="s">
        <v>599</v>
      </c>
      <c r="C428" s="29" t="s">
        <v>1667</v>
      </c>
      <c r="D428" s="37">
        <v>0</v>
      </c>
      <c r="E428" s="26" t="s">
        <v>126</v>
      </c>
      <c r="F428" s="26"/>
      <c r="G428" s="37"/>
    </row>
    <row r="429" spans="1:9" ht="63" customHeight="1">
      <c r="A429" s="19"/>
      <c r="B429" s="29"/>
      <c r="C429" s="23" t="s">
        <v>1666</v>
      </c>
      <c r="D429" s="37">
        <v>0</v>
      </c>
      <c r="E429" s="26" t="s">
        <v>51</v>
      </c>
      <c r="F429" s="147"/>
      <c r="G429" s="37"/>
    </row>
    <row r="430" spans="1:9" ht="60" customHeight="1">
      <c r="A430" s="19" t="s">
        <v>598</v>
      </c>
      <c r="B430" s="29" t="s">
        <v>597</v>
      </c>
      <c r="C430" s="30" t="s">
        <v>1665</v>
      </c>
      <c r="D430" s="37">
        <v>0</v>
      </c>
      <c r="E430" s="26" t="s">
        <v>51</v>
      </c>
      <c r="F430" s="146" t="s">
        <v>1664</v>
      </c>
      <c r="G430" s="37"/>
    </row>
    <row r="431" spans="1:9" ht="60" customHeight="1">
      <c r="A431" s="19"/>
      <c r="B431" s="26"/>
      <c r="C431" s="30" t="s">
        <v>1663</v>
      </c>
      <c r="D431" s="37">
        <v>0</v>
      </c>
      <c r="E431" s="26" t="s">
        <v>110</v>
      </c>
      <c r="F431" s="146" t="s">
        <v>1662</v>
      </c>
      <c r="G431" s="37"/>
    </row>
    <row r="432" spans="1:9" ht="60" customHeight="1">
      <c r="A432" s="19"/>
      <c r="B432" s="26"/>
      <c r="C432" s="22" t="s">
        <v>1661</v>
      </c>
      <c r="D432" s="37">
        <v>0</v>
      </c>
      <c r="E432" s="26" t="s">
        <v>110</v>
      </c>
      <c r="F432" s="146"/>
      <c r="G432" s="37"/>
    </row>
    <row r="433" spans="1:9" ht="30" hidden="1" customHeight="1">
      <c r="A433" s="21" t="s">
        <v>596</v>
      </c>
      <c r="B433" s="138" t="s">
        <v>595</v>
      </c>
      <c r="C433" s="25"/>
      <c r="D433" s="25"/>
      <c r="F433" s="25"/>
      <c r="G433" s="25"/>
    </row>
    <row r="434" spans="1:9" ht="47.25" hidden="1" customHeight="1">
      <c r="A434" s="21" t="s">
        <v>594</v>
      </c>
      <c r="B434" s="135" t="s">
        <v>593</v>
      </c>
      <c r="C434" s="25"/>
      <c r="D434" s="25"/>
      <c r="E434" s="26"/>
      <c r="F434" s="25"/>
      <c r="G434" s="25"/>
    </row>
    <row r="435" spans="1:9" ht="31.5" hidden="1" customHeight="1">
      <c r="A435" s="137"/>
      <c r="B435" s="145"/>
      <c r="C435" s="25"/>
      <c r="D435" s="25"/>
      <c r="E435" s="26"/>
      <c r="F435" s="25"/>
      <c r="G435" s="25"/>
    </row>
    <row r="436" spans="1:9" ht="40.15" customHeight="1">
      <c r="A436" s="408" t="s">
        <v>591</v>
      </c>
      <c r="B436" s="915" t="s">
        <v>1660</v>
      </c>
      <c r="C436" s="916"/>
      <c r="D436" s="916"/>
      <c r="E436" s="916"/>
      <c r="F436" s="916"/>
      <c r="G436" s="917"/>
      <c r="H436" s="11">
        <f>SUM(D437:D439)</f>
        <v>0</v>
      </c>
      <c r="I436" s="11">
        <f>COUNT(D437:D439)*2</f>
        <v>4</v>
      </c>
    </row>
    <row r="437" spans="1:9" ht="63" customHeight="1">
      <c r="A437" s="19" t="s">
        <v>589</v>
      </c>
      <c r="B437" s="29" t="s">
        <v>588</v>
      </c>
      <c r="C437" s="29" t="s">
        <v>587</v>
      </c>
      <c r="D437" s="37">
        <v>0</v>
      </c>
      <c r="E437" s="26" t="s">
        <v>130</v>
      </c>
      <c r="F437" s="26"/>
      <c r="G437" s="37"/>
    </row>
    <row r="438" spans="1:9" ht="47.25" hidden="1" customHeight="1">
      <c r="A438" s="21" t="s">
        <v>583</v>
      </c>
      <c r="B438" s="135" t="s">
        <v>1659</v>
      </c>
      <c r="C438" s="25"/>
      <c r="D438" s="25"/>
      <c r="E438" s="26"/>
      <c r="F438" s="25"/>
      <c r="G438" s="25"/>
    </row>
    <row r="439" spans="1:9" ht="63" customHeight="1">
      <c r="A439" s="19" t="s">
        <v>569</v>
      </c>
      <c r="B439" s="135" t="s">
        <v>1658</v>
      </c>
      <c r="C439" s="75" t="s">
        <v>1657</v>
      </c>
      <c r="D439" s="24">
        <v>0</v>
      </c>
      <c r="E439" s="26" t="s">
        <v>130</v>
      </c>
      <c r="F439" s="25"/>
      <c r="G439" s="24"/>
    </row>
    <row r="440" spans="1:9" ht="47.25" hidden="1" customHeight="1">
      <c r="A440" s="21" t="s">
        <v>565</v>
      </c>
      <c r="B440" s="135" t="s">
        <v>564</v>
      </c>
      <c r="C440" s="25"/>
      <c r="D440" s="25"/>
      <c r="E440" s="26"/>
      <c r="F440" s="25"/>
      <c r="G440" s="25"/>
    </row>
    <row r="441" spans="1:9" ht="30" hidden="1" customHeight="1">
      <c r="A441" s="21" t="s">
        <v>562</v>
      </c>
      <c r="B441" s="135" t="s">
        <v>561</v>
      </c>
      <c r="C441" s="25"/>
      <c r="D441" s="25"/>
      <c r="E441" s="26"/>
      <c r="F441" s="25"/>
      <c r="G441" s="25"/>
    </row>
    <row r="442" spans="1:9" ht="31.5" hidden="1" customHeight="1">
      <c r="A442" s="21" t="s">
        <v>558</v>
      </c>
      <c r="B442" s="138" t="s">
        <v>557</v>
      </c>
      <c r="C442" s="25"/>
      <c r="D442" s="25"/>
      <c r="E442" s="26"/>
      <c r="F442" s="25"/>
      <c r="G442" s="25"/>
    </row>
    <row r="443" spans="1:9" ht="40.15" customHeight="1">
      <c r="A443" s="408" t="s">
        <v>548</v>
      </c>
      <c r="B443" s="915" t="s">
        <v>1656</v>
      </c>
      <c r="C443" s="916"/>
      <c r="D443" s="916"/>
      <c r="E443" s="916"/>
      <c r="F443" s="916"/>
      <c r="G443" s="917"/>
      <c r="H443" s="11">
        <f>SUM(D444:D465)</f>
        <v>0</v>
      </c>
      <c r="I443" s="11">
        <f>COUNT(D444:D465)*2</f>
        <v>44</v>
      </c>
    </row>
    <row r="444" spans="1:9" ht="30" customHeight="1">
      <c r="A444" s="19" t="s">
        <v>546</v>
      </c>
      <c r="B444" s="29" t="s">
        <v>1655</v>
      </c>
      <c r="C444" s="144" t="s">
        <v>1654</v>
      </c>
      <c r="D444" s="141">
        <v>0</v>
      </c>
      <c r="E444" s="120" t="s">
        <v>116</v>
      </c>
      <c r="F444" s="120" t="s">
        <v>1653</v>
      </c>
      <c r="G444" s="37"/>
    </row>
    <row r="445" spans="1:9" ht="30" customHeight="1">
      <c r="A445" s="19"/>
      <c r="B445" s="29"/>
      <c r="C445" s="120" t="s">
        <v>1652</v>
      </c>
      <c r="D445" s="141">
        <v>0</v>
      </c>
      <c r="E445" s="120" t="s">
        <v>116</v>
      </c>
      <c r="F445" s="120" t="s">
        <v>1651</v>
      </c>
      <c r="G445" s="37"/>
    </row>
    <row r="446" spans="1:9" ht="15.75" customHeight="1">
      <c r="A446" s="19"/>
      <c r="B446" s="29"/>
      <c r="C446" s="120" t="s">
        <v>1650</v>
      </c>
      <c r="D446" s="141">
        <v>0</v>
      </c>
      <c r="E446" s="120" t="s">
        <v>116</v>
      </c>
      <c r="F446" s="120" t="s">
        <v>1649</v>
      </c>
      <c r="G446" s="37"/>
    </row>
    <row r="447" spans="1:9" ht="15.75" customHeight="1">
      <c r="A447" s="19"/>
      <c r="B447" s="29"/>
      <c r="C447" s="120" t="s">
        <v>1648</v>
      </c>
      <c r="D447" s="141">
        <v>0</v>
      </c>
      <c r="E447" s="92" t="s">
        <v>110</v>
      </c>
      <c r="F447" s="120" t="s">
        <v>1647</v>
      </c>
      <c r="G447" s="37"/>
    </row>
    <row r="448" spans="1:9" ht="15.75" customHeight="1">
      <c r="A448" s="19"/>
      <c r="B448" s="29"/>
      <c r="C448" s="120" t="s">
        <v>1646</v>
      </c>
      <c r="D448" s="141">
        <v>0</v>
      </c>
      <c r="E448" s="92" t="s">
        <v>110</v>
      </c>
      <c r="F448" s="120" t="s">
        <v>1645</v>
      </c>
      <c r="G448" s="37"/>
    </row>
    <row r="449" spans="1:7" ht="47.25" customHeight="1">
      <c r="A449" s="19"/>
      <c r="B449" s="29"/>
      <c r="C449" s="120" t="s">
        <v>1644</v>
      </c>
      <c r="D449" s="141">
        <v>0</v>
      </c>
      <c r="E449" s="92" t="s">
        <v>110</v>
      </c>
      <c r="F449" s="143" t="s">
        <v>1643</v>
      </c>
      <c r="G449" s="37"/>
    </row>
    <row r="450" spans="1:7" ht="47.25" customHeight="1">
      <c r="A450" s="19" t="s">
        <v>544</v>
      </c>
      <c r="B450" s="135" t="s">
        <v>543</v>
      </c>
      <c r="C450" s="75" t="s">
        <v>1642</v>
      </c>
      <c r="D450" s="141">
        <v>0</v>
      </c>
      <c r="E450" s="120" t="s">
        <v>126</v>
      </c>
      <c r="F450" s="75" t="s">
        <v>1641</v>
      </c>
      <c r="G450" s="24"/>
    </row>
    <row r="451" spans="1:7" ht="60" customHeight="1">
      <c r="A451" s="19" t="s">
        <v>542</v>
      </c>
      <c r="B451" s="29" t="s">
        <v>1640</v>
      </c>
      <c r="C451" s="143" t="s">
        <v>1639</v>
      </c>
      <c r="D451" s="141">
        <v>0</v>
      </c>
      <c r="E451" s="120" t="s">
        <v>110</v>
      </c>
      <c r="F451" s="71" t="s">
        <v>1638</v>
      </c>
      <c r="G451" s="37"/>
    </row>
    <row r="452" spans="1:7" ht="15.75" customHeight="1">
      <c r="A452" s="19"/>
      <c r="B452" s="29"/>
      <c r="C452" s="143" t="s">
        <v>1637</v>
      </c>
      <c r="D452" s="141">
        <v>0</v>
      </c>
      <c r="E452" s="120" t="s">
        <v>110</v>
      </c>
      <c r="F452" s="71" t="s">
        <v>1636</v>
      </c>
      <c r="G452" s="37"/>
    </row>
    <row r="453" spans="1:7" ht="15.75" customHeight="1">
      <c r="A453" s="19"/>
      <c r="B453" s="29"/>
      <c r="C453" s="143" t="s">
        <v>1635</v>
      </c>
      <c r="D453" s="141">
        <v>0</v>
      </c>
      <c r="E453" s="120" t="s">
        <v>110</v>
      </c>
      <c r="F453" s="71" t="s">
        <v>1634</v>
      </c>
      <c r="G453" s="37"/>
    </row>
    <row r="454" spans="1:7" ht="15.75" customHeight="1">
      <c r="A454" s="19"/>
      <c r="B454" s="29"/>
      <c r="C454" s="143" t="s">
        <v>1633</v>
      </c>
      <c r="D454" s="141">
        <v>0</v>
      </c>
      <c r="E454" s="120" t="s">
        <v>110</v>
      </c>
      <c r="F454" s="71" t="s">
        <v>1632</v>
      </c>
      <c r="G454" s="37"/>
    </row>
    <row r="455" spans="1:7" ht="30" customHeight="1">
      <c r="A455" s="19"/>
      <c r="B455" s="29"/>
      <c r="C455" s="143" t="s">
        <v>1631</v>
      </c>
      <c r="D455" s="141">
        <v>0</v>
      </c>
      <c r="E455" s="120" t="s">
        <v>110</v>
      </c>
      <c r="F455" s="71" t="s">
        <v>1630</v>
      </c>
      <c r="G455" s="37"/>
    </row>
    <row r="456" spans="1:7" ht="47.25" customHeight="1">
      <c r="A456" s="19"/>
      <c r="B456" s="29"/>
      <c r="C456" s="143" t="s">
        <v>1629</v>
      </c>
      <c r="D456" s="141">
        <v>0</v>
      </c>
      <c r="E456" s="120" t="s">
        <v>110</v>
      </c>
      <c r="F456" s="71" t="s">
        <v>1628</v>
      </c>
      <c r="G456" s="37"/>
    </row>
    <row r="457" spans="1:7" ht="47.25" customHeight="1">
      <c r="A457" s="19"/>
      <c r="B457" s="29"/>
      <c r="C457" s="143" t="s">
        <v>1627</v>
      </c>
      <c r="D457" s="141">
        <v>0</v>
      </c>
      <c r="E457" s="120" t="s">
        <v>110</v>
      </c>
      <c r="F457" s="140"/>
      <c r="G457" s="37"/>
    </row>
    <row r="458" spans="1:7" ht="31.5" customHeight="1">
      <c r="A458" s="19" t="s">
        <v>540</v>
      </c>
      <c r="B458" s="29" t="s">
        <v>539</v>
      </c>
      <c r="C458" s="142" t="s">
        <v>1626</v>
      </c>
      <c r="D458" s="141">
        <v>0</v>
      </c>
      <c r="E458" s="140" t="s">
        <v>110</v>
      </c>
      <c r="F458" s="140" t="s">
        <v>1625</v>
      </c>
      <c r="G458" s="37"/>
    </row>
    <row r="459" spans="1:7" ht="31.5" customHeight="1">
      <c r="A459" s="19"/>
      <c r="B459" s="29"/>
      <c r="C459" s="142" t="s">
        <v>1624</v>
      </c>
      <c r="D459" s="141">
        <v>0</v>
      </c>
      <c r="E459" s="140" t="s">
        <v>116</v>
      </c>
      <c r="F459" s="71" t="s">
        <v>1623</v>
      </c>
      <c r="G459" s="37"/>
    </row>
    <row r="460" spans="1:7" ht="15.75" customHeight="1">
      <c r="A460" s="19"/>
      <c r="B460" s="29"/>
      <c r="C460" s="142" t="s">
        <v>1622</v>
      </c>
      <c r="D460" s="141">
        <v>0</v>
      </c>
      <c r="E460" s="140" t="s">
        <v>110</v>
      </c>
      <c r="F460" s="71" t="s">
        <v>1621</v>
      </c>
      <c r="G460" s="37"/>
    </row>
    <row r="461" spans="1:7" ht="15.75" customHeight="1">
      <c r="A461" s="19"/>
      <c r="B461" s="29"/>
      <c r="C461" s="142" t="s">
        <v>1620</v>
      </c>
      <c r="D461" s="141">
        <v>0</v>
      </c>
      <c r="E461" s="140" t="s">
        <v>110</v>
      </c>
      <c r="F461" s="71" t="s">
        <v>1619</v>
      </c>
      <c r="G461" s="37"/>
    </row>
    <row r="462" spans="1:7" ht="15.75" customHeight="1">
      <c r="A462" s="19"/>
      <c r="B462" s="29"/>
      <c r="C462" s="142" t="s">
        <v>1618</v>
      </c>
      <c r="D462" s="141">
        <v>0</v>
      </c>
      <c r="E462" s="140" t="s">
        <v>110</v>
      </c>
      <c r="F462" s="71" t="s">
        <v>1617</v>
      </c>
      <c r="G462" s="37"/>
    </row>
    <row r="463" spans="1:7" ht="15.75" customHeight="1">
      <c r="A463" s="19"/>
      <c r="B463" s="29"/>
      <c r="C463" s="142" t="s">
        <v>1616</v>
      </c>
      <c r="D463" s="141">
        <v>0</v>
      </c>
      <c r="E463" s="140" t="s">
        <v>110</v>
      </c>
      <c r="F463" s="71" t="s">
        <v>1615</v>
      </c>
      <c r="G463" s="37"/>
    </row>
    <row r="464" spans="1:7" ht="15.75" customHeight="1">
      <c r="A464" s="19"/>
      <c r="B464" s="29"/>
      <c r="C464" s="142" t="s">
        <v>1614</v>
      </c>
      <c r="D464" s="141">
        <v>0</v>
      </c>
      <c r="E464" s="140" t="s">
        <v>110</v>
      </c>
      <c r="F464" s="71" t="s">
        <v>1613</v>
      </c>
      <c r="G464" s="37"/>
    </row>
    <row r="465" spans="1:9" ht="31.5" customHeight="1">
      <c r="A465" s="19"/>
      <c r="B465" s="29"/>
      <c r="C465" s="142" t="s">
        <v>1612</v>
      </c>
      <c r="D465" s="141">
        <v>0</v>
      </c>
      <c r="E465" s="140" t="s">
        <v>110</v>
      </c>
      <c r="F465" s="71" t="s">
        <v>1611</v>
      </c>
      <c r="G465" s="37"/>
    </row>
    <row r="466" spans="1:9" ht="40.15" customHeight="1">
      <c r="A466" s="408" t="s">
        <v>538</v>
      </c>
      <c r="B466" s="915" t="s">
        <v>1610</v>
      </c>
      <c r="C466" s="916"/>
      <c r="D466" s="916"/>
      <c r="E466" s="916"/>
      <c r="F466" s="916"/>
      <c r="G466" s="917"/>
      <c r="H466" s="11">
        <f>SUM(D467:D473)</f>
        <v>0</v>
      </c>
      <c r="I466" s="11">
        <f>COUNT(D467:D473)*2</f>
        <v>12</v>
      </c>
    </row>
    <row r="467" spans="1:9" ht="30" customHeight="1">
      <c r="A467" s="19" t="s">
        <v>536</v>
      </c>
      <c r="B467" s="29" t="s">
        <v>1609</v>
      </c>
      <c r="C467" s="30" t="s">
        <v>1608</v>
      </c>
      <c r="D467" s="47">
        <v>0</v>
      </c>
      <c r="E467" s="13" t="s">
        <v>110</v>
      </c>
      <c r="F467" s="13"/>
      <c r="G467" s="37"/>
    </row>
    <row r="468" spans="1:9" ht="120" customHeight="1">
      <c r="A468" s="19"/>
      <c r="B468" s="29"/>
      <c r="C468" s="58" t="s">
        <v>1607</v>
      </c>
      <c r="D468" s="47">
        <v>0</v>
      </c>
      <c r="E468" s="13" t="s">
        <v>1195</v>
      </c>
      <c r="F468" s="13"/>
      <c r="G468" s="37"/>
    </row>
    <row r="469" spans="1:9" ht="30" customHeight="1">
      <c r="A469" s="19"/>
      <c r="B469" s="29"/>
      <c r="C469" s="30" t="s">
        <v>1606</v>
      </c>
      <c r="D469" s="47">
        <v>0</v>
      </c>
      <c r="E469" s="13" t="s">
        <v>130</v>
      </c>
      <c r="F469" s="30" t="s">
        <v>1605</v>
      </c>
      <c r="G469" s="37"/>
    </row>
    <row r="470" spans="1:9" ht="47.25" customHeight="1">
      <c r="A470" s="19"/>
      <c r="B470" s="29"/>
      <c r="C470" s="30" t="s">
        <v>1604</v>
      </c>
      <c r="D470" s="47">
        <v>0</v>
      </c>
      <c r="E470" s="30" t="s">
        <v>1195</v>
      </c>
      <c r="F470" s="30"/>
      <c r="G470" s="37"/>
    </row>
    <row r="471" spans="1:9" ht="45" hidden="1" customHeight="1">
      <c r="A471" s="21" t="s">
        <v>534</v>
      </c>
      <c r="B471" s="135" t="s">
        <v>1603</v>
      </c>
      <c r="C471" s="25"/>
      <c r="D471" s="25"/>
      <c r="E471" s="26"/>
      <c r="F471" s="25"/>
      <c r="G471" s="25"/>
    </row>
    <row r="472" spans="1:9" ht="47.25" customHeight="1">
      <c r="A472" s="19" t="s">
        <v>532</v>
      </c>
      <c r="B472" s="29" t="s">
        <v>531</v>
      </c>
      <c r="C472" s="30" t="s">
        <v>1602</v>
      </c>
      <c r="D472" s="47">
        <v>0</v>
      </c>
      <c r="E472" s="139" t="s">
        <v>808</v>
      </c>
      <c r="F472" s="30" t="s">
        <v>1601</v>
      </c>
      <c r="G472" s="37"/>
    </row>
    <row r="473" spans="1:9" ht="47.25" customHeight="1">
      <c r="A473" s="19" t="s">
        <v>530</v>
      </c>
      <c r="B473" s="29" t="s">
        <v>1600</v>
      </c>
      <c r="C473" s="30" t="s">
        <v>1599</v>
      </c>
      <c r="D473" s="47">
        <v>0</v>
      </c>
      <c r="E473" s="13" t="s">
        <v>110</v>
      </c>
      <c r="F473" s="13"/>
      <c r="G473" s="37"/>
    </row>
    <row r="474" spans="1:9" ht="47.25" hidden="1" customHeight="1">
      <c r="A474" s="21" t="s">
        <v>528</v>
      </c>
      <c r="B474" s="135" t="s">
        <v>527</v>
      </c>
      <c r="C474" s="25"/>
      <c r="D474" s="25"/>
      <c r="E474" s="26"/>
      <c r="F474" s="25"/>
      <c r="G474" s="25"/>
    </row>
    <row r="475" spans="1:9" ht="40.15" hidden="1" customHeight="1">
      <c r="A475" s="410" t="s">
        <v>526</v>
      </c>
      <c r="B475" s="915" t="s">
        <v>525</v>
      </c>
      <c r="C475" s="916"/>
      <c r="D475" s="916"/>
      <c r="E475" s="916"/>
      <c r="F475" s="916"/>
      <c r="G475" s="917"/>
    </row>
    <row r="476" spans="1:9" ht="60" hidden="1" customHeight="1">
      <c r="A476" s="21" t="s">
        <v>524</v>
      </c>
      <c r="B476" s="134" t="s">
        <v>523</v>
      </c>
      <c r="C476" s="25"/>
      <c r="D476" s="25"/>
      <c r="E476" s="26"/>
      <c r="F476" s="25"/>
      <c r="G476" s="25"/>
    </row>
    <row r="477" spans="1:9" ht="31.5" hidden="1" customHeight="1">
      <c r="A477" s="21" t="s">
        <v>497</v>
      </c>
      <c r="B477" s="138" t="s">
        <v>496</v>
      </c>
      <c r="C477" s="25"/>
      <c r="D477" s="25"/>
      <c r="E477" s="26"/>
      <c r="F477" s="25"/>
      <c r="G477" s="25"/>
    </row>
    <row r="478" spans="1:9" ht="47.25" hidden="1" customHeight="1">
      <c r="A478" s="21" t="s">
        <v>495</v>
      </c>
      <c r="B478" s="134" t="s">
        <v>494</v>
      </c>
      <c r="C478" s="25"/>
      <c r="D478" s="25"/>
      <c r="E478" s="26"/>
      <c r="F478" s="25"/>
      <c r="G478" s="25"/>
    </row>
    <row r="479" spans="1:9" ht="47.25" hidden="1" customHeight="1">
      <c r="A479" s="21" t="s">
        <v>493</v>
      </c>
      <c r="B479" s="134" t="s">
        <v>492</v>
      </c>
      <c r="C479" s="25"/>
      <c r="D479" s="25"/>
      <c r="E479" s="26"/>
      <c r="F479" s="25"/>
      <c r="G479" s="25"/>
    </row>
    <row r="480" spans="1:9" ht="47.25" hidden="1" customHeight="1">
      <c r="A480" s="21" t="s">
        <v>491</v>
      </c>
      <c r="B480" s="134" t="s">
        <v>490</v>
      </c>
      <c r="C480" s="25"/>
      <c r="D480" s="25"/>
      <c r="E480" s="26"/>
      <c r="F480" s="25"/>
      <c r="G480" s="25"/>
    </row>
    <row r="481" spans="1:7" ht="31.5" hidden="1" customHeight="1">
      <c r="A481" s="21" t="s">
        <v>489</v>
      </c>
      <c r="B481" s="134" t="s">
        <v>488</v>
      </c>
      <c r="C481" s="25"/>
      <c r="D481" s="25"/>
      <c r="E481" s="26"/>
      <c r="F481" s="25"/>
      <c r="G481" s="25"/>
    </row>
    <row r="482" spans="1:7" ht="47.25" hidden="1" customHeight="1">
      <c r="A482" s="21" t="s">
        <v>486</v>
      </c>
      <c r="B482" s="134" t="s">
        <v>485</v>
      </c>
      <c r="C482" s="25"/>
      <c r="D482" s="25"/>
      <c r="E482" s="26"/>
      <c r="F482" s="25"/>
      <c r="G482" s="25"/>
    </row>
    <row r="483" spans="1:7" ht="40.15" hidden="1" customHeight="1">
      <c r="A483" s="410" t="s">
        <v>482</v>
      </c>
      <c r="B483" s="915" t="s">
        <v>1598</v>
      </c>
      <c r="C483" s="916"/>
      <c r="D483" s="916"/>
      <c r="E483" s="916"/>
      <c r="F483" s="916"/>
      <c r="G483" s="917"/>
    </row>
    <row r="484" spans="1:7" ht="31.5" hidden="1" customHeight="1">
      <c r="A484" s="21" t="s">
        <v>480</v>
      </c>
      <c r="B484" s="134" t="s">
        <v>479</v>
      </c>
      <c r="C484" s="25"/>
      <c r="D484" s="25"/>
      <c r="E484" s="26"/>
      <c r="F484" s="25"/>
      <c r="G484" s="25"/>
    </row>
    <row r="485" spans="1:7" ht="31.5" hidden="1" customHeight="1">
      <c r="A485" s="21" t="s">
        <v>478</v>
      </c>
      <c r="B485" s="134" t="s">
        <v>1597</v>
      </c>
      <c r="C485" s="25"/>
      <c r="D485" s="25"/>
      <c r="E485" s="26"/>
      <c r="F485" s="25"/>
      <c r="G485" s="25"/>
    </row>
    <row r="486" spans="1:7" ht="31.5" hidden="1" customHeight="1">
      <c r="A486" s="21" t="s">
        <v>476</v>
      </c>
      <c r="B486" s="134" t="s">
        <v>1596</v>
      </c>
      <c r="C486" s="25"/>
      <c r="D486" s="25"/>
      <c r="E486" s="26"/>
      <c r="F486" s="25"/>
      <c r="G486" s="25"/>
    </row>
    <row r="487" spans="1:7" ht="31.5" hidden="1" customHeight="1">
      <c r="A487" s="21" t="s">
        <v>474</v>
      </c>
      <c r="B487" s="134" t="s">
        <v>1595</v>
      </c>
      <c r="C487" s="25"/>
      <c r="D487" s="25"/>
      <c r="E487" s="26"/>
      <c r="F487" s="25"/>
      <c r="G487" s="25"/>
    </row>
    <row r="488" spans="1:7" ht="31.5" hidden="1" customHeight="1">
      <c r="A488" s="21" t="s">
        <v>472</v>
      </c>
      <c r="B488" s="134" t="s">
        <v>1594</v>
      </c>
      <c r="C488" s="25"/>
      <c r="D488" s="25"/>
      <c r="E488" s="26"/>
      <c r="F488" s="25"/>
      <c r="G488" s="25"/>
    </row>
    <row r="489" spans="1:7" ht="47.25" hidden="1" customHeight="1">
      <c r="A489" s="21" t="s">
        <v>470</v>
      </c>
      <c r="B489" s="134" t="s">
        <v>1593</v>
      </c>
      <c r="C489" s="25"/>
      <c r="D489" s="25"/>
      <c r="E489" s="26"/>
      <c r="F489" s="25"/>
      <c r="G489" s="25"/>
    </row>
    <row r="490" spans="1:7" ht="40.15" hidden="1" customHeight="1">
      <c r="A490" s="410" t="s">
        <v>468</v>
      </c>
      <c r="B490" s="915" t="s">
        <v>1592</v>
      </c>
      <c r="C490" s="916"/>
      <c r="D490" s="916"/>
      <c r="E490" s="916"/>
      <c r="F490" s="916"/>
      <c r="G490" s="917"/>
    </row>
    <row r="491" spans="1:7" ht="31.5" hidden="1" customHeight="1">
      <c r="A491" s="21" t="s">
        <v>466</v>
      </c>
      <c r="B491" s="134" t="s">
        <v>1591</v>
      </c>
      <c r="C491" s="25"/>
      <c r="D491" s="25"/>
      <c r="E491" s="26"/>
      <c r="F491" s="25"/>
      <c r="G491" s="25"/>
    </row>
    <row r="492" spans="1:7" ht="31.5" hidden="1" customHeight="1">
      <c r="A492" s="21" t="s">
        <v>454</v>
      </c>
      <c r="B492" s="134" t="s">
        <v>1590</v>
      </c>
      <c r="C492" s="25"/>
      <c r="D492" s="25"/>
      <c r="E492" s="26"/>
      <c r="F492" s="25"/>
      <c r="G492" s="25"/>
    </row>
    <row r="493" spans="1:7" ht="31.5" hidden="1" customHeight="1">
      <c r="A493" s="21" t="s">
        <v>445</v>
      </c>
      <c r="B493" s="134" t="s">
        <v>1589</v>
      </c>
      <c r="C493" s="25"/>
      <c r="D493" s="25"/>
      <c r="E493" s="26"/>
      <c r="F493" s="25"/>
      <c r="G493" s="25"/>
    </row>
    <row r="494" spans="1:7" ht="47.25" hidden="1" customHeight="1">
      <c r="A494" s="21" t="s">
        <v>436</v>
      </c>
      <c r="B494" s="134" t="s">
        <v>1588</v>
      </c>
      <c r="C494" s="25"/>
      <c r="D494" s="25"/>
      <c r="E494" s="26"/>
      <c r="F494" s="25"/>
      <c r="G494" s="25"/>
    </row>
    <row r="495" spans="1:7" ht="47.25" hidden="1" customHeight="1">
      <c r="A495" s="137"/>
      <c r="B495" s="136"/>
      <c r="C495" s="25"/>
      <c r="D495" s="25"/>
      <c r="E495" s="26"/>
      <c r="F495" s="25"/>
      <c r="G495" s="25"/>
    </row>
    <row r="496" spans="1:7" ht="40.15" hidden="1" customHeight="1">
      <c r="A496" s="410" t="s">
        <v>430</v>
      </c>
      <c r="B496" s="915" t="s">
        <v>1587</v>
      </c>
      <c r="C496" s="916"/>
      <c r="D496" s="916"/>
      <c r="E496" s="916"/>
      <c r="F496" s="916"/>
      <c r="G496" s="917"/>
    </row>
    <row r="497" spans="1:9" ht="47.25" hidden="1" customHeight="1">
      <c r="A497" s="21" t="s">
        <v>428</v>
      </c>
      <c r="B497" s="135" t="s">
        <v>1346</v>
      </c>
      <c r="C497" s="25"/>
      <c r="D497" s="25"/>
      <c r="E497" s="26"/>
      <c r="F497" s="25"/>
      <c r="G497" s="25"/>
    </row>
    <row r="498" spans="1:9" ht="47.25" hidden="1" customHeight="1">
      <c r="A498" s="21" t="s">
        <v>420</v>
      </c>
      <c r="B498" s="135" t="s">
        <v>1342</v>
      </c>
      <c r="C498" s="25"/>
      <c r="D498" s="25"/>
      <c r="E498" s="26"/>
      <c r="F498" s="25"/>
      <c r="G498" s="25"/>
    </row>
    <row r="499" spans="1:9" ht="47.25" hidden="1" customHeight="1">
      <c r="A499" s="21" t="s">
        <v>406</v>
      </c>
      <c r="B499" s="135" t="s">
        <v>1339</v>
      </c>
      <c r="C499" s="25"/>
      <c r="D499" s="25"/>
      <c r="E499" s="26"/>
      <c r="F499" s="25"/>
      <c r="G499" s="25"/>
    </row>
    <row r="500" spans="1:9" ht="47.25" hidden="1" customHeight="1">
      <c r="A500" s="21" t="s">
        <v>391</v>
      </c>
      <c r="B500" s="135" t="s">
        <v>1336</v>
      </c>
      <c r="C500" s="25"/>
      <c r="D500" s="25"/>
      <c r="E500" s="26"/>
      <c r="F500" s="25"/>
      <c r="G500" s="25"/>
    </row>
    <row r="501" spans="1:9" ht="47.25" hidden="1" customHeight="1">
      <c r="A501" s="21" t="s">
        <v>380</v>
      </c>
      <c r="B501" s="135" t="s">
        <v>1586</v>
      </c>
      <c r="C501" s="25"/>
      <c r="D501" s="25"/>
      <c r="E501" s="26"/>
      <c r="F501" s="25"/>
      <c r="G501" s="25"/>
    </row>
    <row r="502" spans="1:9" ht="78.75" hidden="1" customHeight="1">
      <c r="A502" s="21" t="s">
        <v>378</v>
      </c>
      <c r="B502" s="135" t="s">
        <v>1323</v>
      </c>
      <c r="C502" s="25"/>
      <c r="D502" s="25"/>
      <c r="E502" s="26"/>
      <c r="F502" s="25"/>
      <c r="G502" s="25"/>
    </row>
    <row r="503" spans="1:9" ht="47.25" hidden="1" customHeight="1">
      <c r="A503" s="21" t="s">
        <v>375</v>
      </c>
      <c r="B503" s="135" t="s">
        <v>1320</v>
      </c>
      <c r="C503" s="25"/>
      <c r="D503" s="25"/>
      <c r="E503" s="26"/>
      <c r="F503" s="25"/>
      <c r="G503" s="25"/>
    </row>
    <row r="504" spans="1:9" ht="47.25" hidden="1" customHeight="1">
      <c r="A504" s="21" t="s">
        <v>372</v>
      </c>
      <c r="B504" s="135" t="s">
        <v>1585</v>
      </c>
      <c r="C504" s="25"/>
      <c r="D504" s="25"/>
      <c r="E504" s="26"/>
      <c r="F504" s="25"/>
      <c r="G504" s="25"/>
    </row>
    <row r="505" spans="1:9" ht="46.5" hidden="1">
      <c r="A505" s="21" t="s">
        <v>365</v>
      </c>
      <c r="B505" s="134" t="s">
        <v>1584</v>
      </c>
      <c r="C505" s="25"/>
      <c r="D505" s="25"/>
      <c r="E505" s="26"/>
      <c r="F505" s="25"/>
      <c r="G505" s="25"/>
    </row>
    <row r="506" spans="1:9" ht="63" hidden="1" customHeight="1">
      <c r="A506" s="133" t="s">
        <v>362</v>
      </c>
      <c r="B506" s="132" t="s">
        <v>1583</v>
      </c>
      <c r="C506" s="131"/>
      <c r="D506" s="130"/>
      <c r="E506" s="117"/>
      <c r="F506" s="130"/>
      <c r="G506" s="130"/>
    </row>
    <row r="507" spans="1:9" ht="31.5" customHeight="1">
      <c r="A507" s="116"/>
      <c r="B507" s="942" t="s">
        <v>358</v>
      </c>
      <c r="C507" s="942"/>
      <c r="D507" s="942"/>
      <c r="E507" s="942"/>
      <c r="F507" s="942"/>
      <c r="G507" s="942"/>
      <c r="H507" s="11">
        <f>H508+H516+H530+H541+H557+H571</f>
        <v>0</v>
      </c>
      <c r="I507" s="11">
        <f>I508+I516+I530+I541+I557+I571</f>
        <v>138</v>
      </c>
    </row>
    <row r="508" spans="1:9" ht="40.15" customHeight="1">
      <c r="A508" s="406" t="s">
        <v>357</v>
      </c>
      <c r="B508" s="918" t="s">
        <v>1582</v>
      </c>
      <c r="C508" s="919"/>
      <c r="D508" s="919"/>
      <c r="E508" s="919"/>
      <c r="F508" s="919"/>
      <c r="G508" s="920"/>
      <c r="H508" s="11">
        <f>SUM(D510:D514)</f>
        <v>0</v>
      </c>
      <c r="I508" s="11">
        <f>COUNT(D510:D514)*2</f>
        <v>8</v>
      </c>
    </row>
    <row r="509" spans="1:9" ht="31.5" hidden="1" customHeight="1">
      <c r="A509" s="49" t="s">
        <v>355</v>
      </c>
      <c r="B509" s="42" t="s">
        <v>1581</v>
      </c>
      <c r="C509" s="12"/>
      <c r="D509" s="12"/>
      <c r="E509" s="13"/>
      <c r="F509" s="12"/>
      <c r="G509" s="12"/>
    </row>
    <row r="510" spans="1:9" ht="47.25" customHeight="1">
      <c r="A510" s="44" t="s">
        <v>353</v>
      </c>
      <c r="B510" s="42" t="s">
        <v>1580</v>
      </c>
      <c r="C510" s="30" t="s">
        <v>1579</v>
      </c>
      <c r="D510" s="47">
        <v>0</v>
      </c>
      <c r="E510" s="13" t="s">
        <v>110</v>
      </c>
      <c r="F510" s="30" t="s">
        <v>1578</v>
      </c>
      <c r="G510" s="15"/>
    </row>
    <row r="511" spans="1:9" ht="31.5" hidden="1" customHeight="1">
      <c r="A511" s="49" t="s">
        <v>351</v>
      </c>
      <c r="B511" s="42" t="s">
        <v>1577</v>
      </c>
      <c r="C511" s="12"/>
      <c r="D511" s="12"/>
      <c r="E511" s="13"/>
      <c r="F511" s="12"/>
      <c r="G511" s="12"/>
    </row>
    <row r="512" spans="1:9" ht="47.25" customHeight="1">
      <c r="A512" s="44" t="s">
        <v>349</v>
      </c>
      <c r="B512" s="42" t="s">
        <v>1576</v>
      </c>
      <c r="C512" s="23" t="s">
        <v>347</v>
      </c>
      <c r="D512" s="47">
        <v>0</v>
      </c>
      <c r="E512" s="13" t="s">
        <v>110</v>
      </c>
      <c r="F512" s="30" t="s">
        <v>346</v>
      </c>
      <c r="G512" s="15"/>
    </row>
    <row r="513" spans="1:9" ht="47.25" customHeight="1">
      <c r="A513" s="44"/>
      <c r="B513" s="42"/>
      <c r="C513" s="23" t="s">
        <v>345</v>
      </c>
      <c r="D513" s="47">
        <v>0</v>
      </c>
      <c r="E513" s="13" t="s">
        <v>110</v>
      </c>
      <c r="F513" s="13"/>
      <c r="G513" s="15"/>
    </row>
    <row r="514" spans="1:9" ht="31.5" customHeight="1">
      <c r="A514" s="44" t="s">
        <v>344</v>
      </c>
      <c r="B514" s="42" t="s">
        <v>1575</v>
      </c>
      <c r="C514" s="58" t="s">
        <v>342</v>
      </c>
      <c r="D514" s="47">
        <v>0</v>
      </c>
      <c r="E514" s="13" t="s">
        <v>110</v>
      </c>
      <c r="F514" s="45" t="s">
        <v>341</v>
      </c>
      <c r="G514" s="15"/>
    </row>
    <row r="515" spans="1:9" ht="30" hidden="1" customHeight="1">
      <c r="A515" s="49" t="s">
        <v>340</v>
      </c>
      <c r="B515" s="57" t="s">
        <v>1574</v>
      </c>
      <c r="C515" s="12"/>
      <c r="D515" s="12"/>
      <c r="E515" s="13"/>
      <c r="F515" s="12"/>
      <c r="G515" s="12"/>
    </row>
    <row r="516" spans="1:9" ht="40.15" customHeight="1">
      <c r="A516" s="415" t="s">
        <v>337</v>
      </c>
      <c r="B516" s="918" t="s">
        <v>1573</v>
      </c>
      <c r="C516" s="919"/>
      <c r="D516" s="919"/>
      <c r="E516" s="919"/>
      <c r="F516" s="919"/>
      <c r="G516" s="920"/>
      <c r="H516" s="11">
        <f>SUM(D517:D529)</f>
        <v>0</v>
      </c>
      <c r="I516" s="11">
        <f>COUNT(D517:D529)*2</f>
        <v>26</v>
      </c>
    </row>
    <row r="517" spans="1:9" ht="15.75" customHeight="1">
      <c r="A517" s="44" t="s">
        <v>335</v>
      </c>
      <c r="B517" s="29" t="s">
        <v>334</v>
      </c>
      <c r="C517" s="23" t="s">
        <v>333</v>
      </c>
      <c r="D517" s="47">
        <v>0</v>
      </c>
      <c r="E517" s="13" t="s">
        <v>168</v>
      </c>
      <c r="F517" s="22" t="s">
        <v>332</v>
      </c>
      <c r="G517" s="112"/>
    </row>
    <row r="518" spans="1:9" ht="30" customHeight="1">
      <c r="A518" s="44"/>
      <c r="B518" s="29"/>
      <c r="C518" s="23" t="s">
        <v>331</v>
      </c>
      <c r="D518" s="47">
        <v>0</v>
      </c>
      <c r="E518" s="13" t="s">
        <v>235</v>
      </c>
      <c r="F518" s="22" t="s">
        <v>330</v>
      </c>
      <c r="G518" s="112"/>
    </row>
    <row r="519" spans="1:9" ht="45" customHeight="1">
      <c r="A519" s="44"/>
      <c r="B519" s="29"/>
      <c r="C519" s="23" t="s">
        <v>329</v>
      </c>
      <c r="D519" s="47">
        <v>0</v>
      </c>
      <c r="E519" s="13" t="s">
        <v>235</v>
      </c>
      <c r="F519" s="22" t="s">
        <v>328</v>
      </c>
      <c r="G519" s="112"/>
    </row>
    <row r="520" spans="1:9" ht="30" customHeight="1">
      <c r="A520" s="44"/>
      <c r="B520" s="29"/>
      <c r="C520" s="23" t="s">
        <v>327</v>
      </c>
      <c r="D520" s="47">
        <v>0</v>
      </c>
      <c r="E520" s="13" t="s">
        <v>235</v>
      </c>
      <c r="F520" s="22" t="s">
        <v>326</v>
      </c>
      <c r="G520" s="112"/>
    </row>
    <row r="521" spans="1:9" ht="47.25" customHeight="1">
      <c r="A521" s="44"/>
      <c r="B521" s="29"/>
      <c r="C521" s="23" t="s">
        <v>325</v>
      </c>
      <c r="D521" s="47">
        <v>0</v>
      </c>
      <c r="E521" s="13" t="s">
        <v>168</v>
      </c>
      <c r="F521" s="22" t="s">
        <v>324</v>
      </c>
      <c r="G521" s="112"/>
    </row>
    <row r="522" spans="1:9" ht="30" customHeight="1">
      <c r="A522" s="44"/>
      <c r="B522" s="29"/>
      <c r="C522" s="56" t="s">
        <v>1572</v>
      </c>
      <c r="D522" s="47">
        <v>0</v>
      </c>
      <c r="E522" s="13" t="s">
        <v>168</v>
      </c>
      <c r="F522" s="13"/>
      <c r="G522" s="112"/>
    </row>
    <row r="523" spans="1:9" ht="60" customHeight="1">
      <c r="A523" s="44"/>
      <c r="B523" s="29"/>
      <c r="C523" s="56" t="s">
        <v>1571</v>
      </c>
      <c r="D523" s="47">
        <v>0</v>
      </c>
      <c r="E523" s="13" t="s">
        <v>168</v>
      </c>
      <c r="F523" s="13"/>
      <c r="G523" s="112"/>
    </row>
    <row r="524" spans="1:9" ht="30" customHeight="1">
      <c r="A524" s="44" t="s">
        <v>323</v>
      </c>
      <c r="B524" s="29" t="s">
        <v>1570</v>
      </c>
      <c r="C524" s="23" t="s">
        <v>321</v>
      </c>
      <c r="D524" s="47">
        <v>0</v>
      </c>
      <c r="E524" s="13" t="s">
        <v>116</v>
      </c>
      <c r="F524" s="22" t="s">
        <v>320</v>
      </c>
      <c r="G524" s="112"/>
    </row>
    <row r="525" spans="1:9" ht="31.5" customHeight="1">
      <c r="A525" s="44"/>
      <c r="B525" s="29"/>
      <c r="C525" s="23" t="s">
        <v>319</v>
      </c>
      <c r="D525" s="47">
        <v>0</v>
      </c>
      <c r="E525" s="13" t="s">
        <v>126</v>
      </c>
      <c r="F525" s="13"/>
      <c r="G525" s="112"/>
    </row>
    <row r="526" spans="1:9" ht="47.25" customHeight="1">
      <c r="A526" s="44" t="s">
        <v>318</v>
      </c>
      <c r="B526" s="29" t="s">
        <v>1569</v>
      </c>
      <c r="C526" s="23" t="s">
        <v>316</v>
      </c>
      <c r="D526" s="47">
        <v>0</v>
      </c>
      <c r="E526" s="13" t="s">
        <v>168</v>
      </c>
      <c r="F526" s="13"/>
      <c r="G526" s="112"/>
    </row>
    <row r="527" spans="1:9" ht="61.5" customHeight="1">
      <c r="A527" s="44"/>
      <c r="B527" s="29"/>
      <c r="C527" s="17" t="s">
        <v>1568</v>
      </c>
      <c r="D527" s="47">
        <v>0</v>
      </c>
      <c r="E527" s="26" t="s">
        <v>235</v>
      </c>
      <c r="F527" s="30" t="s">
        <v>314</v>
      </c>
      <c r="G527" s="112"/>
    </row>
    <row r="528" spans="1:9" ht="30.75" customHeight="1">
      <c r="A528" s="44"/>
      <c r="B528" s="29"/>
      <c r="C528" s="17" t="s">
        <v>1567</v>
      </c>
      <c r="D528" s="47">
        <v>0</v>
      </c>
      <c r="E528" s="26" t="s">
        <v>1566</v>
      </c>
      <c r="F528" s="30"/>
      <c r="G528" s="129"/>
    </row>
    <row r="529" spans="1:9" ht="54.75" customHeight="1">
      <c r="A529" s="44"/>
      <c r="B529" s="29"/>
      <c r="C529" s="17" t="s">
        <v>1565</v>
      </c>
      <c r="D529" s="47">
        <v>0</v>
      </c>
      <c r="E529" s="26" t="s">
        <v>126</v>
      </c>
      <c r="F529" s="30"/>
      <c r="G529" s="129"/>
    </row>
    <row r="530" spans="1:9" ht="40.15" customHeight="1">
      <c r="A530" s="415" t="s">
        <v>313</v>
      </c>
      <c r="B530" s="918" t="s">
        <v>1564</v>
      </c>
      <c r="C530" s="919"/>
      <c r="D530" s="919"/>
      <c r="E530" s="919"/>
      <c r="F530" s="919"/>
      <c r="G530" s="920"/>
      <c r="H530" s="11">
        <f>SUM(D531:D540)</f>
        <v>0</v>
      </c>
      <c r="I530" s="11">
        <f>COUNT(D531:D540)*2</f>
        <v>20</v>
      </c>
    </row>
    <row r="531" spans="1:9" ht="45" customHeight="1">
      <c r="A531" s="44" t="s">
        <v>311</v>
      </c>
      <c r="B531" s="29" t="s">
        <v>1563</v>
      </c>
      <c r="C531" s="30" t="s">
        <v>308</v>
      </c>
      <c r="D531" s="47">
        <v>0</v>
      </c>
      <c r="E531" s="13" t="s">
        <v>235</v>
      </c>
      <c r="F531" s="13"/>
      <c r="G531" s="112"/>
    </row>
    <row r="532" spans="1:9" ht="30" customHeight="1">
      <c r="A532" s="44"/>
      <c r="B532" s="29"/>
      <c r="C532" s="30" t="s">
        <v>1562</v>
      </c>
      <c r="D532" s="47">
        <v>0</v>
      </c>
      <c r="E532" s="13" t="s">
        <v>235</v>
      </c>
      <c r="F532" s="13"/>
      <c r="G532" s="112"/>
    </row>
    <row r="533" spans="1:9" ht="44.25" customHeight="1">
      <c r="A533" s="44"/>
      <c r="B533" s="29"/>
      <c r="C533" s="128" t="s">
        <v>1561</v>
      </c>
      <c r="D533" s="47">
        <v>0</v>
      </c>
      <c r="E533" s="13" t="s">
        <v>235</v>
      </c>
      <c r="F533" s="13"/>
      <c r="G533" s="112"/>
    </row>
    <row r="534" spans="1:9" ht="30" customHeight="1">
      <c r="A534" s="44"/>
      <c r="B534" s="29"/>
      <c r="C534" s="30" t="s">
        <v>1560</v>
      </c>
      <c r="D534" s="47">
        <v>0</v>
      </c>
      <c r="E534" s="13" t="s">
        <v>235</v>
      </c>
      <c r="F534" s="13"/>
      <c r="G534" s="112"/>
    </row>
    <row r="535" spans="1:9" ht="30" customHeight="1">
      <c r="A535" s="44"/>
      <c r="B535" s="29"/>
      <c r="C535" s="30" t="s">
        <v>1559</v>
      </c>
      <c r="D535" s="47">
        <v>0</v>
      </c>
      <c r="E535" s="13" t="s">
        <v>235</v>
      </c>
      <c r="F535" s="13"/>
      <c r="G535" s="112"/>
    </row>
    <row r="536" spans="1:9" ht="45" customHeight="1">
      <c r="A536" s="44"/>
      <c r="B536" s="29"/>
      <c r="C536" s="30" t="s">
        <v>1558</v>
      </c>
      <c r="D536" s="47">
        <v>0</v>
      </c>
      <c r="E536" s="13" t="s">
        <v>235</v>
      </c>
      <c r="F536" s="13"/>
      <c r="G536" s="112"/>
    </row>
    <row r="537" spans="1:9" ht="30" customHeight="1">
      <c r="A537" s="44"/>
      <c r="B537" s="29"/>
      <c r="C537" s="30" t="s">
        <v>1557</v>
      </c>
      <c r="D537" s="47">
        <v>0</v>
      </c>
      <c r="E537" s="13" t="s">
        <v>235</v>
      </c>
      <c r="F537" s="13"/>
      <c r="G537" s="112"/>
    </row>
    <row r="538" spans="1:9" ht="45" customHeight="1">
      <c r="A538" s="44"/>
      <c r="B538" s="29"/>
      <c r="C538" s="30" t="s">
        <v>1556</v>
      </c>
      <c r="D538" s="47">
        <v>0</v>
      </c>
      <c r="E538" s="13" t="s">
        <v>235</v>
      </c>
      <c r="F538" s="13"/>
      <c r="G538" s="112"/>
    </row>
    <row r="539" spans="1:9" ht="60" customHeight="1">
      <c r="A539" s="44" t="s">
        <v>307</v>
      </c>
      <c r="B539" s="29" t="s">
        <v>1555</v>
      </c>
      <c r="C539" s="30" t="s">
        <v>305</v>
      </c>
      <c r="D539" s="47">
        <v>0</v>
      </c>
      <c r="E539" s="13" t="s">
        <v>235</v>
      </c>
      <c r="F539" s="13"/>
      <c r="G539" s="112"/>
    </row>
    <row r="540" spans="1:9" ht="30" customHeight="1">
      <c r="A540" s="44"/>
      <c r="B540" s="29"/>
      <c r="C540" s="30" t="s">
        <v>304</v>
      </c>
      <c r="D540" s="47">
        <v>0</v>
      </c>
      <c r="E540" s="13" t="s">
        <v>126</v>
      </c>
      <c r="F540" s="13"/>
      <c r="G540" s="112"/>
    </row>
    <row r="541" spans="1:9" ht="40.15" customHeight="1">
      <c r="A541" s="415" t="s">
        <v>303</v>
      </c>
      <c r="B541" s="918" t="s">
        <v>1554</v>
      </c>
      <c r="C541" s="919"/>
      <c r="D541" s="919"/>
      <c r="E541" s="919"/>
      <c r="F541" s="919"/>
      <c r="G541" s="920"/>
      <c r="H541" s="11">
        <f>SUM(D542:D556)</f>
        <v>0</v>
      </c>
      <c r="I541" s="11">
        <f>COUNT(D542:D556)*2</f>
        <v>30</v>
      </c>
    </row>
    <row r="542" spans="1:9" ht="78" customHeight="1">
      <c r="A542" s="44" t="s">
        <v>301</v>
      </c>
      <c r="B542" s="23" t="s">
        <v>1553</v>
      </c>
      <c r="C542" s="56" t="s">
        <v>299</v>
      </c>
      <c r="D542" s="47">
        <v>0</v>
      </c>
      <c r="E542" s="13" t="s">
        <v>116</v>
      </c>
      <c r="F542" s="22" t="s">
        <v>1552</v>
      </c>
      <c r="G542" s="112"/>
    </row>
    <row r="543" spans="1:9" ht="131.25" customHeight="1">
      <c r="A543" s="44"/>
      <c r="B543" s="23"/>
      <c r="C543" s="30" t="s">
        <v>297</v>
      </c>
      <c r="D543" s="47">
        <v>0</v>
      </c>
      <c r="E543" s="13" t="s">
        <v>116</v>
      </c>
      <c r="F543" s="22" t="s">
        <v>1551</v>
      </c>
      <c r="G543" s="112"/>
    </row>
    <row r="544" spans="1:9" ht="60" customHeight="1">
      <c r="A544" s="44"/>
      <c r="B544" s="23"/>
      <c r="C544" s="30" t="s">
        <v>1550</v>
      </c>
      <c r="D544" s="47">
        <v>0</v>
      </c>
      <c r="E544" s="13" t="s">
        <v>116</v>
      </c>
      <c r="F544" s="22" t="s">
        <v>290</v>
      </c>
      <c r="G544" s="112"/>
    </row>
    <row r="545" spans="1:9" ht="60" customHeight="1">
      <c r="A545" s="44"/>
      <c r="B545" s="23"/>
      <c r="C545" s="17" t="s">
        <v>295</v>
      </c>
      <c r="D545" s="47">
        <v>0</v>
      </c>
      <c r="E545" s="13" t="s">
        <v>116</v>
      </c>
      <c r="F545" s="25" t="s">
        <v>294</v>
      </c>
      <c r="G545" s="112"/>
    </row>
    <row r="546" spans="1:9" ht="60" customHeight="1">
      <c r="A546" s="44"/>
      <c r="B546" s="23"/>
      <c r="C546" s="17" t="s">
        <v>293</v>
      </c>
      <c r="D546" s="47">
        <v>0</v>
      </c>
      <c r="E546" s="13" t="s">
        <v>116</v>
      </c>
      <c r="F546" s="30" t="s">
        <v>292</v>
      </c>
      <c r="G546" s="112"/>
    </row>
    <row r="547" spans="1:9" ht="60" customHeight="1">
      <c r="A547" s="44"/>
      <c r="B547" s="23"/>
      <c r="C547" s="30" t="s">
        <v>291</v>
      </c>
      <c r="D547" s="47">
        <v>0</v>
      </c>
      <c r="E547" s="13" t="s">
        <v>116</v>
      </c>
      <c r="F547" s="22" t="s">
        <v>290</v>
      </c>
      <c r="G547" s="112"/>
    </row>
    <row r="548" spans="1:9" ht="60" customHeight="1">
      <c r="A548" s="44"/>
      <c r="B548" s="23"/>
      <c r="C548" s="55" t="s">
        <v>289</v>
      </c>
      <c r="D548" s="47">
        <v>0</v>
      </c>
      <c r="E548" s="13" t="s">
        <v>116</v>
      </c>
      <c r="F548" s="22"/>
      <c r="G548" s="112"/>
    </row>
    <row r="549" spans="1:9" ht="45" customHeight="1">
      <c r="A549" s="44" t="s">
        <v>288</v>
      </c>
      <c r="B549" s="23" t="s">
        <v>1549</v>
      </c>
      <c r="C549" s="54" t="s">
        <v>286</v>
      </c>
      <c r="D549" s="47">
        <v>0</v>
      </c>
      <c r="E549" s="52" t="s">
        <v>235</v>
      </c>
      <c r="F549" s="17" t="s">
        <v>285</v>
      </c>
      <c r="G549" s="112"/>
    </row>
    <row r="550" spans="1:9" ht="45" customHeight="1">
      <c r="A550" s="44"/>
      <c r="B550" s="23"/>
      <c r="C550" s="54" t="s">
        <v>284</v>
      </c>
      <c r="D550" s="47">
        <v>0</v>
      </c>
      <c r="E550" s="52" t="s">
        <v>235</v>
      </c>
      <c r="F550" s="17" t="s">
        <v>283</v>
      </c>
      <c r="G550" s="112"/>
    </row>
    <row r="551" spans="1:9" ht="47.25" customHeight="1">
      <c r="A551" s="44"/>
      <c r="B551" s="23"/>
      <c r="C551" s="23" t="s">
        <v>1548</v>
      </c>
      <c r="D551" s="47">
        <v>0</v>
      </c>
      <c r="E551" s="52" t="s">
        <v>235</v>
      </c>
      <c r="F551" s="17" t="s">
        <v>1547</v>
      </c>
      <c r="G551" s="112"/>
    </row>
    <row r="552" spans="1:9" ht="45" customHeight="1">
      <c r="A552" s="44"/>
      <c r="B552" s="23"/>
      <c r="C552" s="126" t="s">
        <v>1546</v>
      </c>
      <c r="D552" s="47">
        <v>0</v>
      </c>
      <c r="E552" s="52" t="s">
        <v>235</v>
      </c>
      <c r="F552" s="32" t="s">
        <v>1545</v>
      </c>
      <c r="G552" s="112"/>
    </row>
    <row r="553" spans="1:9" ht="45" customHeight="1">
      <c r="A553" s="44"/>
      <c r="B553" s="23"/>
      <c r="C553" s="30" t="s">
        <v>1544</v>
      </c>
      <c r="D553" s="47">
        <v>0</v>
      </c>
      <c r="E553" s="52" t="s">
        <v>235</v>
      </c>
      <c r="F553" s="13"/>
      <c r="G553" s="112"/>
    </row>
    <row r="554" spans="1:9" ht="45" customHeight="1">
      <c r="A554" s="44"/>
      <c r="B554" s="23"/>
      <c r="C554" s="30" t="s">
        <v>282</v>
      </c>
      <c r="D554" s="47">
        <v>0</v>
      </c>
      <c r="E554" s="52" t="s">
        <v>235</v>
      </c>
      <c r="F554" s="13"/>
      <c r="G554" s="112"/>
    </row>
    <row r="555" spans="1:9" ht="45" customHeight="1">
      <c r="A555" s="44"/>
      <c r="B555" s="23"/>
      <c r="C555" s="22" t="s">
        <v>1543</v>
      </c>
      <c r="D555" s="47">
        <v>0</v>
      </c>
      <c r="E555" s="52" t="s">
        <v>235</v>
      </c>
      <c r="F555" s="22"/>
      <c r="G555" s="112"/>
    </row>
    <row r="556" spans="1:9" ht="45" customHeight="1">
      <c r="A556" s="44"/>
      <c r="B556" s="23"/>
      <c r="C556" s="22" t="s">
        <v>1542</v>
      </c>
      <c r="D556" s="47">
        <v>0</v>
      </c>
      <c r="E556" s="52" t="s">
        <v>235</v>
      </c>
      <c r="F556" s="22" t="s">
        <v>1541</v>
      </c>
      <c r="G556" s="112"/>
    </row>
    <row r="557" spans="1:9" ht="40.15" customHeight="1">
      <c r="A557" s="415" t="s">
        <v>281</v>
      </c>
      <c r="B557" s="918" t="s">
        <v>280</v>
      </c>
      <c r="C557" s="919"/>
      <c r="D557" s="919"/>
      <c r="E557" s="919"/>
      <c r="F557" s="919"/>
      <c r="G557" s="920"/>
      <c r="H557" s="11">
        <f>SUM(D558:D569)</f>
        <v>0</v>
      </c>
      <c r="I557" s="11">
        <f>COUNT(D558:D569)*2</f>
        <v>24</v>
      </c>
    </row>
    <row r="558" spans="1:9" ht="45" customHeight="1">
      <c r="A558" s="44" t="s">
        <v>279</v>
      </c>
      <c r="B558" s="23" t="s">
        <v>278</v>
      </c>
      <c r="C558" s="30" t="s">
        <v>1540</v>
      </c>
      <c r="D558" s="47">
        <v>0</v>
      </c>
      <c r="E558" s="13" t="s">
        <v>168</v>
      </c>
      <c r="F558" s="13"/>
      <c r="G558" s="112"/>
    </row>
    <row r="559" spans="1:9" ht="45" customHeight="1">
      <c r="A559" s="44" t="s">
        <v>273</v>
      </c>
      <c r="B559" s="23" t="s">
        <v>1539</v>
      </c>
      <c r="C559" s="23" t="s">
        <v>271</v>
      </c>
      <c r="D559" s="47">
        <v>0</v>
      </c>
      <c r="E559" s="13" t="s">
        <v>235</v>
      </c>
      <c r="F559" s="30" t="s">
        <v>1538</v>
      </c>
      <c r="G559" s="112"/>
    </row>
    <row r="560" spans="1:9" ht="45" customHeight="1">
      <c r="A560" s="44"/>
      <c r="B560" s="23"/>
      <c r="C560" s="23" t="s">
        <v>269</v>
      </c>
      <c r="D560" s="47">
        <v>0</v>
      </c>
      <c r="E560" s="13" t="s">
        <v>235</v>
      </c>
      <c r="F560" s="30" t="s">
        <v>268</v>
      </c>
      <c r="G560" s="112"/>
    </row>
    <row r="561" spans="1:9" ht="15" customHeight="1">
      <c r="A561" s="44" t="s">
        <v>267</v>
      </c>
      <c r="B561" s="23" t="s">
        <v>1537</v>
      </c>
      <c r="C561" s="23" t="s">
        <v>265</v>
      </c>
      <c r="D561" s="47">
        <v>0</v>
      </c>
      <c r="E561" s="13" t="s">
        <v>110</v>
      </c>
      <c r="F561" s="13"/>
      <c r="G561" s="112"/>
    </row>
    <row r="562" spans="1:9" ht="30" customHeight="1">
      <c r="A562" s="44"/>
      <c r="B562" s="23"/>
      <c r="C562" s="23" t="s">
        <v>264</v>
      </c>
      <c r="D562" s="47">
        <v>0</v>
      </c>
      <c r="E562" s="13" t="s">
        <v>110</v>
      </c>
      <c r="F562" s="13"/>
      <c r="G562" s="112"/>
    </row>
    <row r="563" spans="1:9" ht="30" customHeight="1">
      <c r="A563" s="44"/>
      <c r="B563" s="23"/>
      <c r="C563" s="17" t="s">
        <v>263</v>
      </c>
      <c r="D563" s="47">
        <v>0</v>
      </c>
      <c r="E563" s="13" t="s">
        <v>110</v>
      </c>
      <c r="F563" s="13"/>
      <c r="G563" s="112"/>
    </row>
    <row r="564" spans="1:9" ht="30" customHeight="1">
      <c r="A564" s="44"/>
      <c r="B564" s="23"/>
      <c r="C564" s="23" t="s">
        <v>262</v>
      </c>
      <c r="D564" s="47">
        <v>0</v>
      </c>
      <c r="E564" s="13" t="s">
        <v>235</v>
      </c>
      <c r="F564" s="30" t="s">
        <v>261</v>
      </c>
      <c r="G564" s="112"/>
    </row>
    <row r="565" spans="1:9" ht="78.75" customHeight="1">
      <c r="A565" s="44"/>
      <c r="B565" s="23"/>
      <c r="C565" s="23" t="s">
        <v>260</v>
      </c>
      <c r="D565" s="47">
        <v>0</v>
      </c>
      <c r="E565" s="13" t="s">
        <v>235</v>
      </c>
      <c r="F565" s="30" t="s">
        <v>259</v>
      </c>
      <c r="G565" s="112"/>
    </row>
    <row r="566" spans="1:9" ht="78.75" customHeight="1">
      <c r="A566" s="44"/>
      <c r="B566" s="23"/>
      <c r="C566" s="23" t="s">
        <v>1536</v>
      </c>
      <c r="D566" s="47">
        <v>0</v>
      </c>
      <c r="E566" s="13" t="s">
        <v>235</v>
      </c>
      <c r="F566" s="30"/>
      <c r="G566" s="112"/>
    </row>
    <row r="567" spans="1:9" ht="78.75" customHeight="1">
      <c r="A567" s="44"/>
      <c r="B567" s="23"/>
      <c r="C567" s="23" t="s">
        <v>1535</v>
      </c>
      <c r="D567" s="47">
        <v>0</v>
      </c>
      <c r="E567" s="13" t="s">
        <v>110</v>
      </c>
      <c r="F567" s="30"/>
      <c r="G567" s="112"/>
    </row>
    <row r="568" spans="1:9" ht="78.75" customHeight="1">
      <c r="A568" s="44"/>
      <c r="B568" s="23"/>
      <c r="C568" s="23" t="s">
        <v>1534</v>
      </c>
      <c r="D568" s="47">
        <v>0</v>
      </c>
      <c r="E568" s="13" t="s">
        <v>168</v>
      </c>
      <c r="F568" s="30"/>
      <c r="G568" s="112"/>
    </row>
    <row r="569" spans="1:9" ht="63" customHeight="1">
      <c r="A569" s="44" t="s">
        <v>258</v>
      </c>
      <c r="B569" s="17" t="s">
        <v>1533</v>
      </c>
      <c r="C569" s="22" t="s">
        <v>1532</v>
      </c>
      <c r="D569" s="47">
        <v>0</v>
      </c>
      <c r="E569" s="13" t="s">
        <v>235</v>
      </c>
      <c r="F569" s="12"/>
      <c r="G569" s="15"/>
    </row>
    <row r="570" spans="1:9" ht="30" hidden="1" customHeight="1">
      <c r="A570" s="49" t="s">
        <v>256</v>
      </c>
      <c r="B570" s="17" t="s">
        <v>1531</v>
      </c>
      <c r="C570" s="12"/>
      <c r="D570" s="12"/>
      <c r="E570" s="13"/>
      <c r="F570" s="12"/>
      <c r="G570" s="12"/>
    </row>
    <row r="571" spans="1:9" ht="40.15" customHeight="1">
      <c r="A571" s="408" t="s">
        <v>254</v>
      </c>
      <c r="B571" s="918" t="s">
        <v>1530</v>
      </c>
      <c r="C571" s="919"/>
      <c r="D571" s="919"/>
      <c r="E571" s="919"/>
      <c r="F571" s="919"/>
      <c r="G571" s="920"/>
      <c r="H571" s="11">
        <f>SUM(D572:D586)</f>
        <v>0</v>
      </c>
      <c r="I571" s="11">
        <f>COUNT(D572:D586)*2</f>
        <v>30</v>
      </c>
    </row>
    <row r="572" spans="1:9" ht="60" customHeight="1">
      <c r="A572" s="44" t="s">
        <v>252</v>
      </c>
      <c r="B572" s="29" t="s">
        <v>1529</v>
      </c>
      <c r="C572" s="30" t="s">
        <v>250</v>
      </c>
      <c r="D572" s="47">
        <v>0</v>
      </c>
      <c r="E572" s="13" t="s">
        <v>168</v>
      </c>
      <c r="F572" s="13"/>
      <c r="G572" s="112"/>
    </row>
    <row r="573" spans="1:9" ht="31.5" customHeight="1">
      <c r="A573" s="44"/>
      <c r="B573" s="29"/>
      <c r="C573" s="30" t="s">
        <v>249</v>
      </c>
      <c r="D573" s="47">
        <v>0</v>
      </c>
      <c r="E573" s="13" t="s">
        <v>168</v>
      </c>
      <c r="F573" s="13"/>
      <c r="G573" s="112"/>
    </row>
    <row r="574" spans="1:9" ht="30" customHeight="1">
      <c r="A574" s="44"/>
      <c r="B574" s="29"/>
      <c r="C574" s="30" t="s">
        <v>248</v>
      </c>
      <c r="D574" s="47">
        <v>0</v>
      </c>
      <c r="E574" s="13" t="s">
        <v>235</v>
      </c>
      <c r="F574" s="13"/>
      <c r="G574" s="112"/>
    </row>
    <row r="575" spans="1:9" ht="30" customHeight="1">
      <c r="A575" s="44"/>
      <c r="B575" s="29"/>
      <c r="C575" s="30" t="s">
        <v>247</v>
      </c>
      <c r="D575" s="47">
        <v>0</v>
      </c>
      <c r="E575" s="13" t="s">
        <v>168</v>
      </c>
      <c r="F575" s="13"/>
      <c r="G575" s="112"/>
    </row>
    <row r="576" spans="1:9" ht="30" customHeight="1">
      <c r="A576" s="44"/>
      <c r="B576" s="29"/>
      <c r="C576" s="23" t="s">
        <v>246</v>
      </c>
      <c r="D576" s="47">
        <v>0</v>
      </c>
      <c r="E576" s="13" t="s">
        <v>168</v>
      </c>
      <c r="F576" s="13"/>
      <c r="G576" s="112"/>
    </row>
    <row r="577" spans="1:9" ht="30" customHeight="1">
      <c r="A577" s="44" t="s">
        <v>245</v>
      </c>
      <c r="B577" s="29" t="s">
        <v>1528</v>
      </c>
      <c r="C577" s="23" t="s">
        <v>243</v>
      </c>
      <c r="D577" s="47">
        <v>0</v>
      </c>
      <c r="E577" s="13" t="s">
        <v>168</v>
      </c>
      <c r="F577" s="22" t="s">
        <v>242</v>
      </c>
      <c r="G577" s="112"/>
    </row>
    <row r="578" spans="1:9" ht="30" customHeight="1">
      <c r="A578" s="44"/>
      <c r="B578" s="29"/>
      <c r="C578" s="23" t="s">
        <v>241</v>
      </c>
      <c r="D578" s="47">
        <v>0</v>
      </c>
      <c r="E578" s="13" t="s">
        <v>168</v>
      </c>
      <c r="F578" s="22" t="s">
        <v>240</v>
      </c>
      <c r="G578" s="112"/>
    </row>
    <row r="579" spans="1:9" ht="45" customHeight="1">
      <c r="A579" s="44"/>
      <c r="B579" s="29"/>
      <c r="C579" s="23" t="s">
        <v>239</v>
      </c>
      <c r="D579" s="47">
        <v>0</v>
      </c>
      <c r="E579" s="13" t="s">
        <v>235</v>
      </c>
      <c r="F579" s="23" t="s">
        <v>238</v>
      </c>
      <c r="G579" s="112"/>
    </row>
    <row r="580" spans="1:9" ht="45" customHeight="1">
      <c r="A580" s="44"/>
      <c r="B580" s="29"/>
      <c r="C580" s="48" t="s">
        <v>237</v>
      </c>
      <c r="D580" s="47">
        <v>0</v>
      </c>
      <c r="E580" s="13" t="s">
        <v>126</v>
      </c>
      <c r="F580" s="23"/>
      <c r="G580" s="112"/>
    </row>
    <row r="581" spans="1:9" ht="31.5" customHeight="1">
      <c r="A581" s="44"/>
      <c r="B581" s="29"/>
      <c r="C581" s="23" t="s">
        <v>236</v>
      </c>
      <c r="D581" s="47">
        <v>0</v>
      </c>
      <c r="E581" s="13" t="s">
        <v>235</v>
      </c>
      <c r="F581" s="22" t="s">
        <v>234</v>
      </c>
      <c r="G581" s="112"/>
    </row>
    <row r="582" spans="1:9" ht="60" customHeight="1">
      <c r="A582" s="44"/>
      <c r="B582" s="29"/>
      <c r="C582" s="23" t="s">
        <v>233</v>
      </c>
      <c r="D582" s="47">
        <v>0</v>
      </c>
      <c r="E582" s="13" t="s">
        <v>126</v>
      </c>
      <c r="F582" s="22" t="s">
        <v>232</v>
      </c>
      <c r="G582" s="112"/>
    </row>
    <row r="583" spans="1:9" ht="47.25" customHeight="1">
      <c r="A583" s="44" t="s">
        <v>231</v>
      </c>
      <c r="B583" s="29" t="s">
        <v>1527</v>
      </c>
      <c r="C583" s="32" t="s">
        <v>229</v>
      </c>
      <c r="D583" s="47">
        <v>0</v>
      </c>
      <c r="E583" s="46" t="s">
        <v>126</v>
      </c>
      <c r="F583" s="13"/>
      <c r="G583" s="112"/>
    </row>
    <row r="584" spans="1:9" ht="47.25" customHeight="1">
      <c r="A584" s="123"/>
      <c r="B584" s="124"/>
      <c r="C584" s="17" t="s">
        <v>1526</v>
      </c>
      <c r="D584" s="47">
        <v>0</v>
      </c>
      <c r="E584" s="46" t="s">
        <v>116</v>
      </c>
      <c r="F584" s="46"/>
      <c r="G584" s="121"/>
    </row>
    <row r="585" spans="1:9" ht="47.25" customHeight="1">
      <c r="A585" s="123"/>
      <c r="B585" s="122"/>
      <c r="C585" s="45" t="s">
        <v>228</v>
      </c>
      <c r="D585" s="47">
        <v>0</v>
      </c>
      <c r="E585" s="13" t="s">
        <v>116</v>
      </c>
      <c r="F585" s="46"/>
      <c r="G585" s="121"/>
    </row>
    <row r="586" spans="1:9" ht="47.25" customHeight="1">
      <c r="A586" s="123"/>
      <c r="B586" s="122"/>
      <c r="C586" s="43" t="s">
        <v>227</v>
      </c>
      <c r="D586" s="47">
        <v>0</v>
      </c>
      <c r="E586" s="13" t="s">
        <v>110</v>
      </c>
      <c r="F586" s="46"/>
      <c r="G586" s="121"/>
    </row>
    <row r="587" spans="1:9" ht="30" customHeight="1">
      <c r="A587" s="116"/>
      <c r="B587" s="942" t="s">
        <v>226</v>
      </c>
      <c r="C587" s="942"/>
      <c r="D587" s="942"/>
      <c r="E587" s="942"/>
      <c r="F587" s="942"/>
      <c r="G587" s="942"/>
      <c r="H587" s="11">
        <f>H588+H595+H600+H621+H625+H631+H636</f>
        <v>0</v>
      </c>
      <c r="I587" s="11">
        <f>I588+I595+I600+I621+I625+I631+I636</f>
        <v>80</v>
      </c>
    </row>
    <row r="588" spans="1:9" ht="40.15" customHeight="1">
      <c r="A588" s="409" t="s">
        <v>225</v>
      </c>
      <c r="B588" s="918" t="s">
        <v>224</v>
      </c>
      <c r="C588" s="919"/>
      <c r="D588" s="919"/>
      <c r="E588" s="919"/>
      <c r="F588" s="919"/>
      <c r="G588" s="920"/>
      <c r="H588" s="11">
        <f>SUM(D589)</f>
        <v>0</v>
      </c>
      <c r="I588" s="11">
        <f>COUNT(D589)*2</f>
        <v>2</v>
      </c>
    </row>
    <row r="589" spans="1:9" ht="31.5" customHeight="1">
      <c r="A589" s="28" t="s">
        <v>223</v>
      </c>
      <c r="B589" s="29" t="s">
        <v>222</v>
      </c>
      <c r="C589" s="41" t="s">
        <v>221</v>
      </c>
      <c r="D589" s="37">
        <v>0</v>
      </c>
      <c r="E589" s="26" t="s">
        <v>110</v>
      </c>
      <c r="F589" s="26"/>
      <c r="G589" s="37"/>
    </row>
    <row r="590" spans="1:9" ht="47.25" hidden="1" customHeight="1">
      <c r="A590" s="40" t="s">
        <v>220</v>
      </c>
      <c r="B590" s="17" t="s">
        <v>219</v>
      </c>
      <c r="C590" s="25"/>
      <c r="D590" s="25"/>
      <c r="E590" s="26"/>
      <c r="F590" s="25"/>
      <c r="G590" s="25"/>
    </row>
    <row r="591" spans="1:9" ht="40.15" hidden="1" customHeight="1">
      <c r="A591" s="410" t="s">
        <v>218</v>
      </c>
      <c r="B591" s="918" t="s">
        <v>1525</v>
      </c>
      <c r="C591" s="919"/>
      <c r="D591" s="919"/>
      <c r="E591" s="919"/>
      <c r="F591" s="919"/>
      <c r="G591" s="920"/>
    </row>
    <row r="592" spans="1:9" ht="60" hidden="1" customHeight="1">
      <c r="A592" s="40" t="s">
        <v>216</v>
      </c>
      <c r="B592" s="29" t="s">
        <v>1524</v>
      </c>
      <c r="C592" s="23"/>
      <c r="D592" s="26"/>
      <c r="E592" s="26"/>
      <c r="F592" s="26"/>
      <c r="G592" s="26"/>
    </row>
    <row r="593" spans="1:9" ht="47.25" hidden="1" customHeight="1">
      <c r="A593" s="40" t="s">
        <v>213</v>
      </c>
      <c r="B593" s="42" t="s">
        <v>1523</v>
      </c>
      <c r="C593" s="25"/>
      <c r="D593" s="25"/>
      <c r="E593" s="26"/>
      <c r="F593" s="25"/>
      <c r="G593" s="25"/>
    </row>
    <row r="594" spans="1:9" ht="47.25" hidden="1" customHeight="1">
      <c r="A594" s="40" t="s">
        <v>211</v>
      </c>
      <c r="B594" s="42" t="s">
        <v>1522</v>
      </c>
      <c r="C594" s="25"/>
      <c r="D594" s="25"/>
      <c r="E594" s="26"/>
      <c r="F594" s="25"/>
      <c r="G594" s="25"/>
    </row>
    <row r="595" spans="1:9" ht="40.15" customHeight="1">
      <c r="A595" s="408" t="s">
        <v>209</v>
      </c>
      <c r="B595" s="918" t="s">
        <v>1521</v>
      </c>
      <c r="C595" s="919"/>
      <c r="D595" s="919"/>
      <c r="E595" s="919"/>
      <c r="F595" s="919"/>
      <c r="G595" s="920"/>
      <c r="H595" s="11">
        <f>SUM(D596:D599)</f>
        <v>0</v>
      </c>
      <c r="I595" s="11">
        <f>COUNT(D596:D599)*2</f>
        <v>6</v>
      </c>
    </row>
    <row r="596" spans="1:9" ht="78.75" customHeight="1">
      <c r="A596" s="19" t="s">
        <v>207</v>
      </c>
      <c r="B596" s="29" t="s">
        <v>1520</v>
      </c>
      <c r="C596" s="39" t="s">
        <v>205</v>
      </c>
      <c r="D596" s="37">
        <v>0</v>
      </c>
      <c r="E596" s="26" t="s">
        <v>110</v>
      </c>
      <c r="F596" s="26"/>
      <c r="G596" s="37"/>
    </row>
    <row r="597" spans="1:9" ht="55.5" hidden="1" customHeight="1">
      <c r="A597" s="21" t="s">
        <v>203</v>
      </c>
      <c r="B597" s="42" t="s">
        <v>1519</v>
      </c>
      <c r="C597" s="25"/>
      <c r="D597" s="25"/>
      <c r="E597" s="26"/>
      <c r="F597" s="25"/>
      <c r="G597" s="25"/>
    </row>
    <row r="598" spans="1:9" ht="54" customHeight="1">
      <c r="A598" s="19" t="s">
        <v>200</v>
      </c>
      <c r="B598" s="33" t="s">
        <v>1518</v>
      </c>
      <c r="C598" s="41" t="s">
        <v>198</v>
      </c>
      <c r="D598" s="37">
        <v>0</v>
      </c>
      <c r="E598" s="26" t="s">
        <v>110</v>
      </c>
      <c r="F598" s="26"/>
      <c r="G598" s="37"/>
    </row>
    <row r="599" spans="1:9" ht="45" customHeight="1">
      <c r="A599" s="19"/>
      <c r="B599" s="9"/>
      <c r="C599" s="41" t="s">
        <v>197</v>
      </c>
      <c r="D599" s="37">
        <v>0</v>
      </c>
      <c r="E599" s="26" t="s">
        <v>126</v>
      </c>
      <c r="F599" s="26"/>
      <c r="G599" s="37"/>
    </row>
    <row r="600" spans="1:9" ht="40.15" customHeight="1">
      <c r="A600" s="408" t="s">
        <v>196</v>
      </c>
      <c r="B600" s="918" t="s">
        <v>1517</v>
      </c>
      <c r="C600" s="919"/>
      <c r="D600" s="919"/>
      <c r="E600" s="919"/>
      <c r="F600" s="919"/>
      <c r="G600" s="920"/>
      <c r="H600" s="11">
        <f>SUM(D601:D620)</f>
        <v>0</v>
      </c>
      <c r="I600" s="11">
        <f>COUNT(D601:D620)*2</f>
        <v>40</v>
      </c>
    </row>
    <row r="601" spans="1:9" ht="47.25" customHeight="1">
      <c r="A601" s="19" t="s">
        <v>194</v>
      </c>
      <c r="B601" s="29" t="s">
        <v>193</v>
      </c>
      <c r="C601" s="32" t="s">
        <v>192</v>
      </c>
      <c r="D601" s="24">
        <v>0</v>
      </c>
      <c r="E601" s="26" t="s">
        <v>51</v>
      </c>
      <c r="F601" s="26"/>
      <c r="G601" s="37"/>
    </row>
    <row r="602" spans="1:9" ht="31.5" customHeight="1">
      <c r="A602" s="19"/>
      <c r="B602" s="41"/>
      <c r="C602" s="23" t="s">
        <v>191</v>
      </c>
      <c r="D602" s="24">
        <v>0</v>
      </c>
      <c r="E602" s="26" t="s">
        <v>190</v>
      </c>
      <c r="F602" s="26"/>
      <c r="G602" s="37"/>
    </row>
    <row r="603" spans="1:9" ht="15.75" customHeight="1">
      <c r="A603" s="19" t="s">
        <v>189</v>
      </c>
      <c r="B603" s="29" t="s">
        <v>188</v>
      </c>
      <c r="C603" s="32" t="s">
        <v>1516</v>
      </c>
      <c r="D603" s="24">
        <v>0</v>
      </c>
      <c r="E603" s="26" t="s">
        <v>51</v>
      </c>
      <c r="F603" s="30"/>
      <c r="G603" s="37"/>
    </row>
    <row r="604" spans="1:9" ht="15.75" customHeight="1">
      <c r="A604" s="19"/>
      <c r="B604" s="29"/>
      <c r="C604" s="30" t="s">
        <v>1515</v>
      </c>
      <c r="D604" s="24">
        <v>0</v>
      </c>
      <c r="E604" s="26" t="s">
        <v>51</v>
      </c>
      <c r="F604" s="30"/>
      <c r="G604" s="37"/>
    </row>
    <row r="605" spans="1:9" ht="15.75" customHeight="1">
      <c r="A605" s="19"/>
      <c r="B605" s="29"/>
      <c r="C605" s="30" t="s">
        <v>1514</v>
      </c>
      <c r="D605" s="24">
        <v>0</v>
      </c>
      <c r="E605" s="26" t="s">
        <v>51</v>
      </c>
      <c r="F605" s="30"/>
      <c r="G605" s="37"/>
    </row>
    <row r="606" spans="1:9" ht="15.75" customHeight="1">
      <c r="A606" s="19"/>
      <c r="B606" s="29"/>
      <c r="C606" s="30" t="s">
        <v>1513</v>
      </c>
      <c r="D606" s="24">
        <v>0</v>
      </c>
      <c r="E606" s="26" t="s">
        <v>51</v>
      </c>
      <c r="F606" s="30"/>
      <c r="G606" s="37"/>
    </row>
    <row r="607" spans="1:9" ht="15.75" customHeight="1">
      <c r="A607" s="19"/>
      <c r="B607" s="29"/>
      <c r="C607" s="17" t="s">
        <v>1512</v>
      </c>
      <c r="D607" s="24">
        <v>0</v>
      </c>
      <c r="E607" s="26" t="s">
        <v>51</v>
      </c>
      <c r="F607" s="30"/>
      <c r="G607" s="37"/>
    </row>
    <row r="608" spans="1:9" ht="15.75" customHeight="1">
      <c r="A608" s="19"/>
      <c r="B608" s="29"/>
      <c r="C608" s="30" t="s">
        <v>1511</v>
      </c>
      <c r="D608" s="24">
        <v>0</v>
      </c>
      <c r="E608" s="26" t="s">
        <v>51</v>
      </c>
      <c r="F608" s="56" t="s">
        <v>1510</v>
      </c>
      <c r="G608" s="37"/>
    </row>
    <row r="609" spans="1:9" ht="15.75" customHeight="1">
      <c r="A609" s="19"/>
      <c r="B609" s="29"/>
      <c r="C609" s="30" t="s">
        <v>1509</v>
      </c>
      <c r="D609" s="24">
        <v>0</v>
      </c>
      <c r="E609" s="26" t="s">
        <v>51</v>
      </c>
      <c r="F609" s="30"/>
      <c r="G609" s="37"/>
    </row>
    <row r="610" spans="1:9" ht="15.75" customHeight="1">
      <c r="A610" s="19"/>
      <c r="B610" s="29"/>
      <c r="C610" s="32" t="s">
        <v>1508</v>
      </c>
      <c r="D610" s="24">
        <v>0</v>
      </c>
      <c r="E610" s="26" t="s">
        <v>51</v>
      </c>
      <c r="F610" s="30"/>
      <c r="G610" s="37"/>
    </row>
    <row r="611" spans="1:9" ht="15.75" customHeight="1">
      <c r="A611" s="19"/>
      <c r="B611" s="29"/>
      <c r="C611" s="30" t="s">
        <v>1507</v>
      </c>
      <c r="D611" s="24">
        <v>0</v>
      </c>
      <c r="E611" s="26" t="s">
        <v>51</v>
      </c>
      <c r="F611" s="30"/>
      <c r="G611" s="37"/>
    </row>
    <row r="612" spans="1:9" ht="15.75" customHeight="1">
      <c r="A612" s="19"/>
      <c r="B612" s="29"/>
      <c r="C612" s="32" t="s">
        <v>1506</v>
      </c>
      <c r="D612" s="24">
        <v>0</v>
      </c>
      <c r="E612" s="26" t="s">
        <v>51</v>
      </c>
      <c r="F612" s="30"/>
      <c r="G612" s="37"/>
    </row>
    <row r="613" spans="1:9" ht="15.75" customHeight="1">
      <c r="A613" s="19"/>
      <c r="B613" s="29"/>
      <c r="C613" s="30" t="s">
        <v>1505</v>
      </c>
      <c r="D613" s="24">
        <v>0</v>
      </c>
      <c r="E613" s="26" t="s">
        <v>51</v>
      </c>
      <c r="F613" s="30" t="s">
        <v>1504</v>
      </c>
      <c r="G613" s="37"/>
    </row>
    <row r="614" spans="1:9" ht="15.75" customHeight="1">
      <c r="A614" s="19"/>
      <c r="B614" s="29"/>
      <c r="C614" s="30" t="s">
        <v>1503</v>
      </c>
      <c r="D614" s="24">
        <v>0</v>
      </c>
      <c r="E614" s="26" t="s">
        <v>51</v>
      </c>
      <c r="F614" s="30"/>
      <c r="G614" s="37"/>
    </row>
    <row r="615" spans="1:9" ht="15.75" customHeight="1">
      <c r="A615" s="19"/>
      <c r="B615" s="29"/>
      <c r="C615" s="30" t="s">
        <v>1502</v>
      </c>
      <c r="D615" s="24">
        <v>0</v>
      </c>
      <c r="E615" s="26" t="s">
        <v>51</v>
      </c>
      <c r="F615" s="30"/>
      <c r="G615" s="37"/>
    </row>
    <row r="616" spans="1:9" ht="15.75" customHeight="1">
      <c r="A616" s="19"/>
      <c r="B616" s="29"/>
      <c r="C616" s="30" t="s">
        <v>1501</v>
      </c>
      <c r="D616" s="24">
        <v>0</v>
      </c>
      <c r="E616" s="26" t="s">
        <v>51</v>
      </c>
      <c r="F616" s="30"/>
      <c r="G616" s="37"/>
    </row>
    <row r="617" spans="1:9" ht="15.75" customHeight="1">
      <c r="A617" s="19"/>
      <c r="B617" s="29"/>
      <c r="C617" s="30" t="s">
        <v>1500</v>
      </c>
      <c r="D617" s="24">
        <v>0</v>
      </c>
      <c r="E617" s="26" t="s">
        <v>51</v>
      </c>
      <c r="G617" s="37"/>
    </row>
    <row r="618" spans="1:9" ht="70.150000000000006" customHeight="1">
      <c r="A618" s="19"/>
      <c r="B618" s="29"/>
      <c r="C618" s="30" t="s">
        <v>1499</v>
      </c>
      <c r="D618" s="24">
        <v>0</v>
      </c>
      <c r="E618" s="26" t="s">
        <v>51</v>
      </c>
      <c r="F618" s="30"/>
      <c r="G618" s="37"/>
    </row>
    <row r="619" spans="1:9" ht="31.5" customHeight="1">
      <c r="A619" s="19" t="s">
        <v>174</v>
      </c>
      <c r="B619" s="29" t="s">
        <v>1498</v>
      </c>
      <c r="C619" s="30" t="s">
        <v>172</v>
      </c>
      <c r="D619" s="24">
        <v>0</v>
      </c>
      <c r="E619" s="26" t="s">
        <v>110</v>
      </c>
      <c r="F619" s="13"/>
      <c r="G619" s="37"/>
    </row>
    <row r="620" spans="1:9" ht="82.5" customHeight="1">
      <c r="A620" s="19" t="s">
        <v>171</v>
      </c>
      <c r="B620" s="29" t="s">
        <v>170</v>
      </c>
      <c r="C620" s="120" t="s">
        <v>1497</v>
      </c>
      <c r="D620" s="24">
        <v>0</v>
      </c>
      <c r="E620" s="26" t="s">
        <v>168</v>
      </c>
      <c r="F620" s="30" t="s">
        <v>1496</v>
      </c>
      <c r="G620" s="37"/>
    </row>
    <row r="621" spans="1:9" ht="40.15" customHeight="1">
      <c r="A621" s="408" t="s">
        <v>166</v>
      </c>
      <c r="B621" s="918" t="s">
        <v>1495</v>
      </c>
      <c r="C621" s="919"/>
      <c r="D621" s="919"/>
      <c r="E621" s="919"/>
      <c r="F621" s="919"/>
      <c r="G621" s="920"/>
      <c r="H621" s="11">
        <f>SUM(D622:D624)</f>
        <v>0</v>
      </c>
      <c r="I621" s="11">
        <f>COUNT(D622:D624)*2</f>
        <v>6</v>
      </c>
    </row>
    <row r="622" spans="1:9" ht="45" customHeight="1">
      <c r="A622" s="19" t="s">
        <v>164</v>
      </c>
      <c r="B622" s="29" t="s">
        <v>1494</v>
      </c>
      <c r="C622" s="22" t="s">
        <v>162</v>
      </c>
      <c r="D622" s="37">
        <v>0</v>
      </c>
      <c r="E622" s="26" t="s">
        <v>110</v>
      </c>
      <c r="F622" s="26"/>
      <c r="G622" s="37"/>
    </row>
    <row r="623" spans="1:9" ht="31.5" customHeight="1">
      <c r="A623" s="19" t="s">
        <v>161</v>
      </c>
      <c r="B623" s="29" t="s">
        <v>1493</v>
      </c>
      <c r="C623" s="30" t="s">
        <v>159</v>
      </c>
      <c r="D623" s="37">
        <v>0</v>
      </c>
      <c r="E623" s="26" t="s">
        <v>110</v>
      </c>
      <c r="F623" s="26"/>
      <c r="G623" s="37"/>
    </row>
    <row r="624" spans="1:9" ht="31.5" customHeight="1">
      <c r="A624" s="19" t="s">
        <v>158</v>
      </c>
      <c r="B624" s="29" t="s">
        <v>1492</v>
      </c>
      <c r="C624" s="23" t="s">
        <v>156</v>
      </c>
      <c r="D624" s="37">
        <v>0</v>
      </c>
      <c r="E624" s="26" t="s">
        <v>110</v>
      </c>
      <c r="F624" s="26"/>
      <c r="G624" s="37"/>
    </row>
    <row r="625" spans="1:9" ht="40.15" customHeight="1">
      <c r="A625" s="408" t="s">
        <v>155</v>
      </c>
      <c r="B625" s="918" t="s">
        <v>154</v>
      </c>
      <c r="C625" s="919"/>
      <c r="D625" s="919"/>
      <c r="E625" s="919"/>
      <c r="F625" s="919"/>
      <c r="G625" s="920"/>
      <c r="H625" s="11">
        <f>SUM(D626:D630)</f>
        <v>0</v>
      </c>
      <c r="I625" s="11">
        <f>COUNT(D626:D630)*2</f>
        <v>8</v>
      </c>
    </row>
    <row r="626" spans="1:9" ht="47.25" customHeight="1">
      <c r="A626" s="19" t="s">
        <v>153</v>
      </c>
      <c r="B626" s="29" t="s">
        <v>152</v>
      </c>
      <c r="C626" s="30" t="s">
        <v>151</v>
      </c>
      <c r="D626" s="37">
        <v>0</v>
      </c>
      <c r="E626" s="26" t="s">
        <v>130</v>
      </c>
      <c r="F626" s="26"/>
      <c r="G626" s="37"/>
    </row>
    <row r="627" spans="1:9" ht="47.25" hidden="1" customHeight="1">
      <c r="A627" s="21" t="s">
        <v>150</v>
      </c>
      <c r="B627" s="29" t="s">
        <v>149</v>
      </c>
      <c r="C627" s="30"/>
      <c r="D627" s="25"/>
      <c r="E627" s="26"/>
      <c r="F627" s="25"/>
      <c r="G627" s="25"/>
    </row>
    <row r="628" spans="1:9" ht="15.75" customHeight="1">
      <c r="A628" s="19" t="s">
        <v>146</v>
      </c>
      <c r="B628" s="69" t="s">
        <v>145</v>
      </c>
      <c r="C628" s="32" t="s">
        <v>144</v>
      </c>
      <c r="D628" s="37">
        <v>0</v>
      </c>
      <c r="E628" s="26" t="s">
        <v>130</v>
      </c>
      <c r="F628" s="25"/>
      <c r="G628" s="24"/>
    </row>
    <row r="629" spans="1:9" ht="47.25" customHeight="1">
      <c r="A629" s="19" t="s">
        <v>143</v>
      </c>
      <c r="B629" s="29" t="s">
        <v>142</v>
      </c>
      <c r="C629" s="13" t="s">
        <v>141</v>
      </c>
      <c r="D629" s="37">
        <v>0</v>
      </c>
      <c r="E629" s="26" t="s">
        <v>130</v>
      </c>
      <c r="F629" s="26"/>
      <c r="G629" s="37"/>
    </row>
    <row r="630" spans="1:9" ht="31.5" customHeight="1">
      <c r="A630" s="19" t="s">
        <v>140</v>
      </c>
      <c r="B630" s="29" t="s">
        <v>139</v>
      </c>
      <c r="C630" s="30" t="s">
        <v>138</v>
      </c>
      <c r="D630" s="37">
        <v>0</v>
      </c>
      <c r="E630" s="26" t="s">
        <v>130</v>
      </c>
      <c r="F630" s="26"/>
      <c r="G630" s="37"/>
    </row>
    <row r="631" spans="1:9" ht="40.15" customHeight="1">
      <c r="A631" s="408" t="s">
        <v>137</v>
      </c>
      <c r="B631" s="918" t="s">
        <v>136</v>
      </c>
      <c r="C631" s="919"/>
      <c r="D631" s="919"/>
      <c r="E631" s="919"/>
      <c r="F631" s="919"/>
      <c r="G631" s="920"/>
      <c r="H631" s="11">
        <f>SUM(D633:D635)</f>
        <v>0</v>
      </c>
      <c r="I631" s="11">
        <f>COUNT(D633:D635)*2</f>
        <v>6</v>
      </c>
    </row>
    <row r="632" spans="1:9" ht="31.5" hidden="1" customHeight="1">
      <c r="A632" s="21" t="s">
        <v>135</v>
      </c>
      <c r="B632" s="42" t="s">
        <v>134</v>
      </c>
      <c r="C632" s="25"/>
      <c r="D632" s="25"/>
      <c r="E632" s="26"/>
      <c r="F632" s="25"/>
      <c r="G632" s="25"/>
    </row>
    <row r="633" spans="1:9" ht="47.25" customHeight="1">
      <c r="A633" s="19" t="s">
        <v>133</v>
      </c>
      <c r="B633" s="29" t="s">
        <v>132</v>
      </c>
      <c r="C633" s="95" t="s">
        <v>1491</v>
      </c>
      <c r="D633" s="37">
        <v>0</v>
      </c>
      <c r="E633" s="26" t="s">
        <v>130</v>
      </c>
      <c r="F633" s="26"/>
      <c r="G633" s="37"/>
    </row>
    <row r="634" spans="1:9" ht="15.75" customHeight="1">
      <c r="A634" s="19" t="s">
        <v>129</v>
      </c>
      <c r="B634" s="31" t="s">
        <v>128</v>
      </c>
      <c r="C634" s="30" t="s">
        <v>127</v>
      </c>
      <c r="D634" s="37">
        <v>0</v>
      </c>
      <c r="E634" s="26" t="s">
        <v>126</v>
      </c>
      <c r="F634" s="26"/>
      <c r="G634" s="37"/>
    </row>
    <row r="635" spans="1:9" ht="15" customHeight="1">
      <c r="A635" s="19" t="s">
        <v>125</v>
      </c>
      <c r="B635" s="35" t="s">
        <v>124</v>
      </c>
      <c r="C635" s="23" t="s">
        <v>123</v>
      </c>
      <c r="D635" s="37">
        <v>0</v>
      </c>
      <c r="E635" s="26" t="s">
        <v>110</v>
      </c>
      <c r="F635" s="25"/>
      <c r="G635" s="24"/>
    </row>
    <row r="636" spans="1:9" ht="40.15" customHeight="1">
      <c r="A636" s="408" t="s">
        <v>122</v>
      </c>
      <c r="B636" s="918" t="s">
        <v>1490</v>
      </c>
      <c r="C636" s="919"/>
      <c r="D636" s="919"/>
      <c r="E636" s="919"/>
      <c r="F636" s="919"/>
      <c r="G636" s="920"/>
      <c r="H636" s="11">
        <f>SUM(D637:D642)</f>
        <v>0</v>
      </c>
      <c r="I636" s="11">
        <f>COUNT(D637:D642)*2</f>
        <v>12</v>
      </c>
    </row>
    <row r="637" spans="1:9" ht="31.5" customHeight="1">
      <c r="A637" s="19" t="s">
        <v>120</v>
      </c>
      <c r="B637" s="31" t="s">
        <v>1489</v>
      </c>
      <c r="C637" s="26" t="s">
        <v>118</v>
      </c>
      <c r="D637" s="37">
        <v>0</v>
      </c>
      <c r="E637" s="26" t="s">
        <v>110</v>
      </c>
      <c r="F637" s="26"/>
      <c r="G637" s="37"/>
    </row>
    <row r="638" spans="1:9" ht="15" customHeight="1">
      <c r="A638" s="118"/>
      <c r="B638" s="119"/>
      <c r="C638" s="26" t="s">
        <v>117</v>
      </c>
      <c r="D638" s="37">
        <v>0</v>
      </c>
      <c r="E638" s="26" t="s">
        <v>116</v>
      </c>
      <c r="F638" s="26"/>
      <c r="G638" s="37"/>
    </row>
    <row r="639" spans="1:9" ht="30" customHeight="1">
      <c r="A639" s="118"/>
      <c r="B639" s="26"/>
      <c r="C639" s="26" t="s">
        <v>1488</v>
      </c>
      <c r="D639" s="37">
        <v>0</v>
      </c>
      <c r="E639" s="26" t="s">
        <v>116</v>
      </c>
      <c r="F639" s="26"/>
      <c r="G639" s="37"/>
    </row>
    <row r="640" spans="1:9">
      <c r="A640" s="118"/>
      <c r="B640" s="26"/>
      <c r="C640" s="26" t="s">
        <v>115</v>
      </c>
      <c r="D640" s="37">
        <v>0</v>
      </c>
      <c r="E640" s="26" t="s">
        <v>110</v>
      </c>
      <c r="F640" s="26"/>
      <c r="G640" s="37"/>
    </row>
    <row r="641" spans="1:9" ht="31">
      <c r="A641" s="19" t="s">
        <v>114</v>
      </c>
      <c r="B641" s="31" t="s">
        <v>1487</v>
      </c>
      <c r="C641" s="26" t="s">
        <v>112</v>
      </c>
      <c r="D641" s="37">
        <v>0</v>
      </c>
      <c r="E641" s="117" t="s">
        <v>110</v>
      </c>
      <c r="F641" s="26"/>
      <c r="G641" s="37"/>
    </row>
    <row r="642" spans="1:9">
      <c r="A642" s="118"/>
      <c r="B642" s="26"/>
      <c r="C642" s="26" t="s">
        <v>1486</v>
      </c>
      <c r="D642" s="37">
        <v>0</v>
      </c>
      <c r="E642" s="117" t="s">
        <v>110</v>
      </c>
      <c r="F642" s="26"/>
      <c r="G642" s="37"/>
    </row>
    <row r="643" spans="1:9" ht="25.5" customHeight="1">
      <c r="A643" s="116"/>
      <c r="B643" s="942" t="s">
        <v>1485</v>
      </c>
      <c r="C643" s="942"/>
      <c r="D643" s="942"/>
      <c r="E643" s="942"/>
      <c r="F643" s="942"/>
      <c r="G643" s="942"/>
      <c r="H643" s="11">
        <f>H644+H652+H658+H666</f>
        <v>0</v>
      </c>
      <c r="I643" s="11">
        <f>I644+I652+I658+I666</f>
        <v>34</v>
      </c>
    </row>
    <row r="644" spans="1:9" ht="40.15" customHeight="1">
      <c r="A644" s="409" t="s">
        <v>108</v>
      </c>
      <c r="B644" s="946" t="s">
        <v>107</v>
      </c>
      <c r="C644" s="946"/>
      <c r="D644" s="946"/>
      <c r="E644" s="946"/>
      <c r="F644" s="946"/>
      <c r="G644" s="946"/>
      <c r="H644" s="11">
        <f>SUM(D645:D650)</f>
        <v>0</v>
      </c>
      <c r="I644" s="11">
        <f>COUNT(D645:D650)*2</f>
        <v>12</v>
      </c>
    </row>
    <row r="645" spans="1:9" ht="29">
      <c r="A645" s="28" t="s">
        <v>106</v>
      </c>
      <c r="B645" s="23" t="s">
        <v>105</v>
      </c>
      <c r="C645" s="23" t="s">
        <v>1484</v>
      </c>
      <c r="D645" s="47">
        <v>0</v>
      </c>
      <c r="E645" s="13" t="s">
        <v>51</v>
      </c>
      <c r="F645" s="13"/>
      <c r="G645" s="112"/>
    </row>
    <row r="646" spans="1:9" ht="29">
      <c r="A646" s="28"/>
      <c r="B646" s="23"/>
      <c r="C646" s="23" t="s">
        <v>1483</v>
      </c>
      <c r="D646" s="47">
        <v>0</v>
      </c>
      <c r="E646" s="13" t="s">
        <v>51</v>
      </c>
      <c r="F646" s="13"/>
      <c r="G646" s="112"/>
    </row>
    <row r="647" spans="1:9" ht="29">
      <c r="A647" s="28"/>
      <c r="B647" s="23"/>
      <c r="C647" s="23" t="s">
        <v>1482</v>
      </c>
      <c r="D647" s="47">
        <v>0</v>
      </c>
      <c r="E647" s="13" t="s">
        <v>51</v>
      </c>
      <c r="F647" s="13"/>
      <c r="G647" s="112"/>
    </row>
    <row r="648" spans="1:9" ht="29">
      <c r="A648" s="28"/>
      <c r="B648" s="23"/>
      <c r="C648" s="23" t="s">
        <v>1481</v>
      </c>
      <c r="D648" s="47">
        <v>0</v>
      </c>
      <c r="E648" s="13" t="s">
        <v>51</v>
      </c>
      <c r="F648" s="13"/>
      <c r="G648" s="112"/>
    </row>
    <row r="649" spans="1:9" ht="29">
      <c r="A649" s="28"/>
      <c r="B649" s="23"/>
      <c r="C649" s="30" t="s">
        <v>1480</v>
      </c>
      <c r="D649" s="47">
        <v>0</v>
      </c>
      <c r="E649" s="13" t="s">
        <v>51</v>
      </c>
      <c r="F649" s="13"/>
      <c r="G649" s="112"/>
    </row>
    <row r="650" spans="1:9" ht="29">
      <c r="A650" s="28" t="s">
        <v>98</v>
      </c>
      <c r="B650" s="23" t="s">
        <v>97</v>
      </c>
      <c r="C650" s="30" t="s">
        <v>1479</v>
      </c>
      <c r="D650" s="47">
        <v>0</v>
      </c>
      <c r="E650" s="13" t="s">
        <v>51</v>
      </c>
      <c r="F650" s="13"/>
      <c r="G650" s="112"/>
    </row>
    <row r="651" spans="1:9" ht="43.5" hidden="1">
      <c r="A651" s="40" t="s">
        <v>95</v>
      </c>
      <c r="B651" s="17" t="s">
        <v>94</v>
      </c>
      <c r="C651" s="17"/>
      <c r="D651" s="12"/>
      <c r="E651" s="13"/>
      <c r="F651" s="12"/>
      <c r="G651" s="12"/>
    </row>
    <row r="652" spans="1:9" ht="40.15" customHeight="1">
      <c r="A652" s="408" t="s">
        <v>93</v>
      </c>
      <c r="B652" s="918" t="s">
        <v>92</v>
      </c>
      <c r="C652" s="919"/>
      <c r="D652" s="919"/>
      <c r="E652" s="919"/>
      <c r="F652" s="919"/>
      <c r="G652" s="920"/>
      <c r="H652" s="11">
        <f>SUM(D653:D656)</f>
        <v>0</v>
      </c>
      <c r="I652" s="11">
        <f>COUNT(D653:D656)*2</f>
        <v>8</v>
      </c>
    </row>
    <row r="653" spans="1:9" ht="29">
      <c r="A653" s="28" t="s">
        <v>91</v>
      </c>
      <c r="B653" s="23" t="s">
        <v>90</v>
      </c>
      <c r="C653" s="23" t="s">
        <v>1478</v>
      </c>
      <c r="D653" s="47">
        <v>0</v>
      </c>
      <c r="E653" s="13" t="s">
        <v>51</v>
      </c>
      <c r="F653" s="13"/>
      <c r="G653" s="112"/>
    </row>
    <row r="654" spans="1:9" ht="29">
      <c r="A654" s="28"/>
      <c r="B654" s="23"/>
      <c r="C654" s="23" t="s">
        <v>1477</v>
      </c>
      <c r="D654" s="47">
        <v>0</v>
      </c>
      <c r="E654" s="13" t="s">
        <v>51</v>
      </c>
      <c r="F654" s="13"/>
      <c r="G654" s="112"/>
    </row>
    <row r="655" spans="1:9" ht="43.5">
      <c r="A655" s="28"/>
      <c r="B655" s="23"/>
      <c r="C655" s="23" t="s">
        <v>1476</v>
      </c>
      <c r="D655" s="47">
        <v>0</v>
      </c>
      <c r="E655" s="13" t="s">
        <v>51</v>
      </c>
      <c r="F655" s="13"/>
      <c r="G655" s="112"/>
    </row>
    <row r="656" spans="1:9" ht="43.5">
      <c r="A656" s="28"/>
      <c r="B656" s="23"/>
      <c r="C656" s="23" t="s">
        <v>1476</v>
      </c>
      <c r="D656" s="47">
        <v>0</v>
      </c>
      <c r="E656" s="13" t="s">
        <v>51</v>
      </c>
      <c r="F656" s="13"/>
      <c r="G656" s="112"/>
    </row>
    <row r="657" spans="1:9" ht="43.5" hidden="1">
      <c r="A657" s="40" t="s">
        <v>78</v>
      </c>
      <c r="B657" s="23" t="s">
        <v>77</v>
      </c>
      <c r="C657" s="51"/>
      <c r="D657" s="13"/>
      <c r="E657" s="13"/>
      <c r="F657" s="13"/>
      <c r="G657" s="13"/>
    </row>
    <row r="658" spans="1:9" ht="40.15" customHeight="1">
      <c r="A658" s="408" t="s">
        <v>76</v>
      </c>
      <c r="B658" s="825" t="s">
        <v>75</v>
      </c>
      <c r="C658" s="826"/>
      <c r="D658" s="826"/>
      <c r="E658" s="826"/>
      <c r="F658" s="826"/>
      <c r="G658" s="827"/>
      <c r="H658" s="11">
        <f>SUM(D659:D664)</f>
        <v>0</v>
      </c>
      <c r="I658" s="11">
        <f>COUNT(D659:D664)*2</f>
        <v>12</v>
      </c>
    </row>
    <row r="659" spans="1:9" ht="29">
      <c r="A659" s="28" t="s">
        <v>74</v>
      </c>
      <c r="B659" s="23" t="s">
        <v>73</v>
      </c>
      <c r="C659" s="30" t="s">
        <v>1475</v>
      </c>
      <c r="D659" s="47">
        <v>0</v>
      </c>
      <c r="E659" s="13" t="s">
        <v>51</v>
      </c>
      <c r="F659" s="13"/>
      <c r="G659" s="112"/>
    </row>
    <row r="660" spans="1:9">
      <c r="A660" s="28"/>
      <c r="B660" s="23"/>
      <c r="C660" s="39" t="s">
        <v>1474</v>
      </c>
      <c r="D660" s="47">
        <v>0</v>
      </c>
      <c r="E660" s="13" t="s">
        <v>51</v>
      </c>
      <c r="F660" s="13"/>
      <c r="G660" s="112"/>
    </row>
    <row r="661" spans="1:9" ht="29">
      <c r="A661" s="28"/>
      <c r="B661" s="23"/>
      <c r="C661" s="64" t="s">
        <v>1473</v>
      </c>
      <c r="D661" s="47">
        <v>0</v>
      </c>
      <c r="E661" s="13" t="s">
        <v>51</v>
      </c>
      <c r="F661" s="13"/>
      <c r="G661" s="112"/>
    </row>
    <row r="662" spans="1:9" ht="31">
      <c r="A662" s="28"/>
      <c r="B662" s="23"/>
      <c r="C662" s="115" t="s">
        <v>1472</v>
      </c>
      <c r="D662" s="47">
        <v>0</v>
      </c>
      <c r="E662" s="13" t="s">
        <v>51</v>
      </c>
      <c r="F662" s="113" t="s">
        <v>1471</v>
      </c>
      <c r="G662" s="112"/>
    </row>
    <row r="663" spans="1:9" ht="31">
      <c r="A663" s="28"/>
      <c r="B663" s="23"/>
      <c r="C663" s="113" t="s">
        <v>1470</v>
      </c>
      <c r="D663" s="47">
        <v>0</v>
      </c>
      <c r="E663" s="13" t="s">
        <v>51</v>
      </c>
      <c r="F663" s="30" t="s">
        <v>1469</v>
      </c>
      <c r="G663" s="112"/>
    </row>
    <row r="664" spans="1:9" ht="43.5">
      <c r="A664" s="28"/>
      <c r="B664" s="23"/>
      <c r="C664" s="113" t="s">
        <v>1468</v>
      </c>
      <c r="D664" s="47">
        <v>0</v>
      </c>
      <c r="E664" s="13" t="s">
        <v>51</v>
      </c>
      <c r="F664" s="30" t="s">
        <v>1467</v>
      </c>
      <c r="G664" s="114" t="s">
        <v>1466</v>
      </c>
    </row>
    <row r="665" spans="1:9" ht="43.5" hidden="1">
      <c r="A665" s="40" t="s">
        <v>64</v>
      </c>
      <c r="B665" s="23" t="s">
        <v>63</v>
      </c>
      <c r="C665" s="113"/>
      <c r="D665" s="13"/>
      <c r="E665" s="13"/>
      <c r="F665" s="30"/>
      <c r="G665" s="30"/>
    </row>
    <row r="666" spans="1:9" ht="40.15" customHeight="1">
      <c r="A666" s="408" t="s">
        <v>62</v>
      </c>
      <c r="B666" s="943" t="s">
        <v>61</v>
      </c>
      <c r="C666" s="944"/>
      <c r="D666" s="944"/>
      <c r="E666" s="944"/>
      <c r="F666" s="944"/>
      <c r="G666" s="945"/>
      <c r="H666" s="11">
        <f>SUM(D667)</f>
        <v>0</v>
      </c>
      <c r="I666" s="11">
        <f>COUNT(D667)*2</f>
        <v>2</v>
      </c>
    </row>
    <row r="667" spans="1:9" ht="29">
      <c r="A667" s="28" t="s">
        <v>60</v>
      </c>
      <c r="B667" s="23" t="s">
        <v>59</v>
      </c>
      <c r="C667" s="30" t="s">
        <v>1465</v>
      </c>
      <c r="D667" s="47">
        <v>0</v>
      </c>
      <c r="E667" s="13" t="s">
        <v>51</v>
      </c>
      <c r="F667" s="13"/>
      <c r="G667" s="112"/>
    </row>
    <row r="668" spans="1:9" ht="43.5" hidden="1">
      <c r="A668" s="40" t="s">
        <v>50</v>
      </c>
      <c r="B668" s="23" t="s">
        <v>49</v>
      </c>
      <c r="C668" s="30"/>
      <c r="D668" s="13"/>
      <c r="E668" s="13"/>
      <c r="F668" s="13"/>
      <c r="G668" s="13"/>
    </row>
    <row r="670" spans="1:9">
      <c r="A670" s="645"/>
      <c r="B670" s="734"/>
      <c r="C670" s="734"/>
      <c r="D670" s="734"/>
      <c r="E670" s="734"/>
      <c r="F670" s="734"/>
      <c r="G670" s="734"/>
    </row>
    <row r="671" spans="1:9">
      <c r="A671" s="645"/>
      <c r="B671" s="734"/>
      <c r="C671" s="734"/>
      <c r="D671" s="734"/>
      <c r="E671" s="734"/>
      <c r="F671" s="734"/>
      <c r="G671" s="734"/>
    </row>
    <row r="672" spans="1:9" ht="73.150000000000006" customHeight="1">
      <c r="A672" s="645"/>
      <c r="B672" s="734"/>
      <c r="C672" s="734"/>
      <c r="D672" s="734"/>
      <c r="E672" s="734"/>
      <c r="F672" s="734"/>
      <c r="G672" s="734"/>
    </row>
    <row r="673" spans="1:7" ht="25.9" customHeight="1">
      <c r="A673" s="645"/>
      <c r="B673" s="734"/>
      <c r="C673" s="734"/>
      <c r="D673" s="734"/>
      <c r="E673" s="734"/>
      <c r="F673" s="734"/>
      <c r="G673" s="734"/>
    </row>
    <row r="674" spans="1:7">
      <c r="A674" s="645"/>
      <c r="B674" s="734"/>
      <c r="C674" s="734"/>
      <c r="D674" s="734"/>
      <c r="E674" s="734"/>
      <c r="F674" s="734"/>
      <c r="G674" s="734"/>
    </row>
    <row r="675" spans="1:7">
      <c r="A675" s="645"/>
      <c r="B675" s="734"/>
      <c r="C675" s="734"/>
      <c r="D675" s="734"/>
      <c r="E675" s="734"/>
      <c r="F675" s="734"/>
      <c r="G675" s="734"/>
    </row>
    <row r="676" spans="1:7">
      <c r="A676" s="645"/>
      <c r="B676" s="734"/>
      <c r="C676" s="734"/>
      <c r="D676" s="734"/>
      <c r="E676" s="734"/>
      <c r="F676" s="734"/>
      <c r="G676" s="734"/>
    </row>
    <row r="677" spans="1:7">
      <c r="A677" s="645"/>
      <c r="B677" s="734"/>
      <c r="C677" s="734"/>
      <c r="D677" s="734"/>
      <c r="E677" s="734"/>
      <c r="F677" s="734"/>
      <c r="G677" s="734"/>
    </row>
    <row r="678" spans="1:7">
      <c r="A678" s="645"/>
      <c r="B678" s="734"/>
      <c r="C678" s="734"/>
      <c r="D678" s="734"/>
      <c r="E678" s="734"/>
      <c r="F678" s="734"/>
      <c r="G678" s="734"/>
    </row>
    <row r="679" spans="1:7">
      <c r="A679" s="645"/>
      <c r="B679" s="734"/>
      <c r="C679" s="734"/>
      <c r="D679" s="734"/>
      <c r="E679" s="734"/>
      <c r="F679" s="734"/>
      <c r="G679" s="734"/>
    </row>
    <row r="680" spans="1:7">
      <c r="A680" s="645"/>
      <c r="B680" s="734"/>
      <c r="C680" s="734"/>
      <c r="D680" s="734"/>
      <c r="E680" s="734"/>
      <c r="F680" s="734"/>
      <c r="G680" s="734"/>
    </row>
    <row r="681" spans="1:7">
      <c r="A681" s="420"/>
      <c r="B681" s="11"/>
      <c r="C681" s="11"/>
      <c r="D681" s="11"/>
      <c r="E681" s="734"/>
      <c r="F681" s="734"/>
      <c r="G681" s="734"/>
    </row>
    <row r="682" spans="1:7">
      <c r="A682" s="420"/>
      <c r="B682" s="11"/>
      <c r="C682" s="11"/>
      <c r="D682" s="11"/>
      <c r="E682" s="734"/>
      <c r="F682" s="734"/>
      <c r="G682" s="734"/>
    </row>
    <row r="683" spans="1:7">
      <c r="A683" s="420"/>
      <c r="B683" s="11"/>
      <c r="C683" s="11"/>
      <c r="D683" s="11"/>
      <c r="E683" s="734"/>
      <c r="F683" s="734"/>
      <c r="G683" s="734"/>
    </row>
    <row r="684" spans="1:7">
      <c r="A684" s="420"/>
      <c r="B684" s="11" t="s">
        <v>48</v>
      </c>
      <c r="C684" s="11" t="s">
        <v>19</v>
      </c>
      <c r="D684" s="11" t="s">
        <v>47</v>
      </c>
      <c r="E684" s="734"/>
      <c r="F684" s="734"/>
      <c r="G684" s="734"/>
    </row>
    <row r="685" spans="1:7">
      <c r="A685" s="420" t="s">
        <v>44</v>
      </c>
      <c r="B685" s="11">
        <f>H41</f>
        <v>0</v>
      </c>
      <c r="C685" s="11">
        <f>I41</f>
        <v>30</v>
      </c>
      <c r="D685" s="728">
        <f>IF(D693=0,0,B685/C685)</f>
        <v>0</v>
      </c>
      <c r="E685" s="734"/>
      <c r="F685" s="734"/>
      <c r="G685" s="734"/>
    </row>
    <row r="686" spans="1:7">
      <c r="A686" s="420" t="s">
        <v>42</v>
      </c>
      <c r="B686" s="11">
        <f>H102</f>
        <v>0</v>
      </c>
      <c r="C686" s="11">
        <f>I102</f>
        <v>56</v>
      </c>
      <c r="D686" s="728">
        <f>IF(D693=0,0,B686/C686)</f>
        <v>0</v>
      </c>
      <c r="E686" s="734"/>
      <c r="F686" s="734"/>
      <c r="G686" s="734"/>
    </row>
    <row r="687" spans="1:7">
      <c r="A687" s="420" t="s">
        <v>40</v>
      </c>
      <c r="B687" s="11">
        <f>H146</f>
        <v>0</v>
      </c>
      <c r="C687" s="11">
        <f>I146</f>
        <v>160</v>
      </c>
      <c r="D687" s="728">
        <f>IF(D693=0,0,B687/C687)</f>
        <v>0</v>
      </c>
      <c r="E687" s="734"/>
      <c r="F687" s="734"/>
      <c r="G687" s="734"/>
    </row>
    <row r="688" spans="1:7">
      <c r="A688" s="420" t="s">
        <v>38</v>
      </c>
      <c r="B688" s="11">
        <f>H235</f>
        <v>0</v>
      </c>
      <c r="C688" s="11">
        <f>I235</f>
        <v>106</v>
      </c>
      <c r="D688" s="728">
        <f>IF(D693=0,0,B688/C688)</f>
        <v>0</v>
      </c>
      <c r="E688" s="734"/>
      <c r="F688" s="734"/>
      <c r="G688" s="734"/>
    </row>
    <row r="689" spans="1:7">
      <c r="A689" s="420" t="s">
        <v>36</v>
      </c>
      <c r="B689" s="11">
        <f>H315</f>
        <v>0</v>
      </c>
      <c r="C689" s="11">
        <f>I315</f>
        <v>196</v>
      </c>
      <c r="D689" s="728">
        <f>IF(D693=0,0,B689/C689)</f>
        <v>0</v>
      </c>
      <c r="E689" s="734"/>
      <c r="F689" s="734"/>
      <c r="G689" s="734"/>
    </row>
    <row r="690" spans="1:7">
      <c r="A690" s="420" t="s">
        <v>33</v>
      </c>
      <c r="B690" s="11">
        <f>H507</f>
        <v>0</v>
      </c>
      <c r="C690" s="11">
        <f>I507</f>
        <v>138</v>
      </c>
      <c r="D690" s="728">
        <f>IF(D693=0,0,B690/C690)</f>
        <v>0</v>
      </c>
      <c r="E690" s="734"/>
      <c r="F690" s="734"/>
      <c r="G690" s="734"/>
    </row>
    <row r="691" spans="1:7">
      <c r="A691" s="420" t="s">
        <v>32</v>
      </c>
      <c r="B691" s="11">
        <f>H587</f>
        <v>0</v>
      </c>
      <c r="C691" s="11">
        <f>I587</f>
        <v>80</v>
      </c>
      <c r="D691" s="728">
        <f>IF(D693=0,0,B691/C691)</f>
        <v>0</v>
      </c>
      <c r="E691" s="734"/>
      <c r="F691" s="734"/>
      <c r="G691" s="734"/>
    </row>
    <row r="692" spans="1:7">
      <c r="A692" s="420" t="s">
        <v>30</v>
      </c>
      <c r="B692" s="11">
        <f>H643</f>
        <v>0</v>
      </c>
      <c r="C692" s="11">
        <f>I643</f>
        <v>34</v>
      </c>
      <c r="D692" s="728">
        <f>IF(D693=0,0,B692/C692)</f>
        <v>0</v>
      </c>
      <c r="E692" s="734"/>
      <c r="F692" s="734"/>
      <c r="G692" s="734"/>
    </row>
    <row r="693" spans="1:7">
      <c r="A693" s="420" t="s">
        <v>46</v>
      </c>
      <c r="B693" s="11">
        <f>IF(H2=0,0,SUM(B685:B692))</f>
        <v>0</v>
      </c>
      <c r="C693" s="11">
        <f>IF(H2=0,0,SUM(C685:C692))</f>
        <v>800</v>
      </c>
      <c r="D693" s="728">
        <f>IF(H2=0,0,B693/C693)</f>
        <v>0</v>
      </c>
      <c r="E693" s="734"/>
      <c r="F693" s="734"/>
      <c r="G693" s="734"/>
    </row>
    <row r="694" spans="1:7">
      <c r="A694" s="420"/>
      <c r="B694" s="11"/>
      <c r="C694" s="11"/>
      <c r="D694" s="11"/>
      <c r="E694" s="11"/>
      <c r="F694" s="9"/>
      <c r="G694" s="9"/>
    </row>
    <row r="695" spans="1:7">
      <c r="A695" s="420"/>
      <c r="B695" s="11"/>
      <c r="C695" s="11"/>
      <c r="D695" s="11"/>
      <c r="E695" s="11"/>
      <c r="F695" s="9"/>
      <c r="G695" s="9"/>
    </row>
    <row r="696" spans="1:7">
      <c r="A696" s="420">
        <v>0</v>
      </c>
      <c r="B696" s="11"/>
      <c r="C696" s="11"/>
      <c r="D696" s="11"/>
      <c r="E696" s="11"/>
      <c r="F696" s="9"/>
      <c r="G696" s="9"/>
    </row>
    <row r="697" spans="1:7">
      <c r="A697" s="420">
        <v>1</v>
      </c>
      <c r="B697" s="11"/>
      <c r="C697" s="11"/>
      <c r="D697" s="11"/>
      <c r="E697" s="11"/>
      <c r="F697" s="9"/>
      <c r="G697" s="9"/>
    </row>
    <row r="698" spans="1:7">
      <c r="A698" s="420">
        <v>2</v>
      </c>
      <c r="B698" s="11"/>
      <c r="C698" s="11"/>
      <c r="D698" s="11"/>
      <c r="E698" s="11"/>
      <c r="F698" s="9"/>
      <c r="G698" s="9"/>
    </row>
    <row r="699" spans="1:7">
      <c r="A699" s="420"/>
      <c r="B699" s="11"/>
      <c r="C699" s="11"/>
      <c r="D699" s="11"/>
      <c r="E699" s="11"/>
      <c r="F699" s="9"/>
      <c r="G699" s="9"/>
    </row>
    <row r="700" spans="1:7">
      <c r="A700" s="416"/>
      <c r="B700" s="9"/>
      <c r="C700" s="9"/>
      <c r="D700" s="9"/>
      <c r="F700" s="9"/>
      <c r="G700" s="9"/>
    </row>
    <row r="701" spans="1:7">
      <c r="A701" s="416"/>
      <c r="B701" s="9"/>
      <c r="C701" s="9"/>
      <c r="D701" s="9"/>
      <c r="F701" s="9"/>
      <c r="G701" s="9"/>
    </row>
    <row r="702" spans="1:7">
      <c r="A702" s="416"/>
      <c r="B702" s="9"/>
      <c r="C702" s="9"/>
      <c r="D702" s="9"/>
      <c r="F702" s="9"/>
      <c r="G702" s="9"/>
    </row>
    <row r="703" spans="1:7">
      <c r="A703" s="416"/>
      <c r="B703" s="9"/>
      <c r="C703" s="9"/>
      <c r="D703" s="9"/>
      <c r="F703" s="9"/>
      <c r="G703" s="9"/>
    </row>
    <row r="704" spans="1:7">
      <c r="A704" s="416"/>
      <c r="B704" s="9"/>
      <c r="C704" s="9"/>
      <c r="D704" s="9"/>
      <c r="F704" s="9"/>
      <c r="G704" s="9"/>
    </row>
    <row r="705" spans="1:7">
      <c r="A705" s="416"/>
      <c r="B705" s="9"/>
      <c r="C705" s="9"/>
      <c r="D705" s="9"/>
      <c r="F705" s="9"/>
      <c r="G705" s="9"/>
    </row>
    <row r="706" spans="1:7">
      <c r="A706" s="416"/>
      <c r="B706" s="9"/>
      <c r="C706" s="9"/>
      <c r="D706" s="9"/>
      <c r="F706" s="9"/>
      <c r="G706" s="9"/>
    </row>
    <row r="707" spans="1:7">
      <c r="A707" s="416"/>
      <c r="B707" s="9"/>
      <c r="C707" s="9"/>
      <c r="D707" s="9"/>
      <c r="F707" s="9"/>
      <c r="G707" s="9"/>
    </row>
    <row r="708" spans="1:7">
      <c r="A708" s="416"/>
      <c r="B708" s="9"/>
      <c r="C708" s="9"/>
      <c r="D708" s="9"/>
      <c r="F708" s="9"/>
      <c r="G708" s="9"/>
    </row>
    <row r="709" spans="1:7">
      <c r="A709" s="416"/>
      <c r="B709" s="9"/>
      <c r="C709" s="9"/>
      <c r="D709" s="9"/>
      <c r="F709" s="9"/>
      <c r="G709" s="9"/>
    </row>
    <row r="710" spans="1:7">
      <c r="A710" s="416"/>
      <c r="B710" s="9"/>
      <c r="C710" s="9"/>
      <c r="D710" s="9"/>
      <c r="F710" s="9"/>
      <c r="G710" s="9"/>
    </row>
    <row r="711" spans="1:7">
      <c r="A711" s="416"/>
      <c r="B711" s="9"/>
      <c r="C711" s="9"/>
      <c r="D711" s="9"/>
      <c r="F711" s="9"/>
      <c r="G711" s="9"/>
    </row>
    <row r="712" spans="1:7">
      <c r="A712" s="416"/>
      <c r="B712" s="9"/>
      <c r="C712" s="9"/>
      <c r="D712" s="9"/>
      <c r="F712" s="9"/>
      <c r="G712" s="9"/>
    </row>
    <row r="713" spans="1:7">
      <c r="A713" s="416"/>
      <c r="B713" s="9"/>
      <c r="C713" s="9"/>
      <c r="D713" s="9"/>
      <c r="F713" s="9"/>
      <c r="G713" s="9"/>
    </row>
    <row r="714" spans="1:7">
      <c r="A714" s="416"/>
      <c r="B714" s="9"/>
      <c r="C714" s="9"/>
      <c r="D714" s="9"/>
      <c r="F714" s="9"/>
      <c r="G714" s="9"/>
    </row>
    <row r="715" spans="1:7">
      <c r="A715" s="416"/>
      <c r="B715" s="9"/>
      <c r="C715" s="9"/>
      <c r="D715" s="9"/>
      <c r="F715" s="9"/>
      <c r="G715" s="9"/>
    </row>
    <row r="716" spans="1:7">
      <c r="A716" s="416"/>
      <c r="B716" s="9"/>
      <c r="C716" s="9"/>
      <c r="D716" s="9"/>
      <c r="F716" s="9"/>
      <c r="G716" s="9"/>
    </row>
    <row r="717" spans="1:7">
      <c r="A717" s="416"/>
      <c r="B717" s="9"/>
      <c r="C717" s="9"/>
      <c r="D717" s="9"/>
      <c r="F717" s="9"/>
      <c r="G717" s="9"/>
    </row>
    <row r="718" spans="1:7">
      <c r="A718" s="416"/>
      <c r="B718" s="9"/>
      <c r="C718" s="9"/>
      <c r="D718" s="9"/>
      <c r="F718" s="9"/>
      <c r="G718" s="9"/>
    </row>
    <row r="719" spans="1:7">
      <c r="A719" s="416"/>
      <c r="B719" s="9"/>
      <c r="C719" s="9"/>
      <c r="D719" s="9"/>
      <c r="F719" s="9"/>
      <c r="G719" s="9"/>
    </row>
    <row r="720" spans="1:7">
      <c r="A720" s="416"/>
      <c r="B720" s="9"/>
      <c r="C720" s="9"/>
      <c r="D720" s="9"/>
      <c r="F720" s="9"/>
      <c r="G720" s="9"/>
    </row>
    <row r="721" spans="1:7">
      <c r="A721" s="416"/>
      <c r="B721" s="9"/>
      <c r="C721" s="9"/>
      <c r="D721" s="9"/>
      <c r="F721" s="9"/>
      <c r="G721" s="9"/>
    </row>
    <row r="722" spans="1:7">
      <c r="A722" s="416"/>
      <c r="B722" s="9"/>
      <c r="C722" s="9"/>
      <c r="D722" s="9"/>
      <c r="F722" s="9"/>
      <c r="G722" s="9"/>
    </row>
    <row r="723" spans="1:7">
      <c r="A723" s="416"/>
      <c r="B723" s="9"/>
      <c r="C723" s="9"/>
      <c r="D723" s="9"/>
      <c r="F723" s="9"/>
      <c r="G723" s="9"/>
    </row>
    <row r="724" spans="1:7">
      <c r="A724" s="416"/>
      <c r="B724" s="9"/>
      <c r="C724" s="9"/>
      <c r="D724" s="9"/>
      <c r="F724" s="9"/>
      <c r="G724" s="9"/>
    </row>
    <row r="725" spans="1:7">
      <c r="A725" s="416"/>
      <c r="B725" s="9"/>
      <c r="C725" s="9"/>
      <c r="D725" s="9"/>
      <c r="F725" s="9"/>
      <c r="G725" s="9"/>
    </row>
    <row r="726" spans="1:7">
      <c r="A726" s="416"/>
      <c r="B726" s="9"/>
      <c r="C726" s="9"/>
      <c r="D726" s="9"/>
      <c r="F726" s="9"/>
      <c r="G726" s="9"/>
    </row>
    <row r="727" spans="1:7">
      <c r="A727" s="416"/>
      <c r="B727" s="9"/>
      <c r="C727" s="9"/>
      <c r="D727" s="9"/>
      <c r="F727" s="9"/>
      <c r="G727" s="9"/>
    </row>
    <row r="728" spans="1:7">
      <c r="A728" s="416"/>
      <c r="B728" s="9"/>
      <c r="C728" s="9"/>
      <c r="D728" s="9"/>
      <c r="F728" s="9"/>
      <c r="G728" s="9"/>
    </row>
    <row r="729" spans="1:7">
      <c r="A729" s="416"/>
      <c r="B729" s="9"/>
      <c r="C729" s="9"/>
      <c r="D729" s="9"/>
      <c r="F729" s="9"/>
      <c r="G729" s="9"/>
    </row>
    <row r="730" spans="1:7">
      <c r="A730" s="416"/>
      <c r="B730" s="9"/>
      <c r="C730" s="9"/>
      <c r="D730" s="9"/>
      <c r="F730" s="9"/>
      <c r="G730" s="9"/>
    </row>
    <row r="731" spans="1:7">
      <c r="A731" s="416"/>
      <c r="B731" s="9"/>
      <c r="C731" s="9"/>
      <c r="D731" s="9"/>
      <c r="F731" s="9"/>
      <c r="G731" s="9"/>
    </row>
    <row r="732" spans="1:7">
      <c r="A732" s="416"/>
      <c r="B732" s="9"/>
      <c r="C732" s="9"/>
      <c r="D732" s="9"/>
      <c r="F732" s="9"/>
      <c r="G732" s="9"/>
    </row>
    <row r="733" spans="1:7">
      <c r="A733" s="416"/>
      <c r="B733" s="9"/>
      <c r="C733" s="9"/>
      <c r="D733" s="9"/>
      <c r="F733" s="9"/>
      <c r="G733" s="9"/>
    </row>
    <row r="734" spans="1:7">
      <c r="A734" s="416"/>
      <c r="B734" s="9"/>
      <c r="C734" s="9"/>
      <c r="D734" s="9"/>
      <c r="F734" s="9"/>
      <c r="G734" s="9"/>
    </row>
    <row r="735" spans="1:7">
      <c r="A735" s="416"/>
      <c r="B735" s="9"/>
      <c r="C735" s="9"/>
      <c r="D735" s="9"/>
      <c r="F735" s="9"/>
      <c r="G735" s="9"/>
    </row>
    <row r="736" spans="1:7">
      <c r="A736" s="416"/>
      <c r="B736" s="9"/>
      <c r="C736" s="9"/>
      <c r="D736" s="9"/>
      <c r="F736" s="9"/>
      <c r="G736" s="9"/>
    </row>
    <row r="737" spans="1:7">
      <c r="A737" s="416"/>
      <c r="B737" s="9"/>
      <c r="C737" s="9"/>
      <c r="D737" s="9"/>
      <c r="F737" s="9"/>
      <c r="G737" s="9"/>
    </row>
    <row r="738" spans="1:7">
      <c r="A738" s="416"/>
      <c r="B738" s="9"/>
      <c r="C738" s="9"/>
      <c r="D738" s="9"/>
      <c r="F738" s="9"/>
      <c r="G738" s="9"/>
    </row>
    <row r="739" spans="1:7">
      <c r="A739" s="416"/>
      <c r="B739" s="9"/>
      <c r="C739" s="9"/>
      <c r="D739" s="9"/>
      <c r="F739" s="9"/>
      <c r="G739" s="9"/>
    </row>
    <row r="740" spans="1:7">
      <c r="A740" s="416"/>
      <c r="B740" s="9"/>
      <c r="C740" s="9"/>
      <c r="D740" s="9"/>
      <c r="F740" s="9"/>
      <c r="G740" s="9"/>
    </row>
    <row r="741" spans="1:7">
      <c r="A741" s="416"/>
      <c r="B741" s="9"/>
      <c r="C741" s="9"/>
      <c r="D741" s="9"/>
      <c r="F741" s="9"/>
      <c r="G741" s="9"/>
    </row>
    <row r="742" spans="1:7">
      <c r="A742" s="416"/>
      <c r="B742" s="9"/>
      <c r="C742" s="9"/>
      <c r="D742" s="9"/>
      <c r="F742" s="9"/>
      <c r="G742" s="9"/>
    </row>
    <row r="743" spans="1:7">
      <c r="A743" s="416"/>
      <c r="B743" s="9"/>
      <c r="C743" s="9"/>
      <c r="D743" s="9"/>
      <c r="F743" s="9"/>
      <c r="G743" s="9"/>
    </row>
    <row r="744" spans="1:7">
      <c r="A744" s="416"/>
      <c r="B744" s="9"/>
      <c r="C744" s="9"/>
      <c r="D744" s="9"/>
      <c r="F744" s="9"/>
      <c r="G744" s="9"/>
    </row>
    <row r="745" spans="1:7">
      <c r="A745" s="416"/>
      <c r="B745" s="9"/>
      <c r="C745" s="9"/>
      <c r="D745" s="9"/>
      <c r="F745" s="9"/>
      <c r="G745" s="9"/>
    </row>
    <row r="746" spans="1:7">
      <c r="A746" s="416"/>
      <c r="B746" s="9"/>
      <c r="C746" s="9"/>
      <c r="D746" s="9"/>
      <c r="F746" s="9"/>
      <c r="G746" s="9"/>
    </row>
    <row r="747" spans="1:7">
      <c r="A747" s="416"/>
      <c r="B747" s="9"/>
      <c r="C747" s="9"/>
      <c r="D747" s="9"/>
      <c r="F747" s="9"/>
      <c r="G747" s="9"/>
    </row>
    <row r="748" spans="1:7">
      <c r="A748" s="416"/>
      <c r="B748" s="9"/>
      <c r="C748" s="9"/>
      <c r="D748" s="9"/>
      <c r="F748" s="9"/>
      <c r="G748" s="9"/>
    </row>
    <row r="749" spans="1:7">
      <c r="A749" s="416"/>
      <c r="B749" s="9"/>
      <c r="C749" s="9"/>
      <c r="D749" s="9"/>
      <c r="F749" s="9"/>
      <c r="G749" s="9"/>
    </row>
    <row r="750" spans="1:7">
      <c r="A750" s="416"/>
      <c r="B750" s="9"/>
      <c r="C750" s="9"/>
      <c r="D750" s="9"/>
      <c r="F750" s="9"/>
      <c r="G750" s="9"/>
    </row>
    <row r="751" spans="1:7">
      <c r="A751" s="416"/>
      <c r="B751" s="9"/>
      <c r="C751" s="9"/>
      <c r="D751" s="9"/>
      <c r="F751" s="9"/>
      <c r="G751" s="9"/>
    </row>
    <row r="752" spans="1:7">
      <c r="A752" s="416"/>
      <c r="B752" s="9"/>
      <c r="C752" s="9"/>
      <c r="D752" s="9"/>
      <c r="F752" s="9"/>
      <c r="G752" s="9"/>
    </row>
    <row r="753" spans="1:7">
      <c r="A753" s="416"/>
      <c r="B753" s="9"/>
      <c r="C753" s="9"/>
      <c r="D753" s="9"/>
      <c r="F753" s="9"/>
      <c r="G753" s="9"/>
    </row>
    <row r="754" spans="1:7">
      <c r="A754" s="416"/>
      <c r="B754" s="9"/>
      <c r="C754" s="9"/>
      <c r="D754" s="9"/>
      <c r="F754" s="9"/>
      <c r="G754" s="9"/>
    </row>
    <row r="755" spans="1:7">
      <c r="A755" s="416"/>
      <c r="B755" s="9"/>
      <c r="C755" s="9"/>
      <c r="D755" s="9"/>
      <c r="F755" s="9"/>
      <c r="G755" s="9"/>
    </row>
    <row r="756" spans="1:7">
      <c r="A756" s="416"/>
      <c r="B756" s="9"/>
      <c r="C756" s="9"/>
      <c r="D756" s="9"/>
      <c r="F756" s="9"/>
      <c r="G756" s="9"/>
    </row>
    <row r="757" spans="1:7">
      <c r="A757" s="416"/>
      <c r="B757" s="9"/>
      <c r="C757" s="9"/>
      <c r="D757" s="9"/>
      <c r="F757" s="9"/>
      <c r="G757" s="9"/>
    </row>
    <row r="758" spans="1:7">
      <c r="A758" s="416"/>
      <c r="B758" s="9"/>
      <c r="C758" s="9"/>
      <c r="D758" s="9"/>
      <c r="F758" s="9"/>
      <c r="G758" s="9"/>
    </row>
    <row r="759" spans="1:7">
      <c r="A759" s="416"/>
      <c r="B759" s="9"/>
      <c r="C759" s="9"/>
      <c r="D759" s="9"/>
      <c r="F759" s="9"/>
      <c r="G759" s="9"/>
    </row>
    <row r="760" spans="1:7">
      <c r="A760" s="416"/>
      <c r="B760" s="9"/>
      <c r="C760" s="9"/>
      <c r="D760" s="9"/>
      <c r="F760" s="9"/>
      <c r="G760" s="9"/>
    </row>
    <row r="761" spans="1:7">
      <c r="A761" s="416"/>
      <c r="B761" s="9"/>
      <c r="C761" s="9"/>
      <c r="D761" s="9"/>
      <c r="F761" s="9"/>
      <c r="G761" s="9"/>
    </row>
    <row r="762" spans="1:7">
      <c r="A762" s="416"/>
      <c r="B762" s="9"/>
      <c r="C762" s="9"/>
      <c r="D762" s="9"/>
      <c r="F762" s="9"/>
      <c r="G762" s="9"/>
    </row>
  </sheetData>
  <autoFilter ref="A40:G668">
    <filterColumn colId="0">
      <colorFilter dxfId="33"/>
    </filterColumn>
  </autoFilter>
  <customSheetViews>
    <customSheetView guid="{5A5334BF-4161-4474-AB11-E32AC1D8DA20}" scale="70" filter="1" showAutoFilter="1" topLeftCell="A632">
      <selection activeCell="D593" sqref="D593"/>
      <pageMargins left="0.7" right="0.7" top="0.75" bottom="0.75" header="0.3" footer="0.3"/>
      <pageSetup paperSize="9" scale="60" orientation="portrait"/>
      <headerFooter>
        <oddHeader>&amp;LChecklist No.  3&amp;CLabour Room&amp;RVersion - NHSRC/3.0</oddHeader>
        <oddFooter>Page &amp;P</oddFooter>
      </headerFooter>
      <autoFilter ref="A14:G642">
        <filterColumn colId="0">
          <colorFilter dxfId="32"/>
        </filterColumn>
      </autoFilter>
    </customSheetView>
  </customSheetViews>
  <mergeCells count="126">
    <mergeCell ref="B621:G621"/>
    <mergeCell ref="B591:G591"/>
    <mergeCell ref="B595:G595"/>
    <mergeCell ref="B600:G600"/>
    <mergeCell ref="B643:G643"/>
    <mergeCell ref="B666:G666"/>
    <mergeCell ref="B652:G652"/>
    <mergeCell ref="B625:G625"/>
    <mergeCell ref="B631:G631"/>
    <mergeCell ref="B636:G636"/>
    <mergeCell ref="B644:G644"/>
    <mergeCell ref="B658:G658"/>
    <mergeCell ref="B588:G588"/>
    <mergeCell ref="B475:G475"/>
    <mergeCell ref="B483:G483"/>
    <mergeCell ref="B490:G490"/>
    <mergeCell ref="B496:G496"/>
    <mergeCell ref="B508:G508"/>
    <mergeCell ref="B516:G516"/>
    <mergeCell ref="B530:G530"/>
    <mergeCell ref="B541:G541"/>
    <mergeCell ref="B557:G557"/>
    <mergeCell ref="B571:G571"/>
    <mergeCell ref="B587:G587"/>
    <mergeCell ref="B388:G388"/>
    <mergeCell ref="B392:G392"/>
    <mergeCell ref="B507:G507"/>
    <mergeCell ref="B403:G403"/>
    <mergeCell ref="B418:G418"/>
    <mergeCell ref="B422:G422"/>
    <mergeCell ref="B427:G427"/>
    <mergeCell ref="B436:G436"/>
    <mergeCell ref="B443:G443"/>
    <mergeCell ref="B466:G466"/>
    <mergeCell ref="B399:G399"/>
    <mergeCell ref="B373:G373"/>
    <mergeCell ref="B383:G383"/>
    <mergeCell ref="B291:G291"/>
    <mergeCell ref="B297:G297"/>
    <mergeCell ref="B300:G300"/>
    <mergeCell ref="B303:G303"/>
    <mergeCell ref="B307:G307"/>
    <mergeCell ref="B312:G312"/>
    <mergeCell ref="B316:G316"/>
    <mergeCell ref="B325:G325"/>
    <mergeCell ref="B332:G332"/>
    <mergeCell ref="B343:G343"/>
    <mergeCell ref="B352:G352"/>
    <mergeCell ref="B315:G315"/>
    <mergeCell ref="B75:G75"/>
    <mergeCell ref="B79:G79"/>
    <mergeCell ref="B241:G241"/>
    <mergeCell ref="B255:G255"/>
    <mergeCell ref="B267:G267"/>
    <mergeCell ref="B280:G280"/>
    <mergeCell ref="B287:G287"/>
    <mergeCell ref="B355:G355"/>
    <mergeCell ref="B361:G361"/>
    <mergeCell ref="B102:F102"/>
    <mergeCell ref="B103:G103"/>
    <mergeCell ref="B236:G236"/>
    <mergeCell ref="B127:G127"/>
    <mergeCell ref="B133:G133"/>
    <mergeCell ref="B139:G139"/>
    <mergeCell ref="B146:G146"/>
    <mergeCell ref="B147:G147"/>
    <mergeCell ref="B172:G172"/>
    <mergeCell ref="B179:G179"/>
    <mergeCell ref="B118:G118"/>
    <mergeCell ref="B185:G185"/>
    <mergeCell ref="B202:G202"/>
    <mergeCell ref="B217:G217"/>
    <mergeCell ref="B235:G235"/>
    <mergeCell ref="A1:I1"/>
    <mergeCell ref="A2:G2"/>
    <mergeCell ref="H2:I2"/>
    <mergeCell ref="A3:I3"/>
    <mergeCell ref="A4:B4"/>
    <mergeCell ref="A6:B6"/>
    <mergeCell ref="C6:E6"/>
    <mergeCell ref="G6:I6"/>
    <mergeCell ref="A7:I7"/>
    <mergeCell ref="C4:E4"/>
    <mergeCell ref="G4:I4"/>
    <mergeCell ref="A5:B5"/>
    <mergeCell ref="C5:E5"/>
    <mergeCell ref="G5:I5"/>
    <mergeCell ref="B91:G91"/>
    <mergeCell ref="B99:G99"/>
    <mergeCell ref="A39:G39"/>
    <mergeCell ref="B41:G41"/>
    <mergeCell ref="B42:G42"/>
    <mergeCell ref="B61:G61"/>
    <mergeCell ref="A8:E8"/>
    <mergeCell ref="C9:E9"/>
    <mergeCell ref="C10:E10"/>
    <mergeCell ref="C11:E11"/>
    <mergeCell ref="C12:E12"/>
    <mergeCell ref="A38:I38"/>
    <mergeCell ref="B34:I34"/>
    <mergeCell ref="B36:I36"/>
    <mergeCell ref="B37:I37"/>
    <mergeCell ref="F8:I8"/>
    <mergeCell ref="F9:I16"/>
    <mergeCell ref="B28:I28"/>
    <mergeCell ref="B29:I29"/>
    <mergeCell ref="B35:I35"/>
    <mergeCell ref="B27:I27"/>
    <mergeCell ref="B30:I30"/>
    <mergeCell ref="C13:E13"/>
    <mergeCell ref="C14:E14"/>
    <mergeCell ref="B31:I31"/>
    <mergeCell ref="B32:I32"/>
    <mergeCell ref="B33:I33"/>
    <mergeCell ref="B22:I22"/>
    <mergeCell ref="B23:I23"/>
    <mergeCell ref="B24:I24"/>
    <mergeCell ref="A17:I17"/>
    <mergeCell ref="B18:I18"/>
    <mergeCell ref="C15:E15"/>
    <mergeCell ref="C16:E16"/>
    <mergeCell ref="B25:I25"/>
    <mergeCell ref="B26:I26"/>
    <mergeCell ref="B19:I19"/>
    <mergeCell ref="B20:I20"/>
    <mergeCell ref="B21:I21"/>
  </mergeCells>
  <dataValidations count="1">
    <dataValidation type="list" allowBlank="1" showInputMessage="1" showErrorMessage="1" sqref="D694:D1048576 D39:D684">
      <formula1>$A$696:$A$698</formula1>
    </dataValidation>
  </dataValidations>
  <pageMargins left="0.70866141732283472" right="0.70866141732283472" top="0.74803149606299213" bottom="0.74803149606299213" header="0.31496062992125984" footer="0.31496062992125984"/>
  <pageSetup paperSize="9" scale="55" orientation="portrait" r:id="rId1"/>
  <headerFooter>
    <oddHeader>&amp;LChecklist No.  3&amp;CLabour Room&amp;RVersion - NHSRC/3.0</oddHeader>
    <oddFooter>&amp;CPage &amp;P</oddFooter>
  </headerFooter>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sheetPr codeName="Sheet5" filterMode="1"/>
  <dimension ref="A1:I688"/>
  <sheetViews>
    <sheetView view="pageBreakPreview" zoomScale="60" zoomScalePageLayoutView="60" workbookViewId="0">
      <selection activeCell="C175" sqref="C175"/>
    </sheetView>
  </sheetViews>
  <sheetFormatPr defaultColWidth="47.26953125" defaultRowHeight="15.5"/>
  <cols>
    <col min="1" max="1" width="12.7265625" style="636" customWidth="1"/>
    <col min="2" max="2" width="35.7265625" style="601" customWidth="1"/>
    <col min="3" max="3" width="33.26953125" style="485" customWidth="1"/>
    <col min="4" max="4" width="6.453125" style="485" customWidth="1"/>
    <col min="5" max="5" width="11.7265625" style="590" customWidth="1"/>
    <col min="6" max="6" width="29.1796875" style="485" customWidth="1"/>
    <col min="7" max="7" width="19" style="485" customWidth="1"/>
    <col min="8" max="8" width="5.54296875" style="590" customWidth="1"/>
    <col min="9" max="9" width="4.26953125" style="590" customWidth="1"/>
    <col min="10" max="16384" width="47.26953125" style="485"/>
  </cols>
  <sheetData>
    <row r="1" spans="1:9" ht="33.65" customHeight="1">
      <c r="A1" s="829" t="s">
        <v>6115</v>
      </c>
      <c r="B1" s="830"/>
      <c r="C1" s="830"/>
      <c r="D1" s="830"/>
      <c r="E1" s="830"/>
      <c r="F1" s="830"/>
      <c r="G1" s="830"/>
      <c r="H1" s="830"/>
      <c r="I1" s="971"/>
    </row>
    <row r="2" spans="1:9" ht="33.5">
      <c r="A2" s="829" t="s">
        <v>6130</v>
      </c>
      <c r="B2" s="830"/>
      <c r="C2" s="830"/>
      <c r="D2" s="830"/>
      <c r="E2" s="830"/>
      <c r="F2" s="830"/>
      <c r="G2" s="830"/>
      <c r="H2" s="888">
        <v>4</v>
      </c>
      <c r="I2" s="889"/>
    </row>
    <row r="3" spans="1:9" ht="28.9" customHeight="1">
      <c r="A3" s="835" t="s">
        <v>6117</v>
      </c>
      <c r="B3" s="835"/>
      <c r="C3" s="835"/>
      <c r="D3" s="835"/>
      <c r="E3" s="835"/>
      <c r="F3" s="835"/>
      <c r="G3" s="835"/>
      <c r="H3" s="835"/>
      <c r="I3" s="835"/>
    </row>
    <row r="4" spans="1:9" ht="28.5">
      <c r="A4" s="806" t="s">
        <v>6112</v>
      </c>
      <c r="B4" s="806"/>
      <c r="C4" s="807"/>
      <c r="D4" s="807"/>
      <c r="E4" s="807"/>
      <c r="F4" s="655" t="s">
        <v>6121</v>
      </c>
      <c r="G4" s="807"/>
      <c r="H4" s="807"/>
      <c r="I4" s="807"/>
    </row>
    <row r="5" spans="1:9" ht="28.9" customHeight="1">
      <c r="A5" s="809" t="s">
        <v>6113</v>
      </c>
      <c r="B5" s="810"/>
      <c r="C5" s="811"/>
      <c r="D5" s="811"/>
      <c r="E5" s="811"/>
      <c r="F5" s="656" t="s">
        <v>6126</v>
      </c>
      <c r="G5" s="807"/>
      <c r="H5" s="807"/>
      <c r="I5" s="807"/>
    </row>
    <row r="6" spans="1:9" ht="42" customHeight="1">
      <c r="A6" s="840" t="s">
        <v>6123</v>
      </c>
      <c r="B6" s="840"/>
      <c r="C6" s="841"/>
      <c r="D6" s="841"/>
      <c r="E6" s="841"/>
      <c r="F6" s="656" t="s">
        <v>6122</v>
      </c>
      <c r="G6" s="807"/>
      <c r="H6" s="807"/>
      <c r="I6" s="807"/>
    </row>
    <row r="7" spans="1:9" ht="33.65" customHeight="1">
      <c r="A7" s="940" t="s">
        <v>1961</v>
      </c>
      <c r="B7" s="941"/>
      <c r="C7" s="941"/>
      <c r="D7" s="941"/>
      <c r="E7" s="941"/>
      <c r="F7" s="941"/>
      <c r="G7" s="941"/>
      <c r="H7" s="941"/>
      <c r="I7" s="941"/>
    </row>
    <row r="8" spans="1:9" ht="33.65" customHeight="1">
      <c r="A8" s="685"/>
      <c r="B8" s="965" t="s">
        <v>45</v>
      </c>
      <c r="C8" s="966"/>
      <c r="D8" s="958" t="s">
        <v>1960</v>
      </c>
      <c r="E8" s="958"/>
      <c r="F8" s="958"/>
      <c r="G8" s="958"/>
      <c r="H8" s="958"/>
      <c r="I8" s="958"/>
    </row>
    <row r="9" spans="1:9" ht="33.65" customHeight="1">
      <c r="A9" s="672" t="s">
        <v>44</v>
      </c>
      <c r="B9" s="673" t="s">
        <v>43</v>
      </c>
      <c r="C9" s="686">
        <f>'Maternity Ward'!D647</f>
        <v>0</v>
      </c>
      <c r="D9" s="949">
        <f>D655</f>
        <v>0</v>
      </c>
      <c r="E9" s="950"/>
      <c r="F9" s="950"/>
      <c r="G9" s="950"/>
      <c r="H9" s="950"/>
      <c r="I9" s="951"/>
    </row>
    <row r="10" spans="1:9" ht="33.65" customHeight="1">
      <c r="A10" s="672" t="s">
        <v>42</v>
      </c>
      <c r="B10" s="673" t="s">
        <v>41</v>
      </c>
      <c r="C10" s="686">
        <f>'Maternity Ward'!D648</f>
        <v>0</v>
      </c>
      <c r="D10" s="952"/>
      <c r="E10" s="953"/>
      <c r="F10" s="953"/>
      <c r="G10" s="953"/>
      <c r="H10" s="953"/>
      <c r="I10" s="954"/>
    </row>
    <row r="11" spans="1:9" ht="33.65" customHeight="1">
      <c r="A11" s="672" t="s">
        <v>40</v>
      </c>
      <c r="B11" s="673" t="s">
        <v>39</v>
      </c>
      <c r="C11" s="686">
        <f>'Maternity Ward'!D649</f>
        <v>0</v>
      </c>
      <c r="D11" s="952"/>
      <c r="E11" s="953"/>
      <c r="F11" s="953"/>
      <c r="G11" s="953"/>
      <c r="H11" s="953"/>
      <c r="I11" s="954"/>
    </row>
    <row r="12" spans="1:9" ht="33.65" customHeight="1">
      <c r="A12" s="672" t="s">
        <v>38</v>
      </c>
      <c r="B12" s="673" t="s">
        <v>37</v>
      </c>
      <c r="C12" s="686">
        <f>'Maternity Ward'!D650</f>
        <v>0</v>
      </c>
      <c r="D12" s="952"/>
      <c r="E12" s="953"/>
      <c r="F12" s="953"/>
      <c r="G12" s="953"/>
      <c r="H12" s="953"/>
      <c r="I12" s="954"/>
    </row>
    <row r="13" spans="1:9" ht="33.65" customHeight="1">
      <c r="A13" s="672" t="s">
        <v>36</v>
      </c>
      <c r="B13" s="673" t="s">
        <v>35</v>
      </c>
      <c r="C13" s="686">
        <f>'Maternity Ward'!D651</f>
        <v>0</v>
      </c>
      <c r="D13" s="952"/>
      <c r="E13" s="953"/>
      <c r="F13" s="953"/>
      <c r="G13" s="953"/>
      <c r="H13" s="953"/>
      <c r="I13" s="954"/>
    </row>
    <row r="14" spans="1:9" ht="33.65" customHeight="1">
      <c r="A14" s="672" t="s">
        <v>33</v>
      </c>
      <c r="B14" s="673" t="s">
        <v>26</v>
      </c>
      <c r="C14" s="686">
        <f>'Maternity Ward'!D652</f>
        <v>0</v>
      </c>
      <c r="D14" s="952"/>
      <c r="E14" s="953"/>
      <c r="F14" s="953"/>
      <c r="G14" s="953"/>
      <c r="H14" s="953"/>
      <c r="I14" s="954"/>
    </row>
    <row r="15" spans="1:9" ht="33.65" customHeight="1">
      <c r="A15" s="672" t="s">
        <v>32</v>
      </c>
      <c r="B15" s="673" t="s">
        <v>31</v>
      </c>
      <c r="C15" s="686">
        <f>'Maternity Ward'!D653</f>
        <v>0</v>
      </c>
      <c r="D15" s="952"/>
      <c r="E15" s="953"/>
      <c r="F15" s="953"/>
      <c r="G15" s="953"/>
      <c r="H15" s="953"/>
      <c r="I15" s="954"/>
    </row>
    <row r="16" spans="1:9" ht="33.65" customHeight="1">
      <c r="A16" s="672" t="s">
        <v>30</v>
      </c>
      <c r="B16" s="673" t="s">
        <v>29</v>
      </c>
      <c r="C16" s="686">
        <f>'Maternity Ward'!D654</f>
        <v>0</v>
      </c>
      <c r="D16" s="955"/>
      <c r="E16" s="956"/>
      <c r="F16" s="956"/>
      <c r="G16" s="956"/>
      <c r="H16" s="956"/>
      <c r="I16" s="957"/>
    </row>
    <row r="17" spans="1:9" ht="33.65" customHeight="1">
      <c r="A17" s="873"/>
      <c r="B17" s="874"/>
      <c r="C17" s="874"/>
      <c r="D17" s="874"/>
      <c r="E17" s="874"/>
      <c r="F17" s="874"/>
      <c r="G17" s="874"/>
      <c r="H17" s="874"/>
      <c r="I17" s="968"/>
    </row>
    <row r="18" spans="1:9" ht="33.65" customHeight="1">
      <c r="A18" s="661"/>
      <c r="B18" s="812" t="s">
        <v>6118</v>
      </c>
      <c r="C18" s="812"/>
      <c r="D18" s="812"/>
      <c r="E18" s="812"/>
      <c r="F18" s="812"/>
      <c r="G18" s="812"/>
      <c r="H18" s="812"/>
      <c r="I18" s="812"/>
    </row>
    <row r="19" spans="1:9" ht="33.65" customHeight="1">
      <c r="A19" s="662">
        <v>1</v>
      </c>
      <c r="B19" s="814"/>
      <c r="C19" s="814"/>
      <c r="D19" s="814"/>
      <c r="E19" s="814"/>
      <c r="F19" s="814"/>
      <c r="G19" s="814"/>
      <c r="H19" s="814"/>
      <c r="I19" s="814"/>
    </row>
    <row r="20" spans="1:9" ht="33.65" customHeight="1">
      <c r="A20" s="662">
        <v>2</v>
      </c>
      <c r="B20" s="814"/>
      <c r="C20" s="814"/>
      <c r="D20" s="814"/>
      <c r="E20" s="814"/>
      <c r="F20" s="814"/>
      <c r="G20" s="814"/>
      <c r="H20" s="814"/>
      <c r="I20" s="814"/>
    </row>
    <row r="21" spans="1:9" ht="33.65" customHeight="1">
      <c r="A21" s="662">
        <v>3</v>
      </c>
      <c r="B21" s="814"/>
      <c r="C21" s="814"/>
      <c r="D21" s="814"/>
      <c r="E21" s="814"/>
      <c r="F21" s="814"/>
      <c r="G21" s="814"/>
      <c r="H21" s="814"/>
      <c r="I21" s="814"/>
    </row>
    <row r="22" spans="1:9" ht="33.65" customHeight="1">
      <c r="A22" s="662">
        <v>4</v>
      </c>
      <c r="B22" s="814"/>
      <c r="C22" s="814"/>
      <c r="D22" s="814"/>
      <c r="E22" s="814"/>
      <c r="F22" s="814"/>
      <c r="G22" s="814"/>
      <c r="H22" s="814"/>
      <c r="I22" s="814"/>
    </row>
    <row r="23" spans="1:9" ht="33.65" customHeight="1">
      <c r="A23" s="662">
        <v>5</v>
      </c>
      <c r="B23" s="814"/>
      <c r="C23" s="814"/>
      <c r="D23" s="814"/>
      <c r="E23" s="814"/>
      <c r="F23" s="814"/>
      <c r="G23" s="814"/>
      <c r="H23" s="814"/>
      <c r="I23" s="814"/>
    </row>
    <row r="24" spans="1:9" ht="33.65" customHeight="1">
      <c r="A24" s="661"/>
      <c r="B24" s="816" t="s">
        <v>6120</v>
      </c>
      <c r="C24" s="817"/>
      <c r="D24" s="817"/>
      <c r="E24" s="817"/>
      <c r="F24" s="817"/>
      <c r="G24" s="817"/>
      <c r="H24" s="817"/>
      <c r="I24" s="967"/>
    </row>
    <row r="25" spans="1:9" ht="33.65" customHeight="1">
      <c r="A25" s="662">
        <v>1</v>
      </c>
      <c r="B25" s="814"/>
      <c r="C25" s="814"/>
      <c r="D25" s="814"/>
      <c r="E25" s="814"/>
      <c r="F25" s="814"/>
      <c r="G25" s="814"/>
      <c r="H25" s="814"/>
      <c r="I25" s="814"/>
    </row>
    <row r="26" spans="1:9" ht="33.65" customHeight="1">
      <c r="A26" s="662">
        <v>2</v>
      </c>
      <c r="B26" s="814"/>
      <c r="C26" s="814"/>
      <c r="D26" s="814"/>
      <c r="E26" s="814"/>
      <c r="F26" s="814"/>
      <c r="G26" s="814"/>
      <c r="H26" s="814"/>
      <c r="I26" s="814"/>
    </row>
    <row r="27" spans="1:9" ht="33.65" customHeight="1">
      <c r="A27" s="662">
        <v>3</v>
      </c>
      <c r="B27" s="814"/>
      <c r="C27" s="814"/>
      <c r="D27" s="814"/>
      <c r="E27" s="814"/>
      <c r="F27" s="814"/>
      <c r="G27" s="814"/>
      <c r="H27" s="814"/>
      <c r="I27" s="814"/>
    </row>
    <row r="28" spans="1:9" ht="33.65" customHeight="1">
      <c r="A28" s="662">
        <v>4</v>
      </c>
      <c r="B28" s="789"/>
      <c r="C28" s="790"/>
      <c r="D28" s="790"/>
      <c r="E28" s="790"/>
      <c r="F28" s="790"/>
      <c r="G28" s="790"/>
      <c r="H28" s="790"/>
      <c r="I28" s="947"/>
    </row>
    <row r="29" spans="1:9" ht="33.65" customHeight="1">
      <c r="A29" s="662">
        <v>5</v>
      </c>
      <c r="B29" s="789"/>
      <c r="C29" s="790"/>
      <c r="D29" s="790"/>
      <c r="E29" s="790"/>
      <c r="F29" s="790"/>
      <c r="G29" s="790"/>
      <c r="H29" s="790"/>
      <c r="I29" s="947"/>
    </row>
    <row r="30" spans="1:9" ht="33.65" customHeight="1">
      <c r="A30" s="661"/>
      <c r="B30" s="812" t="s">
        <v>6119</v>
      </c>
      <c r="C30" s="812"/>
      <c r="D30" s="812"/>
      <c r="E30" s="812"/>
      <c r="F30" s="812"/>
      <c r="G30" s="812"/>
      <c r="H30" s="812"/>
      <c r="I30" s="812"/>
    </row>
    <row r="31" spans="1:9" ht="33.65" customHeight="1">
      <c r="A31" s="662">
        <v>1</v>
      </c>
      <c r="B31" s="814"/>
      <c r="C31" s="814"/>
      <c r="D31" s="814"/>
      <c r="E31" s="814"/>
      <c r="F31" s="814"/>
      <c r="G31" s="814"/>
      <c r="H31" s="814"/>
      <c r="I31" s="814"/>
    </row>
    <row r="32" spans="1:9" ht="33.65" customHeight="1">
      <c r="A32" s="662">
        <v>2</v>
      </c>
      <c r="B32" s="814"/>
      <c r="C32" s="814"/>
      <c r="D32" s="814"/>
      <c r="E32" s="814"/>
      <c r="F32" s="814"/>
      <c r="G32" s="814"/>
      <c r="H32" s="814"/>
      <c r="I32" s="814"/>
    </row>
    <row r="33" spans="1:9" ht="33.65" customHeight="1">
      <c r="A33" s="662">
        <v>3</v>
      </c>
      <c r="B33" s="814"/>
      <c r="C33" s="814"/>
      <c r="D33" s="814"/>
      <c r="E33" s="814"/>
      <c r="F33" s="814"/>
      <c r="G33" s="814"/>
      <c r="H33" s="814"/>
      <c r="I33" s="814"/>
    </row>
    <row r="34" spans="1:9" ht="33.65" customHeight="1">
      <c r="A34" s="662">
        <v>4</v>
      </c>
      <c r="B34" s="814"/>
      <c r="C34" s="814"/>
      <c r="D34" s="814"/>
      <c r="E34" s="814"/>
      <c r="F34" s="814"/>
      <c r="G34" s="814"/>
      <c r="H34" s="814"/>
      <c r="I34" s="814"/>
    </row>
    <row r="35" spans="1:9" ht="33.65" customHeight="1">
      <c r="A35" s="662">
        <v>5</v>
      </c>
      <c r="B35" s="789"/>
      <c r="C35" s="790"/>
      <c r="D35" s="790"/>
      <c r="E35" s="790"/>
      <c r="F35" s="790"/>
      <c r="G35" s="790"/>
      <c r="H35" s="790"/>
      <c r="I35" s="947"/>
    </row>
    <row r="36" spans="1:9" ht="33.65" customHeight="1">
      <c r="A36" s="661"/>
      <c r="B36" s="863" t="s">
        <v>6124</v>
      </c>
      <c r="C36" s="864"/>
      <c r="D36" s="864"/>
      <c r="E36" s="864"/>
      <c r="F36" s="864"/>
      <c r="G36" s="864"/>
      <c r="H36" s="864"/>
      <c r="I36" s="948"/>
    </row>
    <row r="37" spans="1:9" ht="33.65" customHeight="1">
      <c r="A37" s="661"/>
      <c r="B37" s="842" t="s">
        <v>6125</v>
      </c>
      <c r="C37" s="842"/>
      <c r="D37" s="842"/>
      <c r="E37" s="842"/>
      <c r="F37" s="842"/>
      <c r="G37" s="842"/>
      <c r="H37" s="842"/>
      <c r="I37" s="842"/>
    </row>
    <row r="38" spans="1:9" ht="33.65" customHeight="1">
      <c r="A38" s="922"/>
      <c r="B38" s="923"/>
      <c r="C38" s="923"/>
      <c r="D38" s="923"/>
      <c r="E38" s="923"/>
      <c r="F38" s="923"/>
      <c r="G38" s="923"/>
      <c r="H38" s="923"/>
      <c r="I38" s="923"/>
    </row>
    <row r="39" spans="1:9" ht="33.65" customHeight="1">
      <c r="A39" s="969"/>
      <c r="B39" s="970"/>
      <c r="C39" s="970"/>
      <c r="D39" s="970"/>
      <c r="E39" s="970"/>
      <c r="F39" s="970"/>
      <c r="G39" s="970"/>
      <c r="H39" s="970"/>
      <c r="I39" s="970"/>
    </row>
    <row r="40" spans="1:9" ht="33.65" customHeight="1">
      <c r="A40" s="969"/>
      <c r="B40" s="970"/>
      <c r="C40" s="970"/>
      <c r="D40" s="970"/>
      <c r="E40" s="970"/>
      <c r="F40" s="970"/>
      <c r="G40" s="970"/>
      <c r="H40" s="970"/>
      <c r="I40" s="970"/>
    </row>
    <row r="41" spans="1:9" ht="26">
      <c r="A41" s="877" t="s">
        <v>2240</v>
      </c>
      <c r="B41" s="960"/>
      <c r="C41" s="878"/>
      <c r="D41" s="961"/>
      <c r="E41" s="961"/>
      <c r="F41" s="961"/>
      <c r="G41" s="962"/>
    </row>
    <row r="42" spans="1:9" ht="72.5">
      <c r="A42" s="641" t="s">
        <v>2239</v>
      </c>
      <c r="B42" s="569" t="s">
        <v>2238</v>
      </c>
      <c r="C42" s="476" t="s">
        <v>2237</v>
      </c>
      <c r="D42" s="476" t="s">
        <v>2236</v>
      </c>
      <c r="E42" s="477" t="s">
        <v>2235</v>
      </c>
      <c r="F42" s="476" t="s">
        <v>2234</v>
      </c>
      <c r="G42" s="476" t="s">
        <v>2233</v>
      </c>
      <c r="H42" s="491" t="s">
        <v>2232</v>
      </c>
      <c r="I42" s="491" t="s">
        <v>2231</v>
      </c>
    </row>
    <row r="43" spans="1:9" ht="21">
      <c r="A43" s="570"/>
      <c r="B43" s="963" t="s">
        <v>1455</v>
      </c>
      <c r="C43" s="964"/>
      <c r="D43" s="964"/>
      <c r="E43" s="964"/>
      <c r="F43" s="964"/>
      <c r="G43" s="964"/>
      <c r="H43" s="491">
        <f>H44+H63+H73+H77</f>
        <v>0</v>
      </c>
      <c r="I43" s="491">
        <f>I44+I63+I73+I77</f>
        <v>28</v>
      </c>
    </row>
    <row r="44" spans="1:9" ht="18.5">
      <c r="A44" s="571" t="s">
        <v>1454</v>
      </c>
      <c r="B44" s="959" t="s">
        <v>1956</v>
      </c>
      <c r="C44" s="904"/>
      <c r="D44" s="904"/>
      <c r="E44" s="904"/>
      <c r="F44" s="904"/>
      <c r="G44" s="905"/>
      <c r="H44" s="491">
        <f>SUM(D47:D62)</f>
        <v>0</v>
      </c>
      <c r="I44" s="491">
        <f>COUNT(D47:D62)*2</f>
        <v>6</v>
      </c>
    </row>
    <row r="45" spans="1:9" s="474" customFormat="1" ht="31" hidden="1">
      <c r="A45" s="493" t="s">
        <v>1452</v>
      </c>
      <c r="B45" s="516" t="s">
        <v>1451</v>
      </c>
      <c r="C45" s="482"/>
      <c r="D45" s="482"/>
      <c r="E45" s="492"/>
      <c r="F45" s="482"/>
      <c r="G45" s="482"/>
      <c r="H45" s="448"/>
      <c r="I45" s="448"/>
    </row>
    <row r="46" spans="1:9" s="474" customFormat="1" ht="31" hidden="1">
      <c r="A46" s="493" t="s">
        <v>1448</v>
      </c>
      <c r="B46" s="516" t="s">
        <v>1447</v>
      </c>
      <c r="C46" s="482"/>
      <c r="D46" s="482"/>
      <c r="E46" s="492"/>
      <c r="F46" s="482"/>
      <c r="G46" s="482"/>
      <c r="H46" s="448"/>
      <c r="I46" s="448"/>
    </row>
    <row r="47" spans="1:9" ht="31">
      <c r="A47" s="572" t="s">
        <v>1444</v>
      </c>
      <c r="B47" s="516" t="s">
        <v>1443</v>
      </c>
      <c r="C47" s="484" t="s">
        <v>2230</v>
      </c>
      <c r="D47" s="62">
        <v>0</v>
      </c>
      <c r="E47" s="495" t="s">
        <v>116</v>
      </c>
      <c r="F47" s="484" t="s">
        <v>2229</v>
      </c>
      <c r="G47" s="62"/>
      <c r="H47" s="491"/>
      <c r="I47" s="491"/>
    </row>
    <row r="48" spans="1:9" s="474" customFormat="1" ht="31" hidden="1">
      <c r="A48" s="493" t="s">
        <v>1440</v>
      </c>
      <c r="B48" s="516" t="s">
        <v>1439</v>
      </c>
      <c r="C48" s="482"/>
      <c r="D48" s="482"/>
      <c r="E48" s="492"/>
      <c r="F48" s="482"/>
      <c r="G48" s="482"/>
      <c r="H48" s="448"/>
      <c r="I48" s="448"/>
    </row>
    <row r="49" spans="1:9" s="474" customFormat="1" ht="31" hidden="1">
      <c r="A49" s="493" t="s">
        <v>1436</v>
      </c>
      <c r="B49" s="516" t="s">
        <v>1435</v>
      </c>
      <c r="C49" s="482"/>
      <c r="D49" s="482"/>
      <c r="E49" s="492"/>
      <c r="F49" s="482"/>
      <c r="G49" s="482"/>
      <c r="H49" s="448"/>
      <c r="I49" s="448"/>
    </row>
    <row r="50" spans="1:9" s="474" customFormat="1" hidden="1">
      <c r="A50" s="493" t="s">
        <v>1432</v>
      </c>
      <c r="B50" s="516" t="s">
        <v>1431</v>
      </c>
      <c r="C50" s="482"/>
      <c r="D50" s="482"/>
      <c r="E50" s="492"/>
      <c r="F50" s="482"/>
      <c r="G50" s="482"/>
      <c r="H50" s="448"/>
      <c r="I50" s="448"/>
    </row>
    <row r="51" spans="1:9" s="474" customFormat="1" ht="31" hidden="1">
      <c r="A51" s="493" t="s">
        <v>1426</v>
      </c>
      <c r="B51" s="516" t="s">
        <v>1425</v>
      </c>
      <c r="C51" s="482"/>
      <c r="D51" s="482"/>
      <c r="E51" s="492"/>
      <c r="F51" s="482"/>
      <c r="G51" s="482"/>
      <c r="H51" s="448"/>
      <c r="I51" s="448"/>
    </row>
    <row r="52" spans="1:9" s="474" customFormat="1" ht="31" hidden="1">
      <c r="A52" s="493" t="s">
        <v>1420</v>
      </c>
      <c r="B52" s="516" t="s">
        <v>1419</v>
      </c>
      <c r="C52" s="482"/>
      <c r="D52" s="482"/>
      <c r="E52" s="492"/>
      <c r="F52" s="482"/>
      <c r="G52" s="482"/>
      <c r="H52" s="448"/>
      <c r="I52" s="448"/>
    </row>
    <row r="53" spans="1:9" s="474" customFormat="1" ht="31" hidden="1">
      <c r="A53" s="493" t="s">
        <v>1417</v>
      </c>
      <c r="B53" s="516" t="s">
        <v>1416</v>
      </c>
      <c r="C53" s="482"/>
      <c r="D53" s="482"/>
      <c r="E53" s="492"/>
      <c r="F53" s="482"/>
      <c r="G53" s="482"/>
      <c r="H53" s="448"/>
      <c r="I53" s="448"/>
    </row>
    <row r="54" spans="1:9" s="474" customFormat="1" ht="31" hidden="1">
      <c r="A54" s="493" t="s">
        <v>1414</v>
      </c>
      <c r="B54" s="516" t="s">
        <v>1413</v>
      </c>
      <c r="C54" s="482"/>
      <c r="D54" s="482"/>
      <c r="E54" s="492"/>
      <c r="F54" s="482"/>
      <c r="G54" s="482"/>
      <c r="H54" s="448"/>
      <c r="I54" s="448"/>
    </row>
    <row r="55" spans="1:9" s="474" customFormat="1" hidden="1">
      <c r="A55" s="493" t="s">
        <v>1408</v>
      </c>
      <c r="B55" s="516" t="s">
        <v>1407</v>
      </c>
      <c r="C55" s="482"/>
      <c r="D55" s="482"/>
      <c r="E55" s="492"/>
      <c r="F55" s="482"/>
      <c r="G55" s="482"/>
      <c r="H55" s="448"/>
      <c r="I55" s="448"/>
    </row>
    <row r="56" spans="1:9" s="474" customFormat="1" ht="31" hidden="1">
      <c r="A56" s="493" t="s">
        <v>1404</v>
      </c>
      <c r="B56" s="516" t="s">
        <v>1403</v>
      </c>
      <c r="C56" s="482"/>
      <c r="D56" s="482"/>
      <c r="E56" s="492"/>
      <c r="F56" s="482"/>
      <c r="G56" s="482"/>
      <c r="H56" s="448"/>
      <c r="I56" s="448"/>
    </row>
    <row r="57" spans="1:9" s="474" customFormat="1" ht="31" hidden="1">
      <c r="A57" s="493" t="s">
        <v>1400</v>
      </c>
      <c r="B57" s="516" t="s">
        <v>1399</v>
      </c>
      <c r="C57" s="482"/>
      <c r="D57" s="482"/>
      <c r="E57" s="492"/>
      <c r="F57" s="482"/>
      <c r="G57" s="482"/>
      <c r="H57" s="448"/>
      <c r="I57" s="448"/>
    </row>
    <row r="58" spans="1:9" ht="31">
      <c r="A58" s="572" t="s">
        <v>1395</v>
      </c>
      <c r="B58" s="516" t="s">
        <v>1394</v>
      </c>
      <c r="C58" s="496" t="s">
        <v>2228</v>
      </c>
      <c r="D58" s="62">
        <v>0</v>
      </c>
      <c r="E58" s="495" t="s">
        <v>110</v>
      </c>
      <c r="F58" s="484"/>
      <c r="G58" s="62"/>
      <c r="H58" s="491"/>
      <c r="I58" s="491"/>
    </row>
    <row r="59" spans="1:9" s="474" customFormat="1" ht="31" hidden="1">
      <c r="A59" s="493" t="s">
        <v>1392</v>
      </c>
      <c r="B59" s="516" t="s">
        <v>1391</v>
      </c>
      <c r="C59" s="482"/>
      <c r="D59" s="482"/>
      <c r="E59" s="492"/>
      <c r="F59" s="482"/>
      <c r="G59" s="482"/>
      <c r="H59" s="448"/>
      <c r="I59" s="448"/>
    </row>
    <row r="60" spans="1:9" s="474" customFormat="1" ht="31" hidden="1">
      <c r="A60" s="493" t="s">
        <v>1383</v>
      </c>
      <c r="B60" s="516" t="s">
        <v>1382</v>
      </c>
      <c r="C60" s="482"/>
      <c r="D60" s="482"/>
      <c r="E60" s="492"/>
      <c r="F60" s="482"/>
      <c r="G60" s="482"/>
      <c r="H60" s="448"/>
      <c r="I60" s="448"/>
    </row>
    <row r="61" spans="1:9" s="474" customFormat="1" ht="31" hidden="1">
      <c r="A61" s="573" t="s">
        <v>1381</v>
      </c>
      <c r="B61" s="516" t="s">
        <v>1380</v>
      </c>
      <c r="C61" s="496"/>
      <c r="D61" s="482"/>
      <c r="E61" s="492"/>
      <c r="F61" s="482"/>
      <c r="G61" s="482"/>
      <c r="H61" s="448"/>
      <c r="I61" s="448"/>
    </row>
    <row r="62" spans="1:9" ht="31">
      <c r="A62" s="572" t="s">
        <v>1379</v>
      </c>
      <c r="B62" s="516" t="s">
        <v>1378</v>
      </c>
      <c r="C62" s="496" t="s">
        <v>2227</v>
      </c>
      <c r="D62" s="62">
        <v>0</v>
      </c>
      <c r="E62" s="495" t="s">
        <v>116</v>
      </c>
      <c r="F62" s="484"/>
      <c r="G62" s="62"/>
      <c r="H62" s="491"/>
      <c r="I62" s="491"/>
    </row>
    <row r="63" spans="1:9" ht="18.5">
      <c r="A63" s="572" t="s">
        <v>1377</v>
      </c>
      <c r="B63" s="959" t="s">
        <v>1953</v>
      </c>
      <c r="C63" s="904"/>
      <c r="D63" s="904"/>
      <c r="E63" s="904"/>
      <c r="F63" s="904"/>
      <c r="G63" s="905"/>
      <c r="H63" s="491">
        <f>SUM(D65:D71)</f>
        <v>0</v>
      </c>
      <c r="I63" s="491">
        <f>COUNT(D65:D71)*2</f>
        <v>14</v>
      </c>
    </row>
    <row r="64" spans="1:9" s="474" customFormat="1" ht="31" hidden="1">
      <c r="A64" s="493" t="s">
        <v>1375</v>
      </c>
      <c r="B64" s="494" t="s">
        <v>1374</v>
      </c>
      <c r="C64" s="482"/>
      <c r="D64" s="482"/>
      <c r="E64" s="492"/>
      <c r="F64" s="482"/>
      <c r="G64" s="482"/>
      <c r="H64" s="448"/>
      <c r="I64" s="448"/>
    </row>
    <row r="65" spans="1:9" ht="31">
      <c r="A65" s="541" t="s">
        <v>1373</v>
      </c>
      <c r="B65" s="494" t="s">
        <v>1372</v>
      </c>
      <c r="C65" s="484" t="s">
        <v>2226</v>
      </c>
      <c r="D65" s="62">
        <v>0</v>
      </c>
      <c r="E65" s="495" t="s">
        <v>116</v>
      </c>
      <c r="F65" s="496" t="s">
        <v>2225</v>
      </c>
      <c r="G65" s="62"/>
      <c r="H65" s="491"/>
      <c r="I65" s="491"/>
    </row>
    <row r="66" spans="1:9" ht="29">
      <c r="A66" s="541"/>
      <c r="B66" s="494"/>
      <c r="C66" s="484" t="s">
        <v>2224</v>
      </c>
      <c r="D66" s="62">
        <v>0</v>
      </c>
      <c r="E66" s="495" t="s">
        <v>116</v>
      </c>
      <c r="F66" s="496" t="s">
        <v>2223</v>
      </c>
      <c r="G66" s="62"/>
      <c r="H66" s="491"/>
      <c r="I66" s="491"/>
    </row>
    <row r="67" spans="1:9" ht="29">
      <c r="A67" s="541"/>
      <c r="B67" s="494"/>
      <c r="C67" s="484" t="s">
        <v>2222</v>
      </c>
      <c r="D67" s="62">
        <v>0</v>
      </c>
      <c r="E67" s="495" t="s">
        <v>116</v>
      </c>
      <c r="F67" s="496" t="s">
        <v>2221</v>
      </c>
      <c r="G67" s="62"/>
      <c r="H67" s="491"/>
      <c r="I67" s="491"/>
    </row>
    <row r="68" spans="1:9" ht="29">
      <c r="A68" s="541"/>
      <c r="B68" s="494"/>
      <c r="C68" s="484" t="s">
        <v>2220</v>
      </c>
      <c r="D68" s="62">
        <v>0</v>
      </c>
      <c r="E68" s="495" t="s">
        <v>116</v>
      </c>
      <c r="F68" s="496" t="s">
        <v>2219</v>
      </c>
      <c r="G68" s="62"/>
      <c r="H68" s="491"/>
      <c r="I68" s="491"/>
    </row>
    <row r="69" spans="1:9" ht="29">
      <c r="A69" s="541"/>
      <c r="B69" s="494"/>
      <c r="C69" s="484" t="s">
        <v>2218</v>
      </c>
      <c r="D69" s="62">
        <v>0</v>
      </c>
      <c r="E69" s="495" t="s">
        <v>116</v>
      </c>
      <c r="F69" s="496" t="s">
        <v>2217</v>
      </c>
      <c r="G69" s="62"/>
      <c r="H69" s="491"/>
      <c r="I69" s="491"/>
    </row>
    <row r="70" spans="1:9" ht="31">
      <c r="A70" s="541" t="s">
        <v>1370</v>
      </c>
      <c r="B70" s="494" t="s">
        <v>1369</v>
      </c>
      <c r="C70" s="484" t="s">
        <v>2216</v>
      </c>
      <c r="D70" s="62">
        <v>0</v>
      </c>
      <c r="E70" s="495" t="s">
        <v>116</v>
      </c>
      <c r="F70" s="484"/>
      <c r="G70" s="62"/>
      <c r="H70" s="491"/>
      <c r="I70" s="491"/>
    </row>
    <row r="71" spans="1:9" ht="31">
      <c r="A71" s="541" t="s">
        <v>1367</v>
      </c>
      <c r="B71" s="494" t="s">
        <v>1366</v>
      </c>
      <c r="C71" s="497" t="s">
        <v>2215</v>
      </c>
      <c r="D71" s="62">
        <v>0</v>
      </c>
      <c r="E71" s="495" t="s">
        <v>116</v>
      </c>
      <c r="F71" s="484"/>
      <c r="G71" s="62"/>
      <c r="H71" s="491"/>
      <c r="I71" s="491"/>
    </row>
    <row r="72" spans="1:9" s="474" customFormat="1" ht="31" hidden="1">
      <c r="A72" s="493" t="s">
        <v>1363</v>
      </c>
      <c r="B72" s="494" t="s">
        <v>1362</v>
      </c>
      <c r="C72" s="482"/>
      <c r="D72" s="482"/>
      <c r="E72" s="492"/>
      <c r="F72" s="482"/>
      <c r="G72" s="482"/>
      <c r="H72" s="448"/>
      <c r="I72" s="448"/>
    </row>
    <row r="73" spans="1:9" ht="18.5">
      <c r="A73" s="571" t="s">
        <v>1360</v>
      </c>
      <c r="B73" s="959" t="s">
        <v>1939</v>
      </c>
      <c r="C73" s="904"/>
      <c r="D73" s="904"/>
      <c r="E73" s="904"/>
      <c r="F73" s="904"/>
      <c r="G73" s="905"/>
      <c r="H73" s="491">
        <f>SUM(D74:D75)</f>
        <v>0</v>
      </c>
      <c r="I73" s="491">
        <f>COUNT(D74:D75)*2</f>
        <v>4</v>
      </c>
    </row>
    <row r="74" spans="1:9" ht="31">
      <c r="A74" s="572" t="s">
        <v>1358</v>
      </c>
      <c r="B74" s="494" t="s">
        <v>1357</v>
      </c>
      <c r="C74" s="496" t="s">
        <v>2214</v>
      </c>
      <c r="D74" s="62">
        <v>0</v>
      </c>
      <c r="E74" s="495" t="s">
        <v>116</v>
      </c>
      <c r="F74" s="484"/>
      <c r="G74" s="62"/>
      <c r="H74" s="491"/>
      <c r="I74" s="491"/>
    </row>
    <row r="75" spans="1:9" ht="31">
      <c r="A75" s="572" t="s">
        <v>1356</v>
      </c>
      <c r="B75" s="494" t="s">
        <v>1355</v>
      </c>
      <c r="C75" s="496" t="s">
        <v>2213</v>
      </c>
      <c r="D75" s="62">
        <v>0</v>
      </c>
      <c r="E75" s="495" t="s">
        <v>116</v>
      </c>
      <c r="F75" s="484"/>
      <c r="G75" s="62"/>
      <c r="H75" s="491"/>
      <c r="I75" s="491"/>
    </row>
    <row r="76" spans="1:9" s="474" customFormat="1" ht="31" hidden="1">
      <c r="A76" s="493" t="s">
        <v>1353</v>
      </c>
      <c r="B76" s="494" t="s">
        <v>1352</v>
      </c>
      <c r="C76" s="482"/>
      <c r="D76" s="482"/>
      <c r="E76" s="492"/>
      <c r="F76" s="482"/>
      <c r="G76" s="482"/>
      <c r="H76" s="448"/>
      <c r="I76" s="448"/>
    </row>
    <row r="77" spans="1:9" ht="18.5">
      <c r="A77" s="541" t="s">
        <v>1349</v>
      </c>
      <c r="B77" s="959" t="s">
        <v>1935</v>
      </c>
      <c r="C77" s="904"/>
      <c r="D77" s="904"/>
      <c r="E77" s="904"/>
      <c r="F77" s="904"/>
      <c r="G77" s="905"/>
      <c r="H77" s="491">
        <f>SUM(D78:D87)</f>
        <v>0</v>
      </c>
      <c r="I77" s="491">
        <f>COUNT(D78:D87)*2</f>
        <v>4</v>
      </c>
    </row>
    <row r="78" spans="1:9" ht="46.5">
      <c r="A78" s="541" t="s">
        <v>1347</v>
      </c>
      <c r="B78" s="516" t="s">
        <v>1346</v>
      </c>
      <c r="C78" s="484" t="s">
        <v>2212</v>
      </c>
      <c r="D78" s="62">
        <v>0</v>
      </c>
      <c r="E78" s="495" t="s">
        <v>116</v>
      </c>
      <c r="F78" s="484" t="s">
        <v>2211</v>
      </c>
      <c r="G78" s="62"/>
      <c r="H78" s="491"/>
      <c r="I78" s="491"/>
    </row>
    <row r="79" spans="1:9" s="474" customFormat="1" ht="46.5" hidden="1">
      <c r="A79" s="493" t="s">
        <v>1343</v>
      </c>
      <c r="B79" s="516" t="s">
        <v>1342</v>
      </c>
      <c r="C79" s="482"/>
      <c r="D79" s="482"/>
      <c r="E79" s="492"/>
      <c r="F79" s="482"/>
      <c r="G79" s="482"/>
      <c r="H79" s="448"/>
      <c r="I79" s="448"/>
    </row>
    <row r="80" spans="1:9" s="474" customFormat="1" ht="46.5" hidden="1">
      <c r="A80" s="493" t="s">
        <v>1340</v>
      </c>
      <c r="B80" s="516" t="s">
        <v>1339</v>
      </c>
      <c r="C80" s="482"/>
      <c r="D80" s="482"/>
      <c r="E80" s="492"/>
      <c r="F80" s="482"/>
      <c r="G80" s="482"/>
      <c r="H80" s="448"/>
      <c r="I80" s="448"/>
    </row>
    <row r="81" spans="1:9" s="474" customFormat="1" ht="46.5" hidden="1">
      <c r="A81" s="493" t="s">
        <v>1337</v>
      </c>
      <c r="B81" s="516" t="s">
        <v>1336</v>
      </c>
      <c r="C81" s="482"/>
      <c r="D81" s="482"/>
      <c r="E81" s="492"/>
      <c r="F81" s="482"/>
      <c r="G81" s="482"/>
      <c r="H81" s="448"/>
      <c r="I81" s="448"/>
    </row>
    <row r="82" spans="1:9" s="474" customFormat="1" ht="46.5" hidden="1">
      <c r="A82" s="493" t="s">
        <v>1330</v>
      </c>
      <c r="B82" s="516" t="s">
        <v>1586</v>
      </c>
      <c r="C82" s="482"/>
      <c r="D82" s="482"/>
      <c r="E82" s="492"/>
      <c r="F82" s="482"/>
      <c r="G82" s="482"/>
      <c r="H82" s="448"/>
      <c r="I82" s="448"/>
    </row>
    <row r="83" spans="1:9" s="474" customFormat="1" ht="46.5" hidden="1">
      <c r="A83" s="493" t="s">
        <v>1324</v>
      </c>
      <c r="B83" s="516" t="s">
        <v>1323</v>
      </c>
      <c r="C83" s="482"/>
      <c r="D83" s="482"/>
      <c r="E83" s="492"/>
      <c r="F83" s="482"/>
      <c r="G83" s="482"/>
      <c r="H83" s="448"/>
      <c r="I83" s="448"/>
    </row>
    <row r="84" spans="1:9" s="474" customFormat="1" ht="46.5" hidden="1">
      <c r="A84" s="493" t="s">
        <v>1321</v>
      </c>
      <c r="B84" s="516" t="s">
        <v>1320</v>
      </c>
      <c r="C84" s="482"/>
      <c r="D84" s="482"/>
      <c r="E84" s="492"/>
      <c r="F84" s="482"/>
      <c r="G84" s="482"/>
      <c r="H84" s="448"/>
      <c r="I84" s="448"/>
    </row>
    <row r="85" spans="1:9" s="474" customFormat="1" ht="77.5" hidden="1">
      <c r="A85" s="493" t="s">
        <v>1318</v>
      </c>
      <c r="B85" s="516" t="s">
        <v>1317</v>
      </c>
      <c r="C85" s="482"/>
      <c r="D85" s="482"/>
      <c r="E85" s="492"/>
      <c r="F85" s="482"/>
      <c r="G85" s="482"/>
      <c r="H85" s="448"/>
      <c r="I85" s="448"/>
    </row>
    <row r="86" spans="1:9" s="474" customFormat="1" ht="46.5" hidden="1">
      <c r="A86" s="493" t="s">
        <v>1315</v>
      </c>
      <c r="B86" s="516" t="s">
        <v>1314</v>
      </c>
      <c r="C86" s="482"/>
      <c r="D86" s="482"/>
      <c r="E86" s="492"/>
      <c r="F86" s="482"/>
      <c r="G86" s="482"/>
      <c r="H86" s="448"/>
      <c r="I86" s="448"/>
    </row>
    <row r="87" spans="1:9" ht="72.650000000000006" customHeight="1">
      <c r="A87" s="541" t="s">
        <v>1313</v>
      </c>
      <c r="B87" s="516" t="s">
        <v>2210</v>
      </c>
      <c r="C87" s="497" t="s">
        <v>2209</v>
      </c>
      <c r="D87" s="62">
        <v>0</v>
      </c>
      <c r="E87" s="495" t="s">
        <v>116</v>
      </c>
      <c r="F87" s="484"/>
      <c r="G87" s="62"/>
      <c r="H87" s="491"/>
      <c r="I87" s="491"/>
    </row>
    <row r="88" spans="1:9" s="474" customFormat="1" ht="29" hidden="1">
      <c r="A88" s="493" t="s">
        <v>1310</v>
      </c>
      <c r="B88" s="548" t="s">
        <v>1309</v>
      </c>
      <c r="C88" s="482"/>
      <c r="D88" s="482"/>
      <c r="E88" s="492"/>
      <c r="F88" s="482"/>
      <c r="G88" s="482"/>
      <c r="H88" s="448"/>
      <c r="I88" s="448"/>
    </row>
    <row r="89" spans="1:9" s="474" customFormat="1" ht="18" hidden="1" customHeight="1">
      <c r="A89" s="574" t="s">
        <v>1307</v>
      </c>
      <c r="B89" s="959" t="s">
        <v>1934</v>
      </c>
      <c r="C89" s="972"/>
      <c r="D89" s="972"/>
      <c r="E89" s="972"/>
      <c r="F89" s="972"/>
      <c r="G89" s="973"/>
      <c r="H89" s="448"/>
      <c r="I89" s="448"/>
    </row>
    <row r="90" spans="1:9" s="474" customFormat="1" hidden="1">
      <c r="A90" s="493" t="s">
        <v>1305</v>
      </c>
      <c r="B90" s="494" t="s">
        <v>1304</v>
      </c>
      <c r="C90" s="482"/>
      <c r="D90" s="482"/>
      <c r="E90" s="492"/>
      <c r="F90" s="482"/>
      <c r="G90" s="482"/>
      <c r="H90" s="448"/>
      <c r="I90" s="448"/>
    </row>
    <row r="91" spans="1:9" s="474" customFormat="1" hidden="1">
      <c r="A91" s="493" t="s">
        <v>1303</v>
      </c>
      <c r="B91" s="494" t="s">
        <v>1302</v>
      </c>
      <c r="C91" s="482"/>
      <c r="D91" s="482"/>
      <c r="E91" s="492"/>
      <c r="F91" s="482"/>
      <c r="G91" s="482"/>
      <c r="H91" s="448"/>
      <c r="I91" s="448"/>
    </row>
    <row r="92" spans="1:9" s="474" customFormat="1" hidden="1">
      <c r="A92" s="493" t="s">
        <v>1301</v>
      </c>
      <c r="B92" s="494" t="s">
        <v>1300</v>
      </c>
      <c r="C92" s="482"/>
      <c r="D92" s="482"/>
      <c r="E92" s="492"/>
      <c r="F92" s="482"/>
      <c r="G92" s="482"/>
      <c r="H92" s="448"/>
      <c r="I92" s="448"/>
    </row>
    <row r="93" spans="1:9" s="474" customFormat="1" ht="31" hidden="1">
      <c r="A93" s="493" t="s">
        <v>1299</v>
      </c>
      <c r="B93" s="494" t="s">
        <v>1298</v>
      </c>
      <c r="C93" s="482"/>
      <c r="D93" s="482"/>
      <c r="E93" s="492"/>
      <c r="F93" s="482"/>
      <c r="G93" s="482"/>
      <c r="H93" s="448"/>
      <c r="I93" s="448"/>
    </row>
    <row r="94" spans="1:9" s="474" customFormat="1" ht="31" hidden="1">
      <c r="A94" s="493" t="s">
        <v>1297</v>
      </c>
      <c r="B94" s="494" t="s">
        <v>1296</v>
      </c>
      <c r="C94" s="482"/>
      <c r="D94" s="482"/>
      <c r="E94" s="492"/>
      <c r="F94" s="482"/>
      <c r="G94" s="482"/>
      <c r="H94" s="448"/>
      <c r="I94" s="448"/>
    </row>
    <row r="95" spans="1:9" s="474" customFormat="1" ht="31" hidden="1">
      <c r="A95" s="493" t="s">
        <v>1295</v>
      </c>
      <c r="B95" s="494" t="s">
        <v>1294</v>
      </c>
      <c r="C95" s="482"/>
      <c r="D95" s="482"/>
      <c r="E95" s="492"/>
      <c r="F95" s="482"/>
      <c r="G95" s="482"/>
      <c r="H95" s="448"/>
      <c r="I95" s="448"/>
    </row>
    <row r="96" spans="1:9" s="474" customFormat="1" ht="31" hidden="1">
      <c r="A96" s="493" t="s">
        <v>1293</v>
      </c>
      <c r="B96" s="494" t="s">
        <v>1292</v>
      </c>
      <c r="C96" s="482"/>
      <c r="D96" s="482"/>
      <c r="E96" s="492"/>
      <c r="F96" s="482"/>
      <c r="G96" s="482"/>
      <c r="H96" s="448"/>
      <c r="I96" s="448"/>
    </row>
    <row r="97" spans="1:9" s="474" customFormat="1" ht="18" hidden="1" customHeight="1">
      <c r="A97" s="574" t="s">
        <v>1291</v>
      </c>
      <c r="B97" s="959" t="s">
        <v>1290</v>
      </c>
      <c r="C97" s="972"/>
      <c r="D97" s="972"/>
      <c r="E97" s="972"/>
      <c r="F97" s="972"/>
      <c r="G97" s="973"/>
      <c r="H97" s="448"/>
      <c r="I97" s="448"/>
    </row>
    <row r="98" spans="1:9" s="474" customFormat="1" ht="62" hidden="1">
      <c r="A98" s="573" t="s">
        <v>1289</v>
      </c>
      <c r="B98" s="494" t="s">
        <v>1288</v>
      </c>
      <c r="C98" s="496"/>
      <c r="D98" s="506"/>
      <c r="E98" s="483"/>
      <c r="F98" s="496"/>
      <c r="G98" s="482"/>
      <c r="H98" s="448"/>
      <c r="I98" s="448"/>
    </row>
    <row r="99" spans="1:9" s="474" customFormat="1" ht="62" hidden="1">
      <c r="A99" s="493" t="s">
        <v>1285</v>
      </c>
      <c r="B99" s="494" t="s">
        <v>1284</v>
      </c>
      <c r="C99" s="482"/>
      <c r="D99" s="482"/>
      <c r="E99" s="492"/>
      <c r="F99" s="482"/>
      <c r="G99" s="482"/>
      <c r="H99" s="448"/>
      <c r="I99" s="448"/>
    </row>
    <row r="100" spans="1:9" ht="21">
      <c r="A100" s="570"/>
      <c r="B100" s="963" t="s">
        <v>1283</v>
      </c>
      <c r="C100" s="964"/>
      <c r="D100" s="964"/>
      <c r="E100" s="964"/>
      <c r="F100" s="964"/>
      <c r="G100" s="964"/>
      <c r="H100" s="491">
        <f>H101+H115+H125+H134+H140</f>
        <v>0</v>
      </c>
      <c r="I100" s="491">
        <f>I101+I115+I125+I134+I140</f>
        <v>78</v>
      </c>
    </row>
    <row r="101" spans="1:9">
      <c r="A101" s="571" t="s">
        <v>1282</v>
      </c>
      <c r="B101" s="959" t="s">
        <v>1933</v>
      </c>
      <c r="C101" s="972"/>
      <c r="D101" s="972"/>
      <c r="E101" s="972"/>
      <c r="F101" s="972"/>
      <c r="G101" s="973"/>
      <c r="H101" s="491">
        <f>SUM(D102:D114)</f>
        <v>0</v>
      </c>
      <c r="I101" s="491">
        <f>COUNT(D102:D114)*2</f>
        <v>22</v>
      </c>
    </row>
    <row r="102" spans="1:9" ht="31">
      <c r="A102" s="572" t="s">
        <v>1280</v>
      </c>
      <c r="B102" s="575" t="s">
        <v>1279</v>
      </c>
      <c r="C102" s="504" t="s">
        <v>1278</v>
      </c>
      <c r="D102" s="60">
        <v>0</v>
      </c>
      <c r="E102" s="500" t="s">
        <v>168</v>
      </c>
      <c r="F102" s="496" t="s">
        <v>1277</v>
      </c>
      <c r="G102" s="62"/>
      <c r="H102" s="491"/>
      <c r="I102" s="491"/>
    </row>
    <row r="103" spans="1:9" ht="29">
      <c r="A103" s="572"/>
      <c r="B103" s="576"/>
      <c r="C103" s="577" t="s">
        <v>2208</v>
      </c>
      <c r="D103" s="60">
        <v>0</v>
      </c>
      <c r="E103" s="500" t="s">
        <v>168</v>
      </c>
      <c r="F103" s="496"/>
      <c r="G103" s="62"/>
      <c r="H103" s="491"/>
      <c r="I103" s="491"/>
    </row>
    <row r="104" spans="1:9" ht="46.5">
      <c r="A104" s="572" t="s">
        <v>1275</v>
      </c>
      <c r="B104" s="575" t="s">
        <v>1274</v>
      </c>
      <c r="C104" s="496" t="s">
        <v>1929</v>
      </c>
      <c r="D104" s="60">
        <v>0</v>
      </c>
      <c r="E104" s="500" t="s">
        <v>168</v>
      </c>
      <c r="F104" s="484"/>
      <c r="G104" s="62"/>
      <c r="H104" s="491"/>
      <c r="I104" s="491"/>
    </row>
    <row r="105" spans="1:9">
      <c r="A105" s="572"/>
      <c r="B105" s="575"/>
      <c r="C105" s="496" t="s">
        <v>1928</v>
      </c>
      <c r="D105" s="60">
        <v>0</v>
      </c>
      <c r="E105" s="500" t="s">
        <v>168</v>
      </c>
      <c r="F105" s="484"/>
      <c r="G105" s="62"/>
      <c r="H105" s="491"/>
      <c r="I105" s="491"/>
    </row>
    <row r="106" spans="1:9" ht="29">
      <c r="A106" s="572"/>
      <c r="B106" s="575"/>
      <c r="C106" s="496" t="s">
        <v>2207</v>
      </c>
      <c r="D106" s="60">
        <v>0</v>
      </c>
      <c r="E106" s="500" t="s">
        <v>168</v>
      </c>
      <c r="F106" s="484"/>
      <c r="G106" s="62"/>
      <c r="H106" s="491"/>
      <c r="I106" s="491"/>
    </row>
    <row r="107" spans="1:9" ht="29">
      <c r="A107" s="572"/>
      <c r="B107" s="575"/>
      <c r="C107" s="519" t="s">
        <v>1926</v>
      </c>
      <c r="D107" s="60">
        <v>0</v>
      </c>
      <c r="E107" s="500" t="s">
        <v>168</v>
      </c>
      <c r="F107" s="484"/>
      <c r="G107" s="62"/>
      <c r="H107" s="491"/>
      <c r="I107" s="491"/>
    </row>
    <row r="108" spans="1:9" s="474" customFormat="1" ht="31" hidden="1">
      <c r="A108" s="493" t="s">
        <v>1268</v>
      </c>
      <c r="B108" s="575" t="s">
        <v>1267</v>
      </c>
      <c r="C108" s="482"/>
      <c r="D108" s="482"/>
      <c r="E108" s="492"/>
      <c r="F108" s="482"/>
      <c r="G108" s="482"/>
      <c r="H108" s="448"/>
      <c r="I108" s="448"/>
    </row>
    <row r="109" spans="1:9" s="474" customFormat="1" ht="31" hidden="1">
      <c r="A109" s="493" t="s">
        <v>1265</v>
      </c>
      <c r="B109" s="575" t="s">
        <v>1264</v>
      </c>
      <c r="C109" s="482"/>
      <c r="D109" s="482"/>
      <c r="E109" s="492"/>
      <c r="F109" s="482"/>
      <c r="G109" s="482"/>
      <c r="H109" s="448"/>
      <c r="I109" s="448"/>
    </row>
    <row r="110" spans="1:9" ht="72.5">
      <c r="A110" s="572" t="s">
        <v>1262</v>
      </c>
      <c r="B110" s="575" t="s">
        <v>1261</v>
      </c>
      <c r="C110" s="496" t="s">
        <v>1260</v>
      </c>
      <c r="D110" s="60">
        <v>0</v>
      </c>
      <c r="E110" s="500" t="s">
        <v>168</v>
      </c>
      <c r="F110" s="496" t="s">
        <v>2206</v>
      </c>
      <c r="G110" s="62"/>
      <c r="H110" s="491"/>
      <c r="I110" s="491"/>
    </row>
    <row r="111" spans="1:9" ht="29">
      <c r="A111" s="572"/>
      <c r="B111" s="575"/>
      <c r="C111" s="578" t="s">
        <v>2205</v>
      </c>
      <c r="D111" s="60">
        <v>0</v>
      </c>
      <c r="E111" s="500" t="s">
        <v>168</v>
      </c>
      <c r="F111" s="496"/>
      <c r="G111" s="62"/>
      <c r="H111" s="491"/>
      <c r="I111" s="491"/>
    </row>
    <row r="112" spans="1:9" ht="31">
      <c r="A112" s="572" t="s">
        <v>1258</v>
      </c>
      <c r="B112" s="575" t="s">
        <v>1257</v>
      </c>
      <c r="C112" s="507" t="s">
        <v>1256</v>
      </c>
      <c r="D112" s="60">
        <v>0</v>
      </c>
      <c r="E112" s="500" t="s">
        <v>168</v>
      </c>
      <c r="F112" s="484"/>
      <c r="G112" s="62"/>
      <c r="H112" s="491"/>
      <c r="I112" s="491"/>
    </row>
    <row r="113" spans="1:9" ht="46.5">
      <c r="A113" s="572" t="s">
        <v>1255</v>
      </c>
      <c r="B113" s="575" t="s">
        <v>1254</v>
      </c>
      <c r="C113" s="579" t="s">
        <v>1253</v>
      </c>
      <c r="D113" s="60">
        <v>0</v>
      </c>
      <c r="E113" s="495" t="s">
        <v>168</v>
      </c>
      <c r="F113" s="484" t="s">
        <v>1923</v>
      </c>
      <c r="G113" s="62"/>
      <c r="H113" s="491"/>
      <c r="I113" s="491"/>
    </row>
    <row r="114" spans="1:9" ht="46.5">
      <c r="A114" s="541" t="s">
        <v>1252</v>
      </c>
      <c r="B114" s="575" t="s">
        <v>1251</v>
      </c>
      <c r="C114" s="484" t="s">
        <v>2204</v>
      </c>
      <c r="D114" s="60">
        <v>0</v>
      </c>
      <c r="E114" s="495" t="s">
        <v>1249</v>
      </c>
      <c r="F114" s="484"/>
      <c r="G114" s="62"/>
      <c r="H114" s="491"/>
      <c r="I114" s="491"/>
    </row>
    <row r="115" spans="1:9" ht="18.5">
      <c r="A115" s="571" t="s">
        <v>1248</v>
      </c>
      <c r="B115" s="959" t="s">
        <v>2203</v>
      </c>
      <c r="C115" s="904"/>
      <c r="D115" s="904"/>
      <c r="E115" s="904"/>
      <c r="F115" s="904"/>
      <c r="G115" s="905"/>
      <c r="H115" s="491">
        <f>SUM(D116:D122)</f>
        <v>0</v>
      </c>
      <c r="I115" s="491">
        <f>COUNT(D116:D122)*2</f>
        <v>12</v>
      </c>
    </row>
    <row r="116" spans="1:9" ht="31">
      <c r="A116" s="572" t="s">
        <v>1246</v>
      </c>
      <c r="B116" s="514" t="s">
        <v>1245</v>
      </c>
      <c r="C116" s="496" t="s">
        <v>2202</v>
      </c>
      <c r="D116" s="62">
        <v>0</v>
      </c>
      <c r="E116" s="495" t="s">
        <v>797</v>
      </c>
      <c r="F116" s="484"/>
      <c r="G116" s="62"/>
      <c r="H116" s="491"/>
      <c r="I116" s="491"/>
    </row>
    <row r="117" spans="1:9" ht="29">
      <c r="A117" s="572"/>
      <c r="B117" s="514"/>
      <c r="C117" s="507" t="s">
        <v>1920</v>
      </c>
      <c r="D117" s="62">
        <v>0</v>
      </c>
      <c r="E117" s="495" t="s">
        <v>797</v>
      </c>
      <c r="F117" s="484"/>
      <c r="G117" s="62"/>
      <c r="H117" s="491"/>
      <c r="I117" s="491"/>
    </row>
    <row r="118" spans="1:9">
      <c r="A118" s="572"/>
      <c r="B118" s="514"/>
      <c r="C118" s="504" t="s">
        <v>1240</v>
      </c>
      <c r="D118" s="62">
        <v>0</v>
      </c>
      <c r="E118" s="495" t="s">
        <v>168</v>
      </c>
      <c r="F118" s="484"/>
      <c r="G118" s="62"/>
      <c r="H118" s="491"/>
      <c r="I118" s="491"/>
    </row>
    <row r="119" spans="1:9" s="474" customFormat="1" ht="62" hidden="1">
      <c r="A119" s="493" t="s">
        <v>1239</v>
      </c>
      <c r="B119" s="514" t="s">
        <v>1238</v>
      </c>
      <c r="C119" s="482"/>
      <c r="D119" s="482"/>
      <c r="E119" s="492"/>
      <c r="F119" s="482"/>
      <c r="G119" s="482"/>
      <c r="H119" s="448"/>
      <c r="I119" s="448"/>
    </row>
    <row r="120" spans="1:9" ht="46.5">
      <c r="A120" s="572" t="s">
        <v>1237</v>
      </c>
      <c r="B120" s="511" t="s">
        <v>1236</v>
      </c>
      <c r="C120" s="509" t="s">
        <v>2201</v>
      </c>
      <c r="D120" s="62">
        <v>0</v>
      </c>
      <c r="E120" s="495" t="s">
        <v>168</v>
      </c>
      <c r="G120" s="62"/>
      <c r="H120" s="491"/>
      <c r="I120" s="491"/>
    </row>
    <row r="121" spans="1:9">
      <c r="A121" s="572"/>
      <c r="B121" s="514"/>
      <c r="C121" s="512" t="s">
        <v>1918</v>
      </c>
      <c r="D121" s="62">
        <v>0</v>
      </c>
      <c r="E121" s="495" t="s">
        <v>168</v>
      </c>
      <c r="F121" s="512"/>
      <c r="G121" s="62"/>
      <c r="H121" s="491"/>
      <c r="I121" s="491"/>
    </row>
    <row r="122" spans="1:9">
      <c r="A122" s="572"/>
      <c r="B122" s="514"/>
      <c r="C122" s="512" t="s">
        <v>1232</v>
      </c>
      <c r="D122" s="62">
        <v>0</v>
      </c>
      <c r="E122" s="495" t="s">
        <v>168</v>
      </c>
      <c r="F122" s="512"/>
      <c r="G122" s="62"/>
      <c r="H122" s="491"/>
      <c r="I122" s="491"/>
    </row>
    <row r="123" spans="1:9" s="474" customFormat="1" ht="46.5" hidden="1">
      <c r="A123" s="573" t="s">
        <v>1231</v>
      </c>
      <c r="B123" s="514" t="s">
        <v>1230</v>
      </c>
      <c r="D123" s="482"/>
      <c r="E123" s="492"/>
      <c r="F123" s="482"/>
      <c r="G123" s="482"/>
      <c r="H123" s="448"/>
      <c r="I123" s="448"/>
    </row>
    <row r="124" spans="1:9" s="474" customFormat="1" ht="46.5" hidden="1">
      <c r="A124" s="573" t="s">
        <v>1229</v>
      </c>
      <c r="B124" s="513" t="s">
        <v>1228</v>
      </c>
      <c r="C124" s="579"/>
      <c r="D124" s="482"/>
      <c r="E124" s="492"/>
      <c r="F124" s="482"/>
      <c r="G124" s="482"/>
      <c r="H124" s="448"/>
      <c r="I124" s="448"/>
    </row>
    <row r="125" spans="1:9" ht="18.5">
      <c r="A125" s="571" t="s">
        <v>1227</v>
      </c>
      <c r="B125" s="959" t="s">
        <v>1915</v>
      </c>
      <c r="C125" s="904"/>
      <c r="D125" s="904"/>
      <c r="E125" s="904"/>
      <c r="F125" s="904"/>
      <c r="G125" s="905"/>
      <c r="H125" s="491">
        <f>SUM(D126:D133)</f>
        <v>0</v>
      </c>
      <c r="I125" s="491">
        <f>COUNT(D126:D133)*2</f>
        <v>16</v>
      </c>
    </row>
    <row r="126" spans="1:9" ht="31">
      <c r="A126" s="572" t="s">
        <v>1225</v>
      </c>
      <c r="B126" s="514" t="s">
        <v>1224</v>
      </c>
      <c r="C126" s="504" t="s">
        <v>1223</v>
      </c>
      <c r="D126" s="60">
        <v>0</v>
      </c>
      <c r="E126" s="500" t="s">
        <v>168</v>
      </c>
      <c r="F126" s="496" t="s">
        <v>2200</v>
      </c>
      <c r="G126" s="62"/>
      <c r="H126" s="491"/>
      <c r="I126" s="491"/>
    </row>
    <row r="127" spans="1:9" ht="29">
      <c r="A127" s="572"/>
      <c r="B127" s="580"/>
      <c r="C127" s="496" t="s">
        <v>2199</v>
      </c>
      <c r="D127" s="60">
        <v>0</v>
      </c>
      <c r="E127" s="500" t="s">
        <v>168</v>
      </c>
      <c r="F127" s="496"/>
      <c r="G127" s="62"/>
      <c r="H127" s="491"/>
      <c r="I127" s="491"/>
    </row>
    <row r="128" spans="1:9" ht="43.5">
      <c r="A128" s="572"/>
      <c r="B128" s="580"/>
      <c r="C128" s="497" t="s">
        <v>2198</v>
      </c>
      <c r="D128" s="60">
        <v>0</v>
      </c>
      <c r="E128" s="500" t="s">
        <v>168</v>
      </c>
      <c r="F128" s="496"/>
      <c r="G128" s="62"/>
      <c r="H128" s="491"/>
      <c r="I128" s="491"/>
    </row>
    <row r="129" spans="1:9" ht="29">
      <c r="A129" s="572"/>
      <c r="B129" s="580"/>
      <c r="C129" s="497" t="s">
        <v>2197</v>
      </c>
      <c r="D129" s="60">
        <v>0</v>
      </c>
      <c r="E129" s="500" t="s">
        <v>168</v>
      </c>
      <c r="F129" s="519"/>
      <c r="G129" s="62"/>
      <c r="H129" s="491"/>
      <c r="I129" s="491"/>
    </row>
    <row r="130" spans="1:9" ht="43.5">
      <c r="A130" s="572" t="s">
        <v>1220</v>
      </c>
      <c r="B130" s="514" t="s">
        <v>1219</v>
      </c>
      <c r="C130" s="496" t="s">
        <v>1912</v>
      </c>
      <c r="D130" s="60">
        <v>0</v>
      </c>
      <c r="E130" s="495" t="s">
        <v>1210</v>
      </c>
      <c r="F130" s="484"/>
      <c r="G130" s="62"/>
      <c r="H130" s="491"/>
      <c r="I130" s="491"/>
    </row>
    <row r="131" spans="1:9" ht="43.5">
      <c r="A131" s="572"/>
      <c r="B131" s="514"/>
      <c r="C131" s="497" t="s">
        <v>2196</v>
      </c>
      <c r="D131" s="60">
        <v>0</v>
      </c>
      <c r="E131" s="495" t="s">
        <v>1210</v>
      </c>
      <c r="F131" s="484"/>
      <c r="G131" s="62"/>
      <c r="H131" s="491"/>
      <c r="I131" s="491"/>
    </row>
    <row r="132" spans="1:9" ht="46.5">
      <c r="A132" s="572" t="s">
        <v>1217</v>
      </c>
      <c r="B132" s="514" t="s">
        <v>1216</v>
      </c>
      <c r="C132" s="495" t="s">
        <v>1215</v>
      </c>
      <c r="D132" s="60">
        <v>0</v>
      </c>
      <c r="E132" s="495" t="s">
        <v>1910</v>
      </c>
      <c r="F132" s="484"/>
      <c r="G132" s="62"/>
      <c r="H132" s="491"/>
      <c r="I132" s="491"/>
    </row>
    <row r="133" spans="1:9" ht="77.5">
      <c r="A133" s="572" t="s">
        <v>1213</v>
      </c>
      <c r="B133" s="514" t="s">
        <v>1212</v>
      </c>
      <c r="C133" s="496" t="s">
        <v>1909</v>
      </c>
      <c r="D133" s="60">
        <v>0</v>
      </c>
      <c r="E133" s="495" t="s">
        <v>1210</v>
      </c>
      <c r="F133" s="484"/>
      <c r="G133" s="62"/>
      <c r="H133" s="491"/>
      <c r="I133" s="491"/>
    </row>
    <row r="134" spans="1:9" ht="34.15" customHeight="1">
      <c r="A134" s="571" t="s">
        <v>1208</v>
      </c>
      <c r="B134" s="959" t="s">
        <v>1908</v>
      </c>
      <c r="C134" s="904"/>
      <c r="D134" s="904"/>
      <c r="E134" s="904"/>
      <c r="F134" s="904"/>
      <c r="G134" s="905"/>
      <c r="H134" s="491">
        <f>SUM(D135:D139)</f>
        <v>0</v>
      </c>
      <c r="I134" s="491">
        <f>COUNT(D135:D139)*2</f>
        <v>6</v>
      </c>
    </row>
    <row r="135" spans="1:9" ht="46.5">
      <c r="A135" s="541" t="s">
        <v>1206</v>
      </c>
      <c r="B135" s="514" t="s">
        <v>1205</v>
      </c>
      <c r="C135" s="497" t="s">
        <v>2195</v>
      </c>
      <c r="D135" s="62">
        <v>0</v>
      </c>
      <c r="E135" s="495" t="s">
        <v>422</v>
      </c>
      <c r="F135" s="484"/>
      <c r="G135" s="62"/>
      <c r="H135" s="491"/>
      <c r="I135" s="491"/>
    </row>
    <row r="136" spans="1:9" s="474" customFormat="1" ht="31" hidden="1">
      <c r="A136" s="573" t="s">
        <v>1203</v>
      </c>
      <c r="B136" s="514" t="s">
        <v>1202</v>
      </c>
      <c r="C136" s="496"/>
      <c r="D136" s="482"/>
      <c r="E136" s="492"/>
      <c r="F136" s="482"/>
      <c r="G136" s="482"/>
      <c r="H136" s="448"/>
      <c r="I136" s="448"/>
    </row>
    <row r="137" spans="1:9" s="474" customFormat="1" ht="31" hidden="1">
      <c r="A137" s="573" t="s">
        <v>1200</v>
      </c>
      <c r="B137" s="514" t="s">
        <v>1199</v>
      </c>
      <c r="C137" s="581"/>
      <c r="D137" s="482"/>
      <c r="E137" s="492"/>
      <c r="F137" s="482"/>
      <c r="G137" s="482"/>
      <c r="H137" s="448"/>
      <c r="I137" s="448"/>
    </row>
    <row r="138" spans="1:9" ht="46.5">
      <c r="A138" s="572" t="s">
        <v>1198</v>
      </c>
      <c r="B138" s="514" t="s">
        <v>1197</v>
      </c>
      <c r="C138" s="496" t="s">
        <v>2194</v>
      </c>
      <c r="D138" s="62">
        <v>0</v>
      </c>
      <c r="E138" s="495" t="s">
        <v>1195</v>
      </c>
      <c r="F138" s="484"/>
      <c r="G138" s="62"/>
      <c r="H138" s="491"/>
      <c r="I138" s="491"/>
    </row>
    <row r="139" spans="1:9" ht="58">
      <c r="A139" s="572" t="s">
        <v>1191</v>
      </c>
      <c r="B139" s="516" t="s">
        <v>1190</v>
      </c>
      <c r="C139" s="500" t="s">
        <v>2193</v>
      </c>
      <c r="D139" s="62">
        <v>0</v>
      </c>
      <c r="E139" s="495" t="s">
        <v>168</v>
      </c>
      <c r="F139" s="484"/>
      <c r="G139" s="62"/>
      <c r="H139" s="491"/>
      <c r="I139" s="491"/>
    </row>
    <row r="140" spans="1:9" ht="18.5">
      <c r="A140" s="571" t="s">
        <v>1188</v>
      </c>
      <c r="B140" s="959" t="s">
        <v>1905</v>
      </c>
      <c r="C140" s="904"/>
      <c r="D140" s="904"/>
      <c r="E140" s="904"/>
      <c r="F140" s="904"/>
      <c r="G140" s="905"/>
      <c r="H140" s="491">
        <f>SUM(D141:D152)</f>
        <v>0</v>
      </c>
      <c r="I140" s="491">
        <f>COUNT(D141:D152)*2</f>
        <v>22</v>
      </c>
    </row>
    <row r="141" spans="1:9" ht="62">
      <c r="A141" s="572" t="s">
        <v>1186</v>
      </c>
      <c r="B141" s="514" t="s">
        <v>1185</v>
      </c>
      <c r="C141" s="509" t="s">
        <v>2192</v>
      </c>
      <c r="D141" s="62">
        <v>0</v>
      </c>
      <c r="E141" s="495" t="s">
        <v>808</v>
      </c>
      <c r="F141" s="484"/>
      <c r="G141" s="62"/>
      <c r="H141" s="491"/>
      <c r="I141" s="491"/>
    </row>
    <row r="142" spans="1:9">
      <c r="A142" s="572"/>
      <c r="B142" s="514"/>
      <c r="C142" s="509" t="s">
        <v>2191</v>
      </c>
      <c r="D142" s="62">
        <v>0</v>
      </c>
      <c r="E142" s="495" t="s">
        <v>808</v>
      </c>
      <c r="F142" s="484"/>
      <c r="G142" s="62"/>
      <c r="H142" s="491"/>
      <c r="I142" s="491"/>
    </row>
    <row r="143" spans="1:9">
      <c r="A143" s="572"/>
      <c r="B143" s="514"/>
      <c r="C143" s="509" t="s">
        <v>2190</v>
      </c>
      <c r="D143" s="62">
        <v>0</v>
      </c>
      <c r="E143" s="495" t="s">
        <v>808</v>
      </c>
      <c r="F143" s="484"/>
      <c r="G143" s="62"/>
      <c r="H143" s="491"/>
      <c r="I143" s="491"/>
    </row>
    <row r="144" spans="1:9" ht="29">
      <c r="A144" s="572"/>
      <c r="B144" s="514"/>
      <c r="C144" s="509" t="s">
        <v>2189</v>
      </c>
      <c r="D144" s="62">
        <v>0</v>
      </c>
      <c r="E144" s="495" t="s">
        <v>808</v>
      </c>
      <c r="F144" s="484"/>
      <c r="G144" s="62"/>
      <c r="H144" s="491"/>
      <c r="I144" s="491"/>
    </row>
    <row r="145" spans="1:9">
      <c r="A145" s="572"/>
      <c r="B145" s="514"/>
      <c r="C145" s="509" t="s">
        <v>2188</v>
      </c>
      <c r="D145" s="62">
        <v>0</v>
      </c>
      <c r="E145" s="495" t="s">
        <v>808</v>
      </c>
      <c r="F145" s="484"/>
      <c r="G145" s="62"/>
      <c r="H145" s="491"/>
      <c r="I145" s="491"/>
    </row>
    <row r="146" spans="1:9">
      <c r="A146" s="572"/>
      <c r="B146" s="514"/>
      <c r="C146" s="509" t="s">
        <v>2187</v>
      </c>
      <c r="D146" s="62">
        <v>0</v>
      </c>
      <c r="E146" s="495" t="s">
        <v>808</v>
      </c>
      <c r="F146" s="484"/>
      <c r="G146" s="62"/>
      <c r="H146" s="491"/>
      <c r="I146" s="491"/>
    </row>
    <row r="147" spans="1:9">
      <c r="A147" s="572"/>
      <c r="B147" s="514"/>
      <c r="C147" s="509" t="s">
        <v>2186</v>
      </c>
      <c r="D147" s="62">
        <v>0</v>
      </c>
      <c r="E147" s="495" t="s">
        <v>808</v>
      </c>
      <c r="F147" s="484"/>
      <c r="G147" s="62"/>
      <c r="H147" s="491"/>
      <c r="I147" s="491"/>
    </row>
    <row r="148" spans="1:9" ht="46.5">
      <c r="A148" s="572" t="s">
        <v>1182</v>
      </c>
      <c r="B148" s="514" t="s">
        <v>1181</v>
      </c>
      <c r="C148" s="495" t="s">
        <v>1180</v>
      </c>
      <c r="D148" s="62">
        <v>0</v>
      </c>
      <c r="E148" s="495" t="s">
        <v>808</v>
      </c>
      <c r="F148" s="484"/>
      <c r="G148" s="62"/>
      <c r="H148" s="491"/>
      <c r="I148" s="491"/>
    </row>
    <row r="149" spans="1:9" ht="46.5">
      <c r="A149" s="572" t="s">
        <v>1179</v>
      </c>
      <c r="B149" s="514" t="s">
        <v>1178</v>
      </c>
      <c r="C149" s="495" t="s">
        <v>1177</v>
      </c>
      <c r="D149" s="62">
        <v>0</v>
      </c>
      <c r="E149" s="495" t="s">
        <v>808</v>
      </c>
      <c r="F149" s="484"/>
      <c r="G149" s="62"/>
      <c r="H149" s="491"/>
      <c r="I149" s="491"/>
    </row>
    <row r="150" spans="1:9" s="474" customFormat="1" ht="62" hidden="1">
      <c r="A150" s="573" t="s">
        <v>1176</v>
      </c>
      <c r="B150" s="514" t="s">
        <v>1175</v>
      </c>
      <c r="C150" s="484"/>
      <c r="D150" s="482"/>
      <c r="E150" s="492"/>
      <c r="F150" s="482"/>
      <c r="G150" s="482"/>
      <c r="H150" s="448"/>
      <c r="I150" s="448"/>
    </row>
    <row r="151" spans="1:9" ht="62">
      <c r="A151" s="572" t="s">
        <v>1173</v>
      </c>
      <c r="B151" s="514" t="s">
        <v>1172</v>
      </c>
      <c r="C151" s="496" t="s">
        <v>1171</v>
      </c>
      <c r="D151" s="62">
        <v>0</v>
      </c>
      <c r="E151" s="495" t="s">
        <v>1170</v>
      </c>
      <c r="F151" s="484"/>
      <c r="G151" s="62"/>
      <c r="H151" s="491"/>
      <c r="I151" s="491"/>
    </row>
    <row r="152" spans="1:9">
      <c r="A152" s="572"/>
      <c r="B152" s="514"/>
      <c r="C152" s="496" t="s">
        <v>2185</v>
      </c>
      <c r="D152" s="62">
        <v>0</v>
      </c>
      <c r="E152" s="495" t="s">
        <v>1170</v>
      </c>
      <c r="F152" s="484"/>
      <c r="G152" s="62"/>
      <c r="H152" s="491"/>
      <c r="I152" s="491"/>
    </row>
    <row r="153" spans="1:9" s="474" customFormat="1" ht="46.5" hidden="1">
      <c r="A153" s="573" t="s">
        <v>1169</v>
      </c>
      <c r="B153" s="517" t="s">
        <v>1168</v>
      </c>
      <c r="D153" s="482"/>
      <c r="E153" s="492"/>
      <c r="F153" s="482"/>
      <c r="G153" s="482"/>
      <c r="H153" s="448"/>
      <c r="I153" s="448"/>
    </row>
    <row r="154" spans="1:9" ht="21">
      <c r="A154" s="570"/>
      <c r="B154" s="963" t="s">
        <v>1167</v>
      </c>
      <c r="C154" s="964"/>
      <c r="D154" s="964"/>
      <c r="E154" s="964"/>
      <c r="F154" s="964"/>
      <c r="G154" s="964"/>
      <c r="H154" s="491">
        <f>H155+H180+H186+H192+H207+H220</f>
        <v>0</v>
      </c>
      <c r="I154" s="491">
        <f>I155+I180+I186+I192+I207+I220</f>
        <v>140</v>
      </c>
    </row>
    <row r="155" spans="1:9" ht="18.5">
      <c r="A155" s="571" t="s">
        <v>1166</v>
      </c>
      <c r="B155" s="959" t="s">
        <v>1165</v>
      </c>
      <c r="C155" s="904"/>
      <c r="D155" s="904"/>
      <c r="E155" s="904"/>
      <c r="F155" s="904"/>
      <c r="G155" s="905"/>
      <c r="H155" s="491">
        <f>SUM(D156:D179)</f>
        <v>0</v>
      </c>
      <c r="I155" s="491">
        <f>COUNT(D156:D179)*2</f>
        <v>48</v>
      </c>
    </row>
    <row r="156" spans="1:9" ht="31">
      <c r="A156" s="572" t="s">
        <v>1164</v>
      </c>
      <c r="B156" s="516" t="s">
        <v>1163</v>
      </c>
      <c r="C156" s="497" t="s">
        <v>2184</v>
      </c>
      <c r="D156" s="62">
        <v>0</v>
      </c>
      <c r="E156" s="495" t="s">
        <v>168</v>
      </c>
      <c r="F156" s="484" t="s">
        <v>2183</v>
      </c>
      <c r="G156" s="62"/>
      <c r="H156" s="491"/>
      <c r="I156" s="491"/>
    </row>
    <row r="157" spans="1:9" ht="43.5">
      <c r="A157" s="572" t="s">
        <v>1158</v>
      </c>
      <c r="B157" s="517" t="s">
        <v>1157</v>
      </c>
      <c r="C157" s="496" t="s">
        <v>2182</v>
      </c>
      <c r="D157" s="62">
        <v>0</v>
      </c>
      <c r="E157" s="495" t="s">
        <v>168</v>
      </c>
      <c r="F157" s="484" t="s">
        <v>2180</v>
      </c>
      <c r="G157" s="62"/>
      <c r="H157" s="491"/>
      <c r="I157" s="491"/>
    </row>
    <row r="158" spans="1:9" ht="43.5">
      <c r="A158" s="572"/>
      <c r="B158" s="517"/>
      <c r="C158" s="496" t="s">
        <v>2181</v>
      </c>
      <c r="D158" s="62">
        <v>0</v>
      </c>
      <c r="E158" s="495" t="s">
        <v>168</v>
      </c>
      <c r="F158" s="484" t="s">
        <v>2180</v>
      </c>
      <c r="G158" s="62"/>
      <c r="H158" s="491"/>
      <c r="I158" s="491"/>
    </row>
    <row r="159" spans="1:9">
      <c r="A159" s="572"/>
      <c r="B159" s="517"/>
      <c r="C159" s="496" t="s">
        <v>2179</v>
      </c>
      <c r="D159" s="62">
        <v>0</v>
      </c>
      <c r="E159" s="495" t="s">
        <v>168</v>
      </c>
      <c r="F159" s="496"/>
      <c r="G159" s="62"/>
      <c r="H159" s="491"/>
      <c r="I159" s="491"/>
    </row>
    <row r="160" spans="1:9">
      <c r="A160" s="572"/>
      <c r="B160" s="517"/>
      <c r="C160" s="547" t="s">
        <v>2178</v>
      </c>
      <c r="D160" s="62">
        <v>0</v>
      </c>
      <c r="E160" s="495" t="s">
        <v>168</v>
      </c>
      <c r="F160" s="496"/>
      <c r="G160" s="62"/>
      <c r="H160" s="491"/>
      <c r="I160" s="491"/>
    </row>
    <row r="161" spans="1:9">
      <c r="A161" s="572"/>
      <c r="B161" s="517"/>
      <c r="C161" s="496" t="s">
        <v>2177</v>
      </c>
      <c r="D161" s="62">
        <v>0</v>
      </c>
      <c r="E161" s="495" t="s">
        <v>168</v>
      </c>
      <c r="F161" s="496"/>
      <c r="G161" s="62"/>
      <c r="H161" s="491"/>
      <c r="I161" s="491"/>
    </row>
    <row r="162" spans="1:9" ht="29">
      <c r="A162" s="572"/>
      <c r="B162" s="517"/>
      <c r="C162" s="496" t="s">
        <v>2176</v>
      </c>
      <c r="D162" s="62">
        <v>0</v>
      </c>
      <c r="E162" s="495" t="s">
        <v>168</v>
      </c>
      <c r="F162" s="496"/>
      <c r="G162" s="62"/>
      <c r="H162" s="491"/>
      <c r="I162" s="491"/>
    </row>
    <row r="163" spans="1:9" ht="29">
      <c r="A163" s="572"/>
      <c r="B163" s="517"/>
      <c r="C163" s="496" t="s">
        <v>2175</v>
      </c>
      <c r="D163" s="62">
        <v>0</v>
      </c>
      <c r="E163" s="495" t="s">
        <v>168</v>
      </c>
      <c r="F163" s="496"/>
      <c r="G163" s="62"/>
      <c r="H163" s="491"/>
      <c r="I163" s="491"/>
    </row>
    <row r="164" spans="1:9" ht="31">
      <c r="A164" s="572" t="s">
        <v>1146</v>
      </c>
      <c r="B164" s="516" t="s">
        <v>1145</v>
      </c>
      <c r="C164" s="496" t="s">
        <v>2174</v>
      </c>
      <c r="D164" s="62">
        <v>0</v>
      </c>
      <c r="E164" s="495" t="s">
        <v>168</v>
      </c>
      <c r="F164" s="496"/>
      <c r="G164" s="62"/>
      <c r="H164" s="491"/>
      <c r="I164" s="491"/>
    </row>
    <row r="165" spans="1:9">
      <c r="A165" s="572"/>
      <c r="B165" s="516"/>
      <c r="C165" s="496" t="s">
        <v>2173</v>
      </c>
      <c r="D165" s="62">
        <v>0</v>
      </c>
      <c r="E165" s="495" t="s">
        <v>168</v>
      </c>
      <c r="F165" s="496"/>
      <c r="G165" s="62"/>
      <c r="H165" s="491"/>
      <c r="I165" s="491"/>
    </row>
    <row r="166" spans="1:9">
      <c r="A166" s="572"/>
      <c r="B166" s="516"/>
      <c r="C166" s="496" t="s">
        <v>2172</v>
      </c>
      <c r="D166" s="62">
        <v>0</v>
      </c>
      <c r="E166" s="495" t="s">
        <v>168</v>
      </c>
      <c r="F166" s="496"/>
      <c r="G166" s="62"/>
      <c r="H166" s="491"/>
      <c r="I166" s="491"/>
    </row>
    <row r="167" spans="1:9">
      <c r="A167" s="572"/>
      <c r="B167" s="516"/>
      <c r="C167" s="496" t="s">
        <v>2171</v>
      </c>
      <c r="D167" s="62">
        <v>0</v>
      </c>
      <c r="E167" s="495" t="s">
        <v>168</v>
      </c>
      <c r="F167" s="496"/>
      <c r="G167" s="62"/>
      <c r="H167" s="491"/>
      <c r="I167" s="491"/>
    </row>
    <row r="168" spans="1:9">
      <c r="A168" s="572"/>
      <c r="B168" s="516"/>
      <c r="C168" s="496" t="s">
        <v>2170</v>
      </c>
      <c r="D168" s="62">
        <v>0</v>
      </c>
      <c r="E168" s="495" t="s">
        <v>168</v>
      </c>
      <c r="F168" s="496"/>
      <c r="G168" s="62"/>
      <c r="H168" s="491"/>
      <c r="I168" s="491"/>
    </row>
    <row r="169" spans="1:9">
      <c r="A169" s="572"/>
      <c r="B169" s="516"/>
      <c r="C169" s="496" t="s">
        <v>2169</v>
      </c>
      <c r="D169" s="62">
        <v>0</v>
      </c>
      <c r="E169" s="495" t="s">
        <v>168</v>
      </c>
      <c r="F169" s="496" t="s">
        <v>2168</v>
      </c>
      <c r="G169" s="62"/>
      <c r="H169" s="491"/>
      <c r="I169" s="491"/>
    </row>
    <row r="170" spans="1:9">
      <c r="A170" s="572"/>
      <c r="B170" s="516"/>
      <c r="C170" s="547" t="s">
        <v>2167</v>
      </c>
      <c r="D170" s="62">
        <v>0</v>
      </c>
      <c r="E170" s="495" t="s">
        <v>168</v>
      </c>
      <c r="F170" s="496"/>
      <c r="G170" s="62"/>
      <c r="H170" s="491"/>
      <c r="I170" s="491"/>
    </row>
    <row r="171" spans="1:9" ht="87">
      <c r="A171" s="572" t="s">
        <v>1134</v>
      </c>
      <c r="B171" s="516" t="s">
        <v>1133</v>
      </c>
      <c r="C171" s="496" t="s">
        <v>2166</v>
      </c>
      <c r="D171" s="62">
        <v>0</v>
      </c>
      <c r="E171" s="495" t="s">
        <v>168</v>
      </c>
      <c r="F171" s="497" t="s">
        <v>2165</v>
      </c>
      <c r="G171" s="62"/>
      <c r="H171" s="491"/>
      <c r="I171" s="491"/>
    </row>
    <row r="172" spans="1:9" ht="43.5">
      <c r="A172" s="572"/>
      <c r="B172" s="516"/>
      <c r="C172" s="496" t="s">
        <v>2164</v>
      </c>
      <c r="D172" s="62">
        <v>0</v>
      </c>
      <c r="E172" s="495" t="s">
        <v>168</v>
      </c>
      <c r="F172" s="496" t="s">
        <v>2163</v>
      </c>
      <c r="G172" s="62"/>
      <c r="H172" s="491"/>
      <c r="I172" s="491"/>
    </row>
    <row r="173" spans="1:9" ht="46.5">
      <c r="A173" s="572" t="s">
        <v>1131</v>
      </c>
      <c r="B173" s="516" t="s">
        <v>1130</v>
      </c>
      <c r="C173" s="496" t="s">
        <v>1129</v>
      </c>
      <c r="D173" s="62">
        <v>0</v>
      </c>
      <c r="E173" s="495" t="s">
        <v>168</v>
      </c>
      <c r="F173" s="484"/>
      <c r="G173" s="62"/>
      <c r="H173" s="491"/>
      <c r="I173" s="491"/>
    </row>
    <row r="174" spans="1:9" ht="31">
      <c r="A174" s="572" t="s">
        <v>1128</v>
      </c>
      <c r="B174" s="516" t="s">
        <v>1127</v>
      </c>
      <c r="C174" s="581" t="s">
        <v>2162</v>
      </c>
      <c r="D174" s="62">
        <v>0</v>
      </c>
      <c r="E174" s="495" t="s">
        <v>168</v>
      </c>
      <c r="F174" s="484"/>
      <c r="G174" s="62"/>
      <c r="H174" s="491"/>
      <c r="I174" s="491"/>
    </row>
    <row r="175" spans="1:9" ht="29">
      <c r="A175" s="572"/>
      <c r="B175" s="516"/>
      <c r="C175" s="496" t="s">
        <v>2161</v>
      </c>
      <c r="D175" s="62">
        <v>0</v>
      </c>
      <c r="E175" s="495" t="s">
        <v>168</v>
      </c>
      <c r="F175" s="484" t="s">
        <v>2160</v>
      </c>
      <c r="G175" s="62"/>
      <c r="H175" s="491"/>
      <c r="I175" s="491"/>
    </row>
    <row r="176" spans="1:9" ht="77.5">
      <c r="A176" s="572" t="s">
        <v>1124</v>
      </c>
      <c r="B176" s="494" t="s">
        <v>1123</v>
      </c>
      <c r="C176" s="496" t="s">
        <v>2159</v>
      </c>
      <c r="D176" s="62">
        <v>0</v>
      </c>
      <c r="E176" s="495" t="s">
        <v>168</v>
      </c>
      <c r="F176" s="484"/>
      <c r="G176" s="62"/>
      <c r="H176" s="491"/>
      <c r="I176" s="491"/>
    </row>
    <row r="177" spans="1:9" ht="29">
      <c r="A177" s="572"/>
      <c r="B177" s="535"/>
      <c r="C177" s="496" t="s">
        <v>2158</v>
      </c>
      <c r="D177" s="62">
        <v>0</v>
      </c>
      <c r="E177" s="495" t="s">
        <v>168</v>
      </c>
      <c r="F177" s="484"/>
      <c r="G177" s="62"/>
      <c r="H177" s="491"/>
      <c r="I177" s="491"/>
    </row>
    <row r="178" spans="1:9" ht="29">
      <c r="A178" s="572"/>
      <c r="B178" s="535"/>
      <c r="C178" s="496" t="s">
        <v>2157</v>
      </c>
      <c r="D178" s="62">
        <v>0</v>
      </c>
      <c r="E178" s="495" t="s">
        <v>797</v>
      </c>
      <c r="F178" s="484"/>
      <c r="G178" s="62"/>
      <c r="H178" s="491"/>
      <c r="I178" s="491"/>
    </row>
    <row r="179" spans="1:9" ht="43.5">
      <c r="A179" s="572"/>
      <c r="B179" s="535"/>
      <c r="C179" s="496" t="s">
        <v>2156</v>
      </c>
      <c r="D179" s="62">
        <v>0</v>
      </c>
      <c r="E179" s="495" t="s">
        <v>168</v>
      </c>
      <c r="F179" s="484"/>
      <c r="G179" s="62"/>
      <c r="H179" s="491"/>
      <c r="I179" s="491"/>
    </row>
    <row r="180" spans="1:9" ht="18.5">
      <c r="A180" s="571" t="s">
        <v>1118</v>
      </c>
      <c r="B180" s="959" t="s">
        <v>1117</v>
      </c>
      <c r="C180" s="904"/>
      <c r="D180" s="904"/>
      <c r="E180" s="904"/>
      <c r="F180" s="904"/>
      <c r="G180" s="905"/>
      <c r="H180" s="491">
        <f>SUM(D181:D185)</f>
        <v>0</v>
      </c>
      <c r="I180" s="491">
        <f>COUNT(D181:D185)*2</f>
        <v>8</v>
      </c>
    </row>
    <row r="181" spans="1:9" ht="72.5">
      <c r="A181" s="541" t="s">
        <v>1116</v>
      </c>
      <c r="B181" s="517" t="s">
        <v>1115</v>
      </c>
      <c r="C181" s="495" t="s">
        <v>1114</v>
      </c>
      <c r="D181" s="62">
        <v>0</v>
      </c>
      <c r="E181" s="495" t="s">
        <v>168</v>
      </c>
      <c r="F181" s="495" t="s">
        <v>1113</v>
      </c>
      <c r="G181" s="484"/>
      <c r="H181" s="491"/>
      <c r="I181" s="491"/>
    </row>
    <row r="182" spans="1:9" s="474" customFormat="1" ht="46.5" hidden="1">
      <c r="A182" s="493" t="s">
        <v>1112</v>
      </c>
      <c r="B182" s="517" t="s">
        <v>1111</v>
      </c>
      <c r="C182" s="482"/>
      <c r="D182" s="62"/>
      <c r="E182" s="492"/>
      <c r="F182" s="482"/>
      <c r="G182" s="482"/>
      <c r="H182" s="448"/>
      <c r="I182" s="448"/>
    </row>
    <row r="183" spans="1:9" ht="43.5">
      <c r="A183" s="572" t="s">
        <v>1110</v>
      </c>
      <c r="B183" s="517" t="s">
        <v>1109</v>
      </c>
      <c r="C183" s="504" t="s">
        <v>2155</v>
      </c>
      <c r="D183" s="62">
        <v>0</v>
      </c>
      <c r="E183" s="495" t="s">
        <v>168</v>
      </c>
      <c r="F183" s="496" t="s">
        <v>2154</v>
      </c>
      <c r="G183" s="484"/>
      <c r="H183" s="491"/>
      <c r="I183" s="491"/>
    </row>
    <row r="184" spans="1:9" ht="31">
      <c r="A184" s="572" t="s">
        <v>1107</v>
      </c>
      <c r="B184" s="582" t="s">
        <v>1106</v>
      </c>
      <c r="C184" s="529" t="s">
        <v>2153</v>
      </c>
      <c r="D184" s="62">
        <v>0</v>
      </c>
      <c r="E184" s="495" t="s">
        <v>168</v>
      </c>
      <c r="F184" s="484"/>
      <c r="G184" s="484"/>
      <c r="H184" s="491"/>
      <c r="I184" s="491"/>
    </row>
    <row r="185" spans="1:9" s="652" customFormat="1" ht="32.65" customHeight="1">
      <c r="A185" s="648"/>
      <c r="B185" s="649"/>
      <c r="C185" s="650" t="s">
        <v>1104</v>
      </c>
      <c r="D185" s="195">
        <v>0</v>
      </c>
      <c r="E185" s="195" t="s">
        <v>168</v>
      </c>
      <c r="F185" s="62"/>
      <c r="G185" s="62"/>
      <c r="H185" s="651"/>
      <c r="I185" s="651"/>
    </row>
    <row r="186" spans="1:9" ht="18.5">
      <c r="A186" s="571" t="s">
        <v>1103</v>
      </c>
      <c r="B186" s="959" t="s">
        <v>1102</v>
      </c>
      <c r="C186" s="904"/>
      <c r="D186" s="904"/>
      <c r="E186" s="904"/>
      <c r="F186" s="904"/>
      <c r="G186" s="905"/>
      <c r="H186" s="491">
        <f>SUM(D187:D191)</f>
        <v>0</v>
      </c>
      <c r="I186" s="491">
        <f>COUNT(D187:D191)*2</f>
        <v>10</v>
      </c>
    </row>
    <row r="187" spans="1:9" ht="54" customHeight="1">
      <c r="A187" s="572" t="s">
        <v>1101</v>
      </c>
      <c r="B187" s="517" t="s">
        <v>1100</v>
      </c>
      <c r="C187" s="530" t="s">
        <v>2152</v>
      </c>
      <c r="D187" s="62">
        <v>0</v>
      </c>
      <c r="E187" s="495" t="s">
        <v>235</v>
      </c>
      <c r="F187" s="484"/>
      <c r="G187" s="62"/>
      <c r="H187" s="491"/>
      <c r="I187" s="491"/>
    </row>
    <row r="188" spans="1:9" ht="39.4" customHeight="1">
      <c r="A188" s="572"/>
      <c r="B188" s="583"/>
      <c r="C188" s="530" t="s">
        <v>1098</v>
      </c>
      <c r="D188" s="62">
        <v>0</v>
      </c>
      <c r="E188" s="495" t="s">
        <v>168</v>
      </c>
      <c r="F188" s="484"/>
      <c r="G188" s="62"/>
      <c r="H188" s="491"/>
      <c r="I188" s="491"/>
    </row>
    <row r="189" spans="1:9" ht="58.15" customHeight="1">
      <c r="A189" s="572" t="s">
        <v>1097</v>
      </c>
      <c r="B189" s="583" t="s">
        <v>1096</v>
      </c>
      <c r="C189" s="530" t="s">
        <v>2151</v>
      </c>
      <c r="D189" s="62">
        <v>0</v>
      </c>
      <c r="E189" s="495" t="s">
        <v>168</v>
      </c>
      <c r="F189" s="484"/>
      <c r="G189" s="62"/>
      <c r="H189" s="491"/>
      <c r="I189" s="491"/>
    </row>
    <row r="190" spans="1:9" ht="58.9" customHeight="1">
      <c r="A190" s="572"/>
      <c r="B190" s="583"/>
      <c r="C190" s="532" t="s">
        <v>1094</v>
      </c>
      <c r="D190" s="62">
        <v>0</v>
      </c>
      <c r="E190" s="495" t="s">
        <v>190</v>
      </c>
      <c r="F190" s="484"/>
      <c r="G190" s="62"/>
      <c r="H190" s="491"/>
      <c r="I190" s="491"/>
    </row>
    <row r="191" spans="1:9" ht="62">
      <c r="A191" s="572" t="s">
        <v>1093</v>
      </c>
      <c r="B191" s="517" t="s">
        <v>1092</v>
      </c>
      <c r="C191" s="495" t="s">
        <v>1091</v>
      </c>
      <c r="D191" s="62">
        <v>0</v>
      </c>
      <c r="E191" s="495" t="s">
        <v>422</v>
      </c>
      <c r="F191" s="484"/>
      <c r="G191" s="62"/>
      <c r="H191" s="491"/>
      <c r="I191" s="491"/>
    </row>
    <row r="192" spans="1:9" ht="18.5">
      <c r="A192" s="571" t="s">
        <v>1090</v>
      </c>
      <c r="B192" s="959" t="s">
        <v>1089</v>
      </c>
      <c r="C192" s="904"/>
      <c r="D192" s="904"/>
      <c r="E192" s="904"/>
      <c r="F192" s="904"/>
      <c r="G192" s="905"/>
      <c r="H192" s="491">
        <f>SUM(D193:D206)</f>
        <v>0</v>
      </c>
      <c r="I192" s="491">
        <f>COUNT(D193:D206)*2</f>
        <v>28</v>
      </c>
    </row>
    <row r="193" spans="1:9" ht="31">
      <c r="A193" s="572" t="s">
        <v>1088</v>
      </c>
      <c r="B193" s="516" t="s">
        <v>1087</v>
      </c>
      <c r="C193" s="500" t="s">
        <v>1872</v>
      </c>
      <c r="D193" s="60">
        <v>0</v>
      </c>
      <c r="E193" s="500" t="s">
        <v>190</v>
      </c>
      <c r="F193" s="496"/>
      <c r="G193" s="62"/>
      <c r="H193" s="491"/>
      <c r="I193" s="491"/>
    </row>
    <row r="194" spans="1:9" ht="46.5">
      <c r="A194" s="572" t="s">
        <v>1084</v>
      </c>
      <c r="B194" s="516" t="s">
        <v>1083</v>
      </c>
      <c r="C194" s="496" t="s">
        <v>2150</v>
      </c>
      <c r="D194" s="60">
        <v>0</v>
      </c>
      <c r="E194" s="495" t="s">
        <v>190</v>
      </c>
      <c r="F194" s="496" t="s">
        <v>2149</v>
      </c>
      <c r="G194" s="62"/>
      <c r="H194" s="491"/>
      <c r="I194" s="491"/>
    </row>
    <row r="195" spans="1:9" ht="43.5">
      <c r="A195" s="572" t="s">
        <v>1081</v>
      </c>
      <c r="B195" s="516" t="s">
        <v>1080</v>
      </c>
      <c r="C195" s="496" t="s">
        <v>2148</v>
      </c>
      <c r="D195" s="60">
        <v>0</v>
      </c>
      <c r="E195" s="495" t="s">
        <v>1078</v>
      </c>
      <c r="F195" s="496" t="s">
        <v>2147</v>
      </c>
      <c r="G195" s="62"/>
      <c r="H195" s="491"/>
      <c r="I195" s="491"/>
    </row>
    <row r="196" spans="1:9" ht="46.5">
      <c r="A196" s="572" t="s">
        <v>1076</v>
      </c>
      <c r="B196" s="516" t="s">
        <v>1075</v>
      </c>
      <c r="C196" s="496" t="s">
        <v>2146</v>
      </c>
      <c r="D196" s="60">
        <v>0</v>
      </c>
      <c r="E196" s="495" t="s">
        <v>235</v>
      </c>
      <c r="F196" s="496" t="s">
        <v>2145</v>
      </c>
      <c r="G196" s="62"/>
      <c r="H196" s="491"/>
      <c r="I196" s="491"/>
    </row>
    <row r="197" spans="1:9" ht="29">
      <c r="A197" s="572"/>
      <c r="B197" s="516"/>
      <c r="C197" s="497" t="s">
        <v>2144</v>
      </c>
      <c r="D197" s="60">
        <v>0</v>
      </c>
      <c r="E197" s="495" t="s">
        <v>422</v>
      </c>
      <c r="F197" s="496"/>
      <c r="G197" s="62"/>
      <c r="H197" s="491"/>
      <c r="I197" s="491"/>
    </row>
    <row r="198" spans="1:9" ht="31">
      <c r="A198" s="572" t="s">
        <v>1062</v>
      </c>
      <c r="B198" s="516" t="s">
        <v>1061</v>
      </c>
      <c r="C198" s="496" t="s">
        <v>2143</v>
      </c>
      <c r="D198" s="60">
        <v>0</v>
      </c>
      <c r="E198" s="495" t="s">
        <v>422</v>
      </c>
      <c r="F198" s="496" t="s">
        <v>2142</v>
      </c>
      <c r="G198" s="62"/>
      <c r="H198" s="491"/>
      <c r="I198" s="491"/>
    </row>
    <row r="199" spans="1:9">
      <c r="A199" s="572"/>
      <c r="B199" s="516"/>
      <c r="C199" s="496" t="s">
        <v>2141</v>
      </c>
      <c r="D199" s="60">
        <v>0</v>
      </c>
      <c r="E199" s="495" t="s">
        <v>422</v>
      </c>
      <c r="F199" s="496"/>
      <c r="G199" s="62"/>
      <c r="H199" s="491"/>
      <c r="I199" s="491"/>
    </row>
    <row r="200" spans="1:9" ht="31">
      <c r="A200" s="572" t="s">
        <v>1057</v>
      </c>
      <c r="B200" s="516" t="s">
        <v>1056</v>
      </c>
      <c r="C200" s="519" t="s">
        <v>2140</v>
      </c>
      <c r="D200" s="60">
        <v>0</v>
      </c>
      <c r="E200" s="495" t="s">
        <v>110</v>
      </c>
      <c r="F200" s="484"/>
      <c r="G200" s="62"/>
      <c r="H200" s="491"/>
      <c r="I200" s="491"/>
    </row>
    <row r="201" spans="1:9">
      <c r="A201" s="572"/>
      <c r="B201" s="516"/>
      <c r="C201" s="584" t="s">
        <v>2139</v>
      </c>
      <c r="D201" s="60">
        <v>0</v>
      </c>
      <c r="E201" s="495" t="s">
        <v>110</v>
      </c>
      <c r="F201" s="484"/>
      <c r="G201" s="62"/>
      <c r="H201" s="491"/>
      <c r="I201" s="491"/>
    </row>
    <row r="202" spans="1:9">
      <c r="A202" s="572"/>
      <c r="B202" s="516"/>
      <c r="C202" s="584" t="s">
        <v>1054</v>
      </c>
      <c r="D202" s="60">
        <v>0</v>
      </c>
      <c r="E202" s="495" t="s">
        <v>110</v>
      </c>
      <c r="F202" s="484"/>
      <c r="G202" s="62"/>
      <c r="H202" s="491"/>
      <c r="I202" s="491"/>
    </row>
    <row r="203" spans="1:9">
      <c r="A203" s="572"/>
      <c r="B203" s="516"/>
      <c r="C203" s="485" t="s">
        <v>1053</v>
      </c>
      <c r="D203" s="60">
        <v>0</v>
      </c>
      <c r="E203" s="495" t="s">
        <v>110</v>
      </c>
      <c r="F203" s="484"/>
      <c r="G203" s="62"/>
      <c r="H203" s="491"/>
      <c r="I203" s="491"/>
    </row>
    <row r="204" spans="1:9" ht="31">
      <c r="A204" s="572" t="s">
        <v>1049</v>
      </c>
      <c r="B204" s="516" t="s">
        <v>1048</v>
      </c>
      <c r="C204" s="500" t="s">
        <v>2138</v>
      </c>
      <c r="D204" s="60">
        <v>0</v>
      </c>
      <c r="E204" s="495" t="s">
        <v>110</v>
      </c>
      <c r="F204" s="484"/>
      <c r="G204" s="62"/>
      <c r="H204" s="491"/>
      <c r="I204" s="491"/>
    </row>
    <row r="205" spans="1:9" ht="29">
      <c r="A205" s="572"/>
      <c r="B205" s="516"/>
      <c r="C205" s="500" t="s">
        <v>1044</v>
      </c>
      <c r="D205" s="60">
        <v>0</v>
      </c>
      <c r="E205" s="495" t="s">
        <v>110</v>
      </c>
      <c r="F205" s="484"/>
      <c r="G205" s="62"/>
      <c r="H205" s="491"/>
      <c r="I205" s="491"/>
    </row>
    <row r="206" spans="1:9" ht="29">
      <c r="A206" s="572"/>
      <c r="B206" s="516"/>
      <c r="C206" s="496" t="s">
        <v>1856</v>
      </c>
      <c r="D206" s="60">
        <v>0</v>
      </c>
      <c r="E206" s="495" t="s">
        <v>110</v>
      </c>
      <c r="F206" s="484"/>
      <c r="G206" s="62"/>
      <c r="H206" s="491"/>
      <c r="I206" s="491"/>
    </row>
    <row r="207" spans="1:9" ht="18.5">
      <c r="A207" s="571" t="s">
        <v>1043</v>
      </c>
      <c r="B207" s="959" t="s">
        <v>1854</v>
      </c>
      <c r="C207" s="904"/>
      <c r="D207" s="904"/>
      <c r="E207" s="904"/>
      <c r="F207" s="904"/>
      <c r="G207" s="905"/>
      <c r="H207" s="491">
        <f>SUM(D208:D219)</f>
        <v>0</v>
      </c>
      <c r="I207" s="491">
        <f>COUNT(D208:D219)*2</f>
        <v>24</v>
      </c>
    </row>
    <row r="208" spans="1:9" ht="31">
      <c r="A208" s="572" t="s">
        <v>1041</v>
      </c>
      <c r="B208" s="516" t="s">
        <v>1040</v>
      </c>
      <c r="C208" s="496" t="s">
        <v>2137</v>
      </c>
      <c r="D208" s="60">
        <v>0</v>
      </c>
      <c r="E208" s="495" t="s">
        <v>1028</v>
      </c>
      <c r="F208" s="496" t="s">
        <v>2136</v>
      </c>
      <c r="G208" s="62"/>
      <c r="H208" s="491"/>
      <c r="I208" s="491"/>
    </row>
    <row r="209" spans="1:9" ht="29">
      <c r="A209" s="572"/>
      <c r="B209" s="516"/>
      <c r="C209" s="496" t="s">
        <v>1851</v>
      </c>
      <c r="D209" s="60">
        <v>0</v>
      </c>
      <c r="E209" s="495" t="s">
        <v>1028</v>
      </c>
      <c r="F209" s="496" t="s">
        <v>2135</v>
      </c>
      <c r="G209" s="62"/>
      <c r="H209" s="491"/>
      <c r="I209" s="491"/>
    </row>
    <row r="210" spans="1:9">
      <c r="A210" s="572"/>
      <c r="B210" s="516"/>
      <c r="C210" s="496" t="s">
        <v>1849</v>
      </c>
      <c r="D210" s="60">
        <v>0</v>
      </c>
      <c r="E210" s="495" t="s">
        <v>1028</v>
      </c>
      <c r="F210" s="496" t="s">
        <v>2134</v>
      </c>
      <c r="G210" s="62"/>
      <c r="H210" s="491"/>
      <c r="I210" s="491"/>
    </row>
    <row r="211" spans="1:9" ht="29">
      <c r="A211" s="572"/>
      <c r="B211" s="516"/>
      <c r="C211" s="496" t="s">
        <v>2133</v>
      </c>
      <c r="D211" s="60">
        <v>0</v>
      </c>
      <c r="E211" s="495" t="s">
        <v>1028</v>
      </c>
      <c r="F211" s="496" t="s">
        <v>2132</v>
      </c>
      <c r="G211" s="62"/>
      <c r="H211" s="491"/>
      <c r="I211" s="491"/>
    </row>
    <row r="212" spans="1:9" ht="29">
      <c r="A212" s="572"/>
      <c r="B212" s="516"/>
      <c r="C212" s="496" t="s">
        <v>1845</v>
      </c>
      <c r="D212" s="60">
        <v>0</v>
      </c>
      <c r="E212" s="495" t="s">
        <v>1028</v>
      </c>
      <c r="F212" s="496" t="s">
        <v>1844</v>
      </c>
      <c r="G212" s="62"/>
      <c r="H212" s="491"/>
      <c r="I212" s="491"/>
    </row>
    <row r="213" spans="1:9" ht="72.5">
      <c r="A213" s="572"/>
      <c r="B213" s="516"/>
      <c r="C213" s="496" t="s">
        <v>2131</v>
      </c>
      <c r="D213" s="60">
        <v>0</v>
      </c>
      <c r="E213" s="495" t="s">
        <v>1028</v>
      </c>
      <c r="F213" s="529" t="s">
        <v>2130</v>
      </c>
      <c r="G213" s="62"/>
      <c r="H213" s="491"/>
      <c r="I213" s="491"/>
    </row>
    <row r="214" spans="1:9" ht="101.5">
      <c r="A214" s="572"/>
      <c r="B214" s="516"/>
      <c r="C214" s="496" t="s">
        <v>1837</v>
      </c>
      <c r="D214" s="60">
        <v>0</v>
      </c>
      <c r="E214" s="495" t="s">
        <v>1028</v>
      </c>
      <c r="F214" s="496" t="s">
        <v>2129</v>
      </c>
      <c r="G214" s="62"/>
      <c r="H214" s="491"/>
      <c r="I214" s="491"/>
    </row>
    <row r="215" spans="1:9" ht="58">
      <c r="A215" s="572" t="s">
        <v>1036</v>
      </c>
      <c r="B215" s="516" t="s">
        <v>1035</v>
      </c>
      <c r="C215" s="496" t="s">
        <v>1835</v>
      </c>
      <c r="D215" s="60">
        <v>0</v>
      </c>
      <c r="E215" s="495" t="s">
        <v>1028</v>
      </c>
      <c r="F215" s="496" t="s">
        <v>1834</v>
      </c>
      <c r="G215" s="62"/>
      <c r="H215" s="491"/>
      <c r="I215" s="491"/>
    </row>
    <row r="216" spans="1:9" ht="43.5">
      <c r="A216" s="572"/>
      <c r="B216" s="516"/>
      <c r="C216" s="496" t="s">
        <v>1833</v>
      </c>
      <c r="D216" s="60">
        <v>0</v>
      </c>
      <c r="E216" s="495" t="s">
        <v>1028</v>
      </c>
      <c r="F216" s="496" t="s">
        <v>2128</v>
      </c>
      <c r="G216" s="62"/>
      <c r="H216" s="491"/>
      <c r="I216" s="491"/>
    </row>
    <row r="217" spans="1:9">
      <c r="A217" s="572"/>
      <c r="B217" s="516"/>
      <c r="C217" s="496" t="s">
        <v>316</v>
      </c>
      <c r="D217" s="60">
        <v>0</v>
      </c>
      <c r="E217" s="495" t="s">
        <v>1028</v>
      </c>
      <c r="F217" s="496" t="s">
        <v>2127</v>
      </c>
      <c r="G217" s="62"/>
      <c r="H217" s="491"/>
      <c r="I217" s="491"/>
    </row>
    <row r="218" spans="1:9" ht="29">
      <c r="A218" s="572"/>
      <c r="B218" s="516"/>
      <c r="C218" s="496" t="s">
        <v>1830</v>
      </c>
      <c r="D218" s="60">
        <v>0</v>
      </c>
      <c r="E218" s="495" t="s">
        <v>1028</v>
      </c>
      <c r="F218" s="545" t="s">
        <v>2126</v>
      </c>
      <c r="G218" s="62"/>
      <c r="H218" s="491"/>
      <c r="I218" s="491"/>
    </row>
    <row r="219" spans="1:9" ht="46.5">
      <c r="A219" s="572" t="s">
        <v>1031</v>
      </c>
      <c r="B219" s="517" t="s">
        <v>1030</v>
      </c>
      <c r="C219" s="490" t="s">
        <v>2125</v>
      </c>
      <c r="D219" s="60">
        <v>0</v>
      </c>
      <c r="E219" s="495" t="s">
        <v>1028</v>
      </c>
      <c r="F219" s="484"/>
      <c r="G219" s="62"/>
      <c r="H219" s="491"/>
      <c r="I219" s="491"/>
    </row>
    <row r="220" spans="1:9" ht="18.5">
      <c r="A220" s="571" t="s">
        <v>1027</v>
      </c>
      <c r="B220" s="959" t="s">
        <v>1026</v>
      </c>
      <c r="C220" s="904"/>
      <c r="D220" s="904"/>
      <c r="E220" s="904"/>
      <c r="F220" s="904"/>
      <c r="G220" s="905"/>
      <c r="H220" s="491">
        <f>SUM(D221:D231)</f>
        <v>0</v>
      </c>
      <c r="I220" s="491">
        <f>COUNT(D221:D231)*2</f>
        <v>22</v>
      </c>
    </row>
    <row r="221" spans="1:9" ht="58">
      <c r="A221" s="572" t="s">
        <v>1025</v>
      </c>
      <c r="B221" s="516" t="s">
        <v>1024</v>
      </c>
      <c r="C221" s="480" t="s">
        <v>1023</v>
      </c>
      <c r="D221" s="60">
        <v>0</v>
      </c>
      <c r="E221" s="500" t="s">
        <v>168</v>
      </c>
      <c r="F221" s="496" t="s">
        <v>2124</v>
      </c>
      <c r="G221" s="62"/>
      <c r="H221" s="491"/>
      <c r="I221" s="491"/>
    </row>
    <row r="222" spans="1:9" ht="46.5">
      <c r="A222" s="572" t="s">
        <v>1021</v>
      </c>
      <c r="B222" s="516" t="s">
        <v>1020</v>
      </c>
      <c r="C222" s="585" t="s">
        <v>2123</v>
      </c>
      <c r="D222" s="60">
        <v>0</v>
      </c>
      <c r="E222" s="500" t="s">
        <v>168</v>
      </c>
      <c r="F222" s="496" t="s">
        <v>2122</v>
      </c>
      <c r="G222" s="62"/>
      <c r="H222" s="491"/>
      <c r="I222" s="491"/>
    </row>
    <row r="223" spans="1:9" ht="46.5">
      <c r="A223" s="541" t="s">
        <v>1007</v>
      </c>
      <c r="B223" s="516" t="s">
        <v>1006</v>
      </c>
      <c r="C223" s="586" t="s">
        <v>1814</v>
      </c>
      <c r="D223" s="60">
        <v>0</v>
      </c>
      <c r="E223" s="500" t="s">
        <v>168</v>
      </c>
      <c r="F223" s="500" t="s">
        <v>2121</v>
      </c>
      <c r="G223" s="62"/>
      <c r="H223" s="491"/>
      <c r="I223" s="491"/>
    </row>
    <row r="224" spans="1:9" ht="62">
      <c r="A224" s="572" t="s">
        <v>1003</v>
      </c>
      <c r="B224" s="494" t="s">
        <v>1002</v>
      </c>
      <c r="C224" s="516" t="s">
        <v>2120</v>
      </c>
      <c r="D224" s="60">
        <v>0</v>
      </c>
      <c r="E224" s="500" t="s">
        <v>168</v>
      </c>
      <c r="F224" s="496" t="s">
        <v>2119</v>
      </c>
      <c r="G224" s="62"/>
      <c r="H224" s="491"/>
      <c r="I224" s="491"/>
    </row>
    <row r="225" spans="1:9" ht="43.5">
      <c r="A225" s="541" t="s">
        <v>1001</v>
      </c>
      <c r="B225" s="516" t="s">
        <v>1000</v>
      </c>
      <c r="C225" s="499" t="s">
        <v>999</v>
      </c>
      <c r="D225" s="60">
        <v>0</v>
      </c>
      <c r="E225" s="500" t="s">
        <v>168</v>
      </c>
      <c r="F225" s="495" t="s">
        <v>1808</v>
      </c>
      <c r="G225" s="62"/>
      <c r="H225" s="491"/>
      <c r="I225" s="491"/>
    </row>
    <row r="226" spans="1:9" ht="31">
      <c r="A226" s="541" t="s">
        <v>997</v>
      </c>
      <c r="B226" s="494" t="s">
        <v>996</v>
      </c>
      <c r="C226" s="499" t="s">
        <v>995</v>
      </c>
      <c r="D226" s="60">
        <v>0</v>
      </c>
      <c r="E226" s="500" t="s">
        <v>168</v>
      </c>
      <c r="F226" s="495" t="s">
        <v>994</v>
      </c>
      <c r="G226" s="62"/>
      <c r="H226" s="491"/>
      <c r="I226" s="491"/>
    </row>
    <row r="227" spans="1:9" ht="31">
      <c r="A227" s="541"/>
      <c r="B227" s="494"/>
      <c r="C227" s="499" t="s">
        <v>993</v>
      </c>
      <c r="D227" s="60">
        <v>0</v>
      </c>
      <c r="E227" s="500" t="s">
        <v>168</v>
      </c>
      <c r="F227" s="495" t="s">
        <v>992</v>
      </c>
      <c r="G227" s="62"/>
      <c r="H227" s="491"/>
      <c r="I227" s="491"/>
    </row>
    <row r="228" spans="1:9" ht="46.5">
      <c r="A228" s="572" t="s">
        <v>991</v>
      </c>
      <c r="B228" s="516" t="s">
        <v>990</v>
      </c>
      <c r="C228" s="484" t="s">
        <v>2118</v>
      </c>
      <c r="D228" s="60">
        <v>0</v>
      </c>
      <c r="E228" s="500" t="s">
        <v>168</v>
      </c>
      <c r="F228" s="497"/>
      <c r="G228" s="62"/>
      <c r="H228" s="491"/>
      <c r="I228" s="491"/>
    </row>
    <row r="229" spans="1:9" ht="29">
      <c r="A229" s="572"/>
      <c r="B229" s="516"/>
      <c r="C229" s="500" t="s">
        <v>2117</v>
      </c>
      <c r="D229" s="60">
        <v>0</v>
      </c>
      <c r="E229" s="500" t="s">
        <v>168</v>
      </c>
      <c r="F229" s="496" t="s">
        <v>2116</v>
      </c>
      <c r="G229" s="62"/>
      <c r="H229" s="491"/>
      <c r="I229" s="491"/>
    </row>
    <row r="230" spans="1:9" ht="43.5">
      <c r="A230" s="572"/>
      <c r="B230" s="516"/>
      <c r="C230" s="484" t="s">
        <v>2115</v>
      </c>
      <c r="D230" s="60">
        <v>0</v>
      </c>
      <c r="E230" s="500" t="s">
        <v>168</v>
      </c>
      <c r="F230" s="488" t="s">
        <v>2114</v>
      </c>
      <c r="G230" s="62"/>
      <c r="H230" s="491"/>
      <c r="I230" s="491"/>
    </row>
    <row r="231" spans="1:9" ht="43.5">
      <c r="A231" s="587"/>
      <c r="B231" s="516"/>
      <c r="C231" s="497" t="s">
        <v>2113</v>
      </c>
      <c r="D231" s="60">
        <v>0</v>
      </c>
      <c r="E231" s="500" t="s">
        <v>168</v>
      </c>
      <c r="F231" s="496" t="s">
        <v>2112</v>
      </c>
      <c r="G231" s="62"/>
      <c r="H231" s="491"/>
      <c r="I231" s="491"/>
    </row>
    <row r="232" spans="1:9" ht="18.5">
      <c r="A232" s="588"/>
      <c r="B232" s="963" t="s">
        <v>984</v>
      </c>
      <c r="C232" s="974"/>
      <c r="D232" s="974"/>
      <c r="E232" s="974"/>
      <c r="F232" s="974"/>
      <c r="G232" s="974"/>
      <c r="H232" s="491">
        <f>H233+H238+H252+H262+H275+H280+H285+H301+H306</f>
        <v>0</v>
      </c>
      <c r="I232" s="491">
        <f>I233+I238+I252+I262+I275+I280+I285+I301+I306</f>
        <v>104</v>
      </c>
    </row>
    <row r="233" spans="1:9" ht="18.5">
      <c r="A233" s="571" t="s">
        <v>983</v>
      </c>
      <c r="B233" s="959" t="s">
        <v>982</v>
      </c>
      <c r="C233" s="904"/>
      <c r="D233" s="904"/>
      <c r="E233" s="904"/>
      <c r="F233" s="904"/>
      <c r="G233" s="905"/>
      <c r="H233" s="491">
        <f>SUM(D234:D236)</f>
        <v>0</v>
      </c>
      <c r="I233" s="491">
        <f>COUNT(D234:D236)*2</f>
        <v>6</v>
      </c>
    </row>
    <row r="234" spans="1:9" ht="43.5">
      <c r="A234" s="572" t="s">
        <v>981</v>
      </c>
      <c r="B234" s="517" t="s">
        <v>980</v>
      </c>
      <c r="C234" s="495" t="s">
        <v>979</v>
      </c>
      <c r="D234" s="62">
        <v>0</v>
      </c>
      <c r="E234" s="495" t="s">
        <v>110</v>
      </c>
      <c r="F234" s="484"/>
      <c r="G234" s="62"/>
      <c r="H234" s="491"/>
      <c r="I234" s="491"/>
    </row>
    <row r="235" spans="1:9" ht="43.5">
      <c r="A235" s="572"/>
      <c r="B235" s="517"/>
      <c r="C235" s="500" t="s">
        <v>978</v>
      </c>
      <c r="D235" s="62">
        <v>0</v>
      </c>
      <c r="E235" s="495" t="s">
        <v>110</v>
      </c>
      <c r="F235" s="484"/>
      <c r="G235" s="62"/>
      <c r="H235" s="491"/>
      <c r="I235" s="491"/>
    </row>
    <row r="236" spans="1:9" ht="46.5">
      <c r="A236" s="572" t="s">
        <v>977</v>
      </c>
      <c r="B236" s="516" t="s">
        <v>976</v>
      </c>
      <c r="C236" s="495" t="s">
        <v>975</v>
      </c>
      <c r="D236" s="62">
        <v>0</v>
      </c>
      <c r="E236" s="495" t="s">
        <v>974</v>
      </c>
      <c r="F236" s="496" t="s">
        <v>2111</v>
      </c>
      <c r="G236" s="62"/>
      <c r="H236" s="491"/>
      <c r="I236" s="491"/>
    </row>
    <row r="237" spans="1:9" s="474" customFormat="1" ht="46.5" hidden="1">
      <c r="A237" s="573" t="s">
        <v>972</v>
      </c>
      <c r="B237" s="516" t="s">
        <v>971</v>
      </c>
      <c r="C237" s="496"/>
      <c r="D237" s="482"/>
      <c r="E237" s="492"/>
      <c r="F237" s="482"/>
      <c r="G237" s="482"/>
      <c r="H237" s="448"/>
      <c r="I237" s="448"/>
    </row>
    <row r="238" spans="1:9" ht="18.5">
      <c r="A238" s="571" t="s">
        <v>970</v>
      </c>
      <c r="B238" s="959" t="s">
        <v>969</v>
      </c>
      <c r="C238" s="904"/>
      <c r="D238" s="904"/>
      <c r="E238" s="904"/>
      <c r="F238" s="904"/>
      <c r="G238" s="905"/>
      <c r="H238" s="491">
        <f>SUM(D239:D251)</f>
        <v>0</v>
      </c>
      <c r="I238" s="491">
        <f>COUNT(D239:D251)*2</f>
        <v>24</v>
      </c>
    </row>
    <row r="239" spans="1:9" ht="46.5">
      <c r="A239" s="572" t="s">
        <v>968</v>
      </c>
      <c r="B239" s="516" t="s">
        <v>967</v>
      </c>
      <c r="C239" s="496" t="s">
        <v>2110</v>
      </c>
      <c r="D239" s="195">
        <v>0</v>
      </c>
      <c r="E239" s="495" t="s">
        <v>110</v>
      </c>
      <c r="F239" s="496" t="s">
        <v>965</v>
      </c>
      <c r="G239" s="62"/>
      <c r="H239" s="491"/>
      <c r="I239" s="491"/>
    </row>
    <row r="240" spans="1:9" s="474" customFormat="1" ht="31" hidden="1">
      <c r="A240" s="573" t="s">
        <v>964</v>
      </c>
      <c r="B240" s="517" t="s">
        <v>963</v>
      </c>
      <c r="C240" s="484"/>
      <c r="D240" s="482"/>
      <c r="E240" s="492"/>
      <c r="F240" s="482"/>
      <c r="G240" s="482"/>
      <c r="H240" s="448"/>
      <c r="I240" s="448"/>
    </row>
    <row r="241" spans="1:9" ht="43.5">
      <c r="A241" s="572" t="s">
        <v>962</v>
      </c>
      <c r="B241" s="516" t="s">
        <v>961</v>
      </c>
      <c r="C241" s="496" t="s">
        <v>960</v>
      </c>
      <c r="D241" s="195">
        <v>0</v>
      </c>
      <c r="E241" s="495" t="s">
        <v>168</v>
      </c>
      <c r="F241" s="484"/>
      <c r="G241" s="62"/>
      <c r="H241" s="491"/>
      <c r="I241" s="491"/>
    </row>
    <row r="242" spans="1:9">
      <c r="A242" s="572"/>
      <c r="B242" s="516"/>
      <c r="C242" s="496" t="s">
        <v>1794</v>
      </c>
      <c r="D242" s="195">
        <v>0</v>
      </c>
      <c r="E242" s="495" t="s">
        <v>168</v>
      </c>
      <c r="F242" s="484"/>
      <c r="G242" s="62"/>
      <c r="H242" s="491"/>
      <c r="I242" s="491"/>
    </row>
    <row r="243" spans="1:9" ht="31">
      <c r="A243" s="572" t="s">
        <v>958</v>
      </c>
      <c r="B243" s="516" t="s">
        <v>957</v>
      </c>
      <c r="C243" s="495" t="s">
        <v>1793</v>
      </c>
      <c r="D243" s="195">
        <v>0</v>
      </c>
      <c r="E243" s="495" t="s">
        <v>190</v>
      </c>
      <c r="F243" s="484"/>
      <c r="G243" s="62"/>
      <c r="H243" s="491"/>
      <c r="I243" s="491"/>
    </row>
    <row r="244" spans="1:9">
      <c r="A244" s="572"/>
      <c r="B244" s="516"/>
      <c r="C244" s="500" t="s">
        <v>955</v>
      </c>
      <c r="D244" s="195">
        <v>0</v>
      </c>
      <c r="E244" s="500" t="s">
        <v>190</v>
      </c>
      <c r="F244" s="484"/>
      <c r="G244" s="62"/>
      <c r="H244" s="491"/>
      <c r="I244" s="491"/>
    </row>
    <row r="245" spans="1:9" ht="43.5">
      <c r="A245" s="572"/>
      <c r="B245" s="516"/>
      <c r="C245" s="589" t="s">
        <v>954</v>
      </c>
      <c r="D245" s="195">
        <v>0</v>
      </c>
      <c r="E245" s="500" t="s">
        <v>51</v>
      </c>
      <c r="F245" s="484"/>
      <c r="G245" s="62"/>
      <c r="H245" s="491"/>
      <c r="I245" s="491"/>
    </row>
    <row r="246" spans="1:9" ht="31">
      <c r="A246" s="541" t="s">
        <v>953</v>
      </c>
      <c r="B246" s="517" t="s">
        <v>952</v>
      </c>
      <c r="C246" s="495" t="s">
        <v>951</v>
      </c>
      <c r="D246" s="195">
        <v>0</v>
      </c>
      <c r="E246" s="590" t="s">
        <v>110</v>
      </c>
      <c r="F246" s="484"/>
      <c r="G246" s="62"/>
      <c r="H246" s="491"/>
      <c r="I246" s="491"/>
    </row>
    <row r="247" spans="1:9" ht="43.5">
      <c r="A247" s="541"/>
      <c r="B247" s="517"/>
      <c r="C247" s="495" t="s">
        <v>950</v>
      </c>
      <c r="D247" s="195">
        <v>0</v>
      </c>
      <c r="E247" s="495" t="s">
        <v>130</v>
      </c>
      <c r="F247" s="484"/>
      <c r="G247" s="62"/>
      <c r="H247" s="491"/>
      <c r="I247" s="491"/>
    </row>
    <row r="248" spans="1:9" ht="46.5">
      <c r="A248" s="572" t="s">
        <v>949</v>
      </c>
      <c r="B248" s="516" t="s">
        <v>948</v>
      </c>
      <c r="C248" s="495" t="s">
        <v>947</v>
      </c>
      <c r="D248" s="195">
        <v>0</v>
      </c>
      <c r="E248" s="495" t="s">
        <v>110</v>
      </c>
      <c r="F248" s="484"/>
      <c r="G248" s="62"/>
      <c r="H248" s="491"/>
      <c r="I248" s="491"/>
    </row>
    <row r="249" spans="1:9">
      <c r="A249" s="572"/>
      <c r="B249" s="516"/>
      <c r="C249" s="495" t="s">
        <v>946</v>
      </c>
      <c r="D249" s="195">
        <v>0</v>
      </c>
      <c r="E249" s="495" t="s">
        <v>797</v>
      </c>
      <c r="F249" s="484"/>
      <c r="G249" s="62"/>
      <c r="H249" s="491"/>
      <c r="I249" s="491"/>
    </row>
    <row r="250" spans="1:9" ht="46.5">
      <c r="A250" s="572" t="s">
        <v>945</v>
      </c>
      <c r="B250" s="516" t="s">
        <v>944</v>
      </c>
      <c r="C250" s="500" t="s">
        <v>1792</v>
      </c>
      <c r="D250" s="195">
        <v>0</v>
      </c>
      <c r="E250" s="495" t="s">
        <v>190</v>
      </c>
      <c r="F250" s="495" t="s">
        <v>942</v>
      </c>
      <c r="G250" s="62"/>
      <c r="H250" s="491"/>
      <c r="I250" s="491"/>
    </row>
    <row r="251" spans="1:9" ht="46.5">
      <c r="A251" s="572" t="s">
        <v>939</v>
      </c>
      <c r="B251" s="516" t="s">
        <v>938</v>
      </c>
      <c r="C251" s="495" t="s">
        <v>1791</v>
      </c>
      <c r="D251" s="195">
        <v>0</v>
      </c>
      <c r="E251" s="495" t="s">
        <v>235</v>
      </c>
      <c r="F251" s="497" t="s">
        <v>2109</v>
      </c>
      <c r="G251" s="62"/>
      <c r="H251" s="491"/>
      <c r="I251" s="491"/>
    </row>
    <row r="252" spans="1:9" ht="18.5">
      <c r="A252" s="571" t="s">
        <v>937</v>
      </c>
      <c r="B252" s="959" t="s">
        <v>936</v>
      </c>
      <c r="C252" s="904"/>
      <c r="D252" s="904"/>
      <c r="E252" s="904"/>
      <c r="F252" s="904"/>
      <c r="G252" s="905"/>
      <c r="H252" s="491">
        <f>SUM(D253:D261)</f>
        <v>0</v>
      </c>
      <c r="I252" s="491">
        <f>COUNT(D253:D261)*2</f>
        <v>18</v>
      </c>
    </row>
    <row r="253" spans="1:9" ht="46.5">
      <c r="A253" s="572" t="s">
        <v>935</v>
      </c>
      <c r="B253" s="494" t="s">
        <v>934</v>
      </c>
      <c r="C253" s="509" t="s">
        <v>2108</v>
      </c>
      <c r="D253" s="62">
        <v>0</v>
      </c>
      <c r="E253" s="495" t="s">
        <v>168</v>
      </c>
      <c r="F253" s="484"/>
      <c r="G253" s="62"/>
      <c r="H253" s="491"/>
      <c r="I253" s="491"/>
    </row>
    <row r="254" spans="1:9" ht="29">
      <c r="A254" s="572"/>
      <c r="B254" s="494"/>
      <c r="C254" s="509" t="s">
        <v>2107</v>
      </c>
      <c r="D254" s="62">
        <v>0</v>
      </c>
      <c r="E254" s="495" t="s">
        <v>168</v>
      </c>
      <c r="F254" s="484"/>
      <c r="G254" s="62"/>
      <c r="H254" s="491"/>
      <c r="I254" s="491"/>
    </row>
    <row r="255" spans="1:9" ht="31">
      <c r="A255" s="572" t="s">
        <v>929</v>
      </c>
      <c r="B255" s="494" t="s">
        <v>928</v>
      </c>
      <c r="C255" s="519" t="s">
        <v>2106</v>
      </c>
      <c r="D255" s="62">
        <v>0</v>
      </c>
      <c r="E255" s="495" t="s">
        <v>2105</v>
      </c>
      <c r="F255" s="484"/>
      <c r="G255" s="62"/>
      <c r="H255" s="491"/>
      <c r="I255" s="491"/>
    </row>
    <row r="256" spans="1:9" ht="29">
      <c r="A256" s="572"/>
      <c r="B256" s="494"/>
      <c r="C256" s="504" t="s">
        <v>2104</v>
      </c>
      <c r="D256" s="62">
        <v>0</v>
      </c>
      <c r="E256" s="495" t="s">
        <v>168</v>
      </c>
      <c r="F256" s="484"/>
      <c r="G256" s="62"/>
      <c r="H256" s="491"/>
      <c r="I256" s="491"/>
    </row>
    <row r="257" spans="1:9" ht="87">
      <c r="A257" s="572" t="s">
        <v>924</v>
      </c>
      <c r="B257" s="494" t="s">
        <v>923</v>
      </c>
      <c r="C257" s="495" t="s">
        <v>1785</v>
      </c>
      <c r="D257" s="62">
        <v>0</v>
      </c>
      <c r="E257" s="495" t="s">
        <v>921</v>
      </c>
      <c r="F257" s="495" t="s">
        <v>2103</v>
      </c>
      <c r="G257" s="62"/>
      <c r="H257" s="491"/>
      <c r="I257" s="491"/>
    </row>
    <row r="258" spans="1:9" ht="58">
      <c r="A258" s="572"/>
      <c r="B258" s="494"/>
      <c r="C258" s="495" t="s">
        <v>1783</v>
      </c>
      <c r="D258" s="62">
        <v>0</v>
      </c>
      <c r="E258" s="495" t="s">
        <v>116</v>
      </c>
      <c r="F258" s="495" t="s">
        <v>919</v>
      </c>
      <c r="G258" s="62"/>
      <c r="H258" s="491"/>
      <c r="I258" s="491"/>
    </row>
    <row r="259" spans="1:9" ht="31">
      <c r="A259" s="572" t="s">
        <v>918</v>
      </c>
      <c r="B259" s="494" t="s">
        <v>917</v>
      </c>
      <c r="C259" s="529" t="s">
        <v>1779</v>
      </c>
      <c r="D259" s="62">
        <v>0</v>
      </c>
      <c r="E259" s="495" t="s">
        <v>190</v>
      </c>
      <c r="F259" s="484"/>
      <c r="G259" s="62"/>
      <c r="H259" s="491"/>
      <c r="I259" s="491"/>
    </row>
    <row r="260" spans="1:9" ht="29">
      <c r="A260" s="572"/>
      <c r="B260" s="494"/>
      <c r="C260" s="500" t="s">
        <v>2102</v>
      </c>
      <c r="D260" s="62">
        <v>0</v>
      </c>
      <c r="E260" s="590" t="s">
        <v>797</v>
      </c>
      <c r="F260" s="484"/>
      <c r="G260" s="62"/>
      <c r="H260" s="491"/>
      <c r="I260" s="491"/>
    </row>
    <row r="261" spans="1:9" ht="31">
      <c r="A261" s="541" t="s">
        <v>915</v>
      </c>
      <c r="B261" s="517" t="s">
        <v>914</v>
      </c>
      <c r="C261" s="495" t="s">
        <v>1778</v>
      </c>
      <c r="D261" s="62">
        <v>0</v>
      </c>
      <c r="E261" s="495" t="s">
        <v>126</v>
      </c>
      <c r="F261" s="484"/>
      <c r="G261" s="62"/>
      <c r="H261" s="491"/>
      <c r="I261" s="491"/>
    </row>
    <row r="262" spans="1:9" ht="18.5">
      <c r="A262" s="571" t="s">
        <v>912</v>
      </c>
      <c r="B262" s="959" t="s">
        <v>911</v>
      </c>
      <c r="C262" s="904"/>
      <c r="D262" s="904"/>
      <c r="E262" s="904"/>
      <c r="F262" s="904"/>
      <c r="G262" s="905"/>
      <c r="H262" s="491">
        <f>SUM(D263:D274)</f>
        <v>0</v>
      </c>
      <c r="I262" s="491">
        <f>COUNT(D263:D274)*2</f>
        <v>22</v>
      </c>
    </row>
    <row r="263" spans="1:9" ht="31">
      <c r="A263" s="572" t="s">
        <v>910</v>
      </c>
      <c r="B263" s="517" t="s">
        <v>909</v>
      </c>
      <c r="C263" s="497" t="s">
        <v>908</v>
      </c>
      <c r="D263" s="62">
        <v>0</v>
      </c>
      <c r="E263" s="495" t="s">
        <v>168</v>
      </c>
      <c r="F263" s="484"/>
      <c r="G263" s="62"/>
      <c r="H263" s="491"/>
      <c r="I263" s="491"/>
    </row>
    <row r="264" spans="1:9" ht="29">
      <c r="A264" s="572"/>
      <c r="B264" s="517"/>
      <c r="C264" s="497" t="s">
        <v>907</v>
      </c>
      <c r="D264" s="62">
        <v>0</v>
      </c>
      <c r="E264" s="495" t="s">
        <v>168</v>
      </c>
      <c r="F264" s="484"/>
      <c r="G264" s="62"/>
      <c r="H264" s="491"/>
      <c r="I264" s="491"/>
    </row>
    <row r="265" spans="1:9" ht="43.5">
      <c r="A265" s="572" t="s">
        <v>906</v>
      </c>
      <c r="B265" s="494" t="s">
        <v>905</v>
      </c>
      <c r="C265" s="497" t="s">
        <v>904</v>
      </c>
      <c r="D265" s="62">
        <v>0</v>
      </c>
      <c r="E265" s="495" t="s">
        <v>168</v>
      </c>
      <c r="F265" s="497" t="s">
        <v>903</v>
      </c>
      <c r="G265" s="62"/>
      <c r="H265" s="491"/>
      <c r="I265" s="491"/>
    </row>
    <row r="266" spans="1:9" ht="29">
      <c r="A266" s="572"/>
      <c r="B266" s="494"/>
      <c r="C266" s="495" t="s">
        <v>902</v>
      </c>
      <c r="D266" s="62">
        <v>0</v>
      </c>
      <c r="E266" s="495" t="s">
        <v>168</v>
      </c>
      <c r="F266" s="495"/>
      <c r="G266" s="62"/>
      <c r="H266" s="491"/>
      <c r="I266" s="491"/>
    </row>
    <row r="267" spans="1:9" ht="29">
      <c r="A267" s="572"/>
      <c r="B267" s="494"/>
      <c r="C267" s="490" t="s">
        <v>901</v>
      </c>
      <c r="D267" s="62">
        <v>0</v>
      </c>
      <c r="E267" s="495" t="s">
        <v>168</v>
      </c>
      <c r="F267" s="495"/>
      <c r="G267" s="62"/>
      <c r="H267" s="491"/>
      <c r="I267" s="491"/>
    </row>
    <row r="268" spans="1:9" ht="31">
      <c r="A268" s="572" t="s">
        <v>900</v>
      </c>
      <c r="B268" s="516" t="s">
        <v>899</v>
      </c>
      <c r="C268" s="591" t="s">
        <v>898</v>
      </c>
      <c r="D268" s="62">
        <v>0</v>
      </c>
      <c r="E268" s="495" t="s">
        <v>168</v>
      </c>
      <c r="F268" s="484"/>
      <c r="G268" s="62"/>
      <c r="H268" s="491"/>
      <c r="I268" s="491"/>
    </row>
    <row r="269" spans="1:9" ht="29">
      <c r="A269" s="572"/>
      <c r="B269" s="516"/>
      <c r="C269" s="497" t="s">
        <v>897</v>
      </c>
      <c r="D269" s="62">
        <v>0</v>
      </c>
      <c r="E269" s="495" t="s">
        <v>168</v>
      </c>
      <c r="F269" s="484"/>
      <c r="G269" s="62"/>
      <c r="H269" s="491"/>
      <c r="I269" s="491"/>
    </row>
    <row r="270" spans="1:9">
      <c r="A270" s="572"/>
      <c r="B270" s="516"/>
      <c r="C270" s="497" t="s">
        <v>896</v>
      </c>
      <c r="D270" s="62">
        <v>0</v>
      </c>
      <c r="E270" s="495" t="s">
        <v>168</v>
      </c>
      <c r="F270" s="484"/>
      <c r="G270" s="62"/>
      <c r="H270" s="491"/>
      <c r="I270" s="491"/>
    </row>
    <row r="271" spans="1:9">
      <c r="A271" s="572"/>
      <c r="B271" s="516"/>
      <c r="C271" s="497" t="s">
        <v>2101</v>
      </c>
      <c r="D271" s="62">
        <v>0</v>
      </c>
      <c r="E271" s="495" t="s">
        <v>168</v>
      </c>
      <c r="F271" s="484"/>
      <c r="G271" s="62"/>
      <c r="H271" s="491"/>
      <c r="I271" s="491"/>
    </row>
    <row r="272" spans="1:9" s="474" customFormat="1" ht="31" hidden="1">
      <c r="A272" s="493" t="s">
        <v>894</v>
      </c>
      <c r="B272" s="516" t="s">
        <v>893</v>
      </c>
      <c r="C272" s="482"/>
      <c r="D272" s="482"/>
      <c r="E272" s="492"/>
      <c r="F272" s="482"/>
      <c r="G272" s="482"/>
      <c r="H272" s="448"/>
      <c r="I272" s="448"/>
    </row>
    <row r="273" spans="1:9" ht="31">
      <c r="A273" s="572" t="s">
        <v>892</v>
      </c>
      <c r="B273" s="516" t="s">
        <v>891</v>
      </c>
      <c r="C273" s="496" t="s">
        <v>2100</v>
      </c>
      <c r="D273" s="62">
        <v>0</v>
      </c>
      <c r="E273" s="495" t="s">
        <v>168</v>
      </c>
      <c r="F273" s="484"/>
      <c r="G273" s="62"/>
      <c r="H273" s="491"/>
      <c r="I273" s="491"/>
    </row>
    <row r="274" spans="1:9" ht="46.5">
      <c r="A274" s="572" t="s">
        <v>889</v>
      </c>
      <c r="B274" s="516" t="s">
        <v>888</v>
      </c>
      <c r="C274" s="500" t="s">
        <v>887</v>
      </c>
      <c r="D274" s="62">
        <v>0</v>
      </c>
      <c r="E274" s="495" t="s">
        <v>168</v>
      </c>
      <c r="F274" s="484"/>
      <c r="G274" s="62"/>
      <c r="H274" s="491"/>
      <c r="I274" s="491"/>
    </row>
    <row r="275" spans="1:9" ht="18.5">
      <c r="A275" s="571" t="s">
        <v>886</v>
      </c>
      <c r="B275" s="959" t="s">
        <v>885</v>
      </c>
      <c r="C275" s="904"/>
      <c r="D275" s="904"/>
      <c r="E275" s="904"/>
      <c r="F275" s="904"/>
      <c r="G275" s="905"/>
      <c r="H275" s="491">
        <f>SUM(D276:D278)</f>
        <v>0</v>
      </c>
      <c r="I275" s="491">
        <f>COUNT(D276:D278)*2</f>
        <v>6</v>
      </c>
    </row>
    <row r="276" spans="1:9" ht="46.5">
      <c r="A276" s="572" t="s">
        <v>884</v>
      </c>
      <c r="B276" s="516" t="s">
        <v>883</v>
      </c>
      <c r="C276" s="495" t="s">
        <v>882</v>
      </c>
      <c r="D276" s="62">
        <v>0</v>
      </c>
      <c r="E276" s="495" t="s">
        <v>235</v>
      </c>
      <c r="F276" s="484"/>
      <c r="G276" s="62"/>
      <c r="H276" s="491"/>
      <c r="I276" s="491"/>
    </row>
    <row r="277" spans="1:9">
      <c r="A277" s="572"/>
      <c r="B277" s="516"/>
      <c r="C277" s="495" t="s">
        <v>1775</v>
      </c>
      <c r="D277" s="62">
        <v>0</v>
      </c>
      <c r="E277" s="495" t="s">
        <v>235</v>
      </c>
      <c r="F277" s="484"/>
      <c r="G277" s="62"/>
      <c r="H277" s="491"/>
      <c r="I277" s="491"/>
    </row>
    <row r="278" spans="1:9" ht="46.5">
      <c r="A278" s="572" t="s">
        <v>881</v>
      </c>
      <c r="B278" s="516" t="s">
        <v>880</v>
      </c>
      <c r="C278" s="496" t="s">
        <v>2099</v>
      </c>
      <c r="D278" s="62">
        <v>0</v>
      </c>
      <c r="E278" s="495" t="s">
        <v>235</v>
      </c>
      <c r="F278" s="484"/>
      <c r="G278" s="62"/>
      <c r="H278" s="491"/>
      <c r="I278" s="491"/>
    </row>
    <row r="279" spans="1:9" s="474" customFormat="1" ht="43.5" hidden="1">
      <c r="A279" s="493" t="s">
        <v>878</v>
      </c>
      <c r="B279" s="592" t="s">
        <v>877</v>
      </c>
      <c r="C279" s="482"/>
      <c r="D279" s="482"/>
      <c r="E279" s="492"/>
      <c r="F279" s="482"/>
      <c r="G279" s="482"/>
      <c r="H279" s="448"/>
      <c r="I279" s="448"/>
    </row>
    <row r="280" spans="1:9" ht="18.5">
      <c r="A280" s="571" t="s">
        <v>876</v>
      </c>
      <c r="B280" s="959" t="s">
        <v>875</v>
      </c>
      <c r="C280" s="904"/>
      <c r="D280" s="904"/>
      <c r="E280" s="904"/>
      <c r="F280" s="904"/>
      <c r="G280" s="905"/>
      <c r="H280" s="491">
        <f>SUM(D281:D284)</f>
        <v>0</v>
      </c>
      <c r="I280" s="491">
        <f>COUNT(D281:D284)*2</f>
        <v>8</v>
      </c>
    </row>
    <row r="281" spans="1:9" ht="43.5">
      <c r="A281" s="572" t="s">
        <v>874</v>
      </c>
      <c r="B281" s="516" t="s">
        <v>873</v>
      </c>
      <c r="C281" s="496" t="s">
        <v>2098</v>
      </c>
      <c r="D281" s="60">
        <v>0</v>
      </c>
      <c r="E281" s="500" t="s">
        <v>130</v>
      </c>
      <c r="F281" s="496" t="s">
        <v>2097</v>
      </c>
      <c r="G281" s="62"/>
      <c r="H281" s="491"/>
      <c r="I281" s="491"/>
    </row>
    <row r="282" spans="1:9" ht="46.5">
      <c r="A282" s="572" t="s">
        <v>871</v>
      </c>
      <c r="B282" s="516" t="s">
        <v>870</v>
      </c>
      <c r="C282" s="496" t="s">
        <v>2096</v>
      </c>
      <c r="D282" s="60">
        <v>0</v>
      </c>
      <c r="E282" s="500" t="s">
        <v>190</v>
      </c>
      <c r="F282" s="496" t="s">
        <v>2095</v>
      </c>
      <c r="G282" s="62"/>
      <c r="H282" s="491"/>
      <c r="I282" s="491"/>
    </row>
    <row r="283" spans="1:9" ht="43.5">
      <c r="A283" s="572"/>
      <c r="B283" s="516"/>
      <c r="C283" s="496" t="s">
        <v>2094</v>
      </c>
      <c r="D283" s="60">
        <v>0</v>
      </c>
      <c r="E283" s="500" t="s">
        <v>808</v>
      </c>
      <c r="F283" s="496" t="s">
        <v>2093</v>
      </c>
      <c r="G283" s="62"/>
      <c r="H283" s="491"/>
      <c r="I283" s="491"/>
    </row>
    <row r="284" spans="1:9" ht="62">
      <c r="A284" s="572" t="s">
        <v>869</v>
      </c>
      <c r="B284" s="516" t="s">
        <v>868</v>
      </c>
      <c r="C284" s="496" t="s">
        <v>2092</v>
      </c>
      <c r="D284" s="60">
        <v>0</v>
      </c>
      <c r="E284" s="500" t="s">
        <v>130</v>
      </c>
      <c r="F284" s="496" t="s">
        <v>2091</v>
      </c>
      <c r="G284" s="62"/>
      <c r="H284" s="491"/>
      <c r="I284" s="491"/>
    </row>
    <row r="285" spans="1:9" ht="18.5">
      <c r="A285" s="571" t="s">
        <v>867</v>
      </c>
      <c r="B285" s="959" t="s">
        <v>866</v>
      </c>
      <c r="C285" s="904"/>
      <c r="D285" s="904"/>
      <c r="E285" s="904"/>
      <c r="F285" s="904"/>
      <c r="G285" s="905"/>
      <c r="H285" s="491">
        <f>SUM(D286:D290)</f>
        <v>0</v>
      </c>
      <c r="I285" s="491">
        <f>COUNT(D286:D290)*2</f>
        <v>10</v>
      </c>
    </row>
    <row r="286" spans="1:9" ht="29">
      <c r="A286" s="572" t="s">
        <v>865</v>
      </c>
      <c r="B286" s="516" t="s">
        <v>864</v>
      </c>
      <c r="C286" s="496" t="s">
        <v>2090</v>
      </c>
      <c r="D286" s="62">
        <v>0</v>
      </c>
      <c r="E286" s="495" t="s">
        <v>190</v>
      </c>
      <c r="F286" s="484"/>
      <c r="G286" s="62"/>
      <c r="H286" s="491"/>
      <c r="I286" s="491"/>
    </row>
    <row r="287" spans="1:9" ht="29">
      <c r="A287" s="572"/>
      <c r="B287" s="516"/>
      <c r="C287" s="496" t="s">
        <v>2089</v>
      </c>
      <c r="D287" s="62">
        <v>0</v>
      </c>
      <c r="E287" s="495" t="s">
        <v>190</v>
      </c>
      <c r="F287" s="484"/>
      <c r="G287" s="62"/>
      <c r="H287" s="491"/>
      <c r="I287" s="491"/>
    </row>
    <row r="288" spans="1:9" ht="43.5">
      <c r="A288" s="572"/>
      <c r="B288" s="516"/>
      <c r="C288" s="496" t="s">
        <v>2088</v>
      </c>
      <c r="D288" s="62">
        <v>0</v>
      </c>
      <c r="E288" s="495" t="s">
        <v>190</v>
      </c>
      <c r="F288" s="484"/>
      <c r="G288" s="62"/>
      <c r="H288" s="491"/>
      <c r="I288" s="491"/>
    </row>
    <row r="289" spans="1:9" ht="46.5">
      <c r="A289" s="572" t="s">
        <v>862</v>
      </c>
      <c r="B289" s="516" t="s">
        <v>861</v>
      </c>
      <c r="C289" s="496" t="s">
        <v>2087</v>
      </c>
      <c r="D289" s="62">
        <v>0</v>
      </c>
      <c r="E289" s="495" t="s">
        <v>190</v>
      </c>
      <c r="F289" s="484"/>
      <c r="G289" s="62"/>
      <c r="H289" s="491"/>
      <c r="I289" s="491"/>
    </row>
    <row r="290" spans="1:9" ht="46.5">
      <c r="A290" s="541" t="s">
        <v>860</v>
      </c>
      <c r="B290" s="516" t="s">
        <v>859</v>
      </c>
      <c r="C290" s="496" t="s">
        <v>1767</v>
      </c>
      <c r="D290" s="62">
        <v>0</v>
      </c>
      <c r="E290" s="495" t="s">
        <v>110</v>
      </c>
      <c r="F290" s="484"/>
      <c r="G290" s="62"/>
      <c r="H290" s="491"/>
      <c r="I290" s="491"/>
    </row>
    <row r="291" spans="1:9" s="474" customFormat="1" ht="18" hidden="1" customHeight="1">
      <c r="A291" s="593" t="s">
        <v>858</v>
      </c>
      <c r="B291" s="959" t="s">
        <v>857</v>
      </c>
      <c r="C291" s="972"/>
      <c r="D291" s="972"/>
      <c r="E291" s="972"/>
      <c r="F291" s="972"/>
      <c r="G291" s="973"/>
      <c r="H291" s="448"/>
      <c r="I291" s="448"/>
    </row>
    <row r="292" spans="1:9" s="474" customFormat="1" ht="46.5" hidden="1">
      <c r="A292" s="493" t="s">
        <v>856</v>
      </c>
      <c r="B292" s="516" t="s">
        <v>855</v>
      </c>
      <c r="C292" s="482"/>
      <c r="D292" s="482"/>
      <c r="E292" s="492"/>
      <c r="F292" s="482"/>
      <c r="G292" s="482"/>
      <c r="H292" s="448"/>
      <c r="I292" s="448"/>
    </row>
    <row r="293" spans="1:9" s="474" customFormat="1" ht="46.5" hidden="1">
      <c r="A293" s="493" t="s">
        <v>854</v>
      </c>
      <c r="B293" s="516" t="s">
        <v>853</v>
      </c>
      <c r="C293" s="482"/>
      <c r="D293" s="482"/>
      <c r="E293" s="492"/>
      <c r="F293" s="482"/>
      <c r="G293" s="482"/>
      <c r="H293" s="448"/>
      <c r="I293" s="448"/>
    </row>
    <row r="294" spans="1:9" s="474" customFormat="1" ht="18" hidden="1" customHeight="1">
      <c r="A294" s="594" t="s">
        <v>852</v>
      </c>
      <c r="B294" s="959" t="s">
        <v>851</v>
      </c>
      <c r="C294" s="972"/>
      <c r="D294" s="972"/>
      <c r="E294" s="972"/>
      <c r="F294" s="972"/>
      <c r="G294" s="973"/>
      <c r="H294" s="448"/>
      <c r="I294" s="448"/>
    </row>
    <row r="295" spans="1:9" s="474" customFormat="1" ht="31" hidden="1">
      <c r="A295" s="493" t="s">
        <v>850</v>
      </c>
      <c r="B295" s="516" t="s">
        <v>849</v>
      </c>
      <c r="C295" s="482"/>
      <c r="D295" s="482"/>
      <c r="E295" s="492"/>
      <c r="F295" s="482"/>
      <c r="G295" s="482"/>
      <c r="H295" s="448"/>
      <c r="I295" s="448"/>
    </row>
    <row r="296" spans="1:9" s="474" customFormat="1" ht="46.5" hidden="1">
      <c r="A296" s="493" t="s">
        <v>848</v>
      </c>
      <c r="B296" s="516" t="s">
        <v>847</v>
      </c>
      <c r="C296" s="482"/>
      <c r="D296" s="482"/>
      <c r="E296" s="492"/>
      <c r="F296" s="482"/>
      <c r="G296" s="482"/>
      <c r="H296" s="448"/>
      <c r="I296" s="448"/>
    </row>
    <row r="297" spans="1:9" s="474" customFormat="1" ht="18" hidden="1" customHeight="1">
      <c r="A297" s="593" t="s">
        <v>846</v>
      </c>
      <c r="B297" s="959" t="s">
        <v>1766</v>
      </c>
      <c r="C297" s="972"/>
      <c r="D297" s="972"/>
      <c r="E297" s="972"/>
      <c r="F297" s="972"/>
      <c r="G297" s="973"/>
      <c r="H297" s="448"/>
      <c r="I297" s="448"/>
    </row>
    <row r="298" spans="1:9" s="474" customFormat="1" ht="46.5" hidden="1">
      <c r="A298" s="493" t="s">
        <v>844</v>
      </c>
      <c r="B298" s="516" t="s">
        <v>843</v>
      </c>
      <c r="C298" s="482"/>
      <c r="D298" s="482"/>
      <c r="E298" s="492"/>
      <c r="F298" s="482"/>
      <c r="G298" s="482"/>
      <c r="H298" s="448"/>
      <c r="I298" s="448"/>
    </row>
    <row r="299" spans="1:9" s="474" customFormat="1" ht="46.5" hidden="1">
      <c r="A299" s="493" t="s">
        <v>842</v>
      </c>
      <c r="B299" s="516" t="s">
        <v>841</v>
      </c>
      <c r="C299" s="482"/>
      <c r="D299" s="482"/>
      <c r="E299" s="492"/>
      <c r="F299" s="482"/>
      <c r="G299" s="482"/>
      <c r="H299" s="448"/>
      <c r="I299" s="448"/>
    </row>
    <row r="300" spans="1:9" s="474" customFormat="1" ht="46.5" hidden="1">
      <c r="A300" s="493" t="s">
        <v>840</v>
      </c>
      <c r="B300" s="517" t="s">
        <v>839</v>
      </c>
      <c r="C300" s="482"/>
      <c r="D300" s="482"/>
      <c r="E300" s="492"/>
      <c r="F300" s="482"/>
      <c r="G300" s="482"/>
      <c r="H300" s="448"/>
      <c r="I300" s="448"/>
    </row>
    <row r="301" spans="1:9" ht="31">
      <c r="A301" s="571" t="s">
        <v>838</v>
      </c>
      <c r="B301" s="959" t="s">
        <v>1765</v>
      </c>
      <c r="C301" s="904"/>
      <c r="D301" s="904"/>
      <c r="E301" s="904"/>
      <c r="F301" s="904"/>
      <c r="G301" s="905"/>
      <c r="H301" s="491">
        <f>SUM(D302:D305)</f>
        <v>0</v>
      </c>
      <c r="I301" s="491">
        <f>COUNT(D302:D305)*2</f>
        <v>8</v>
      </c>
    </row>
    <row r="302" spans="1:9" ht="31">
      <c r="A302" s="572" t="s">
        <v>836</v>
      </c>
      <c r="B302" s="494" t="s">
        <v>835</v>
      </c>
      <c r="C302" s="494" t="s">
        <v>2086</v>
      </c>
      <c r="D302" s="62">
        <v>0</v>
      </c>
      <c r="E302" s="495" t="s">
        <v>126</v>
      </c>
      <c r="F302" s="484"/>
      <c r="G302" s="62"/>
      <c r="H302" s="491"/>
      <c r="I302" s="491"/>
    </row>
    <row r="303" spans="1:9" ht="58">
      <c r="A303" s="572" t="s">
        <v>833</v>
      </c>
      <c r="B303" s="494" t="s">
        <v>832</v>
      </c>
      <c r="C303" s="495" t="s">
        <v>831</v>
      </c>
      <c r="D303" s="62">
        <v>0</v>
      </c>
      <c r="E303" s="495" t="s">
        <v>130</v>
      </c>
      <c r="F303" s="495" t="s">
        <v>830</v>
      </c>
      <c r="G303" s="62"/>
      <c r="H303" s="491"/>
      <c r="I303" s="491"/>
    </row>
    <row r="304" spans="1:9" ht="29">
      <c r="A304" s="572"/>
      <c r="B304" s="494"/>
      <c r="C304" s="539" t="s">
        <v>829</v>
      </c>
      <c r="D304" s="62">
        <v>0</v>
      </c>
      <c r="E304" s="495" t="s">
        <v>126</v>
      </c>
      <c r="F304" s="495"/>
      <c r="G304" s="62"/>
      <c r="H304" s="491"/>
      <c r="I304" s="491"/>
    </row>
    <row r="305" spans="1:9" ht="62">
      <c r="A305" s="572" t="s">
        <v>828</v>
      </c>
      <c r="B305" s="494" t="s">
        <v>827</v>
      </c>
      <c r="C305" s="522" t="s">
        <v>826</v>
      </c>
      <c r="D305" s="62">
        <v>0</v>
      </c>
      <c r="E305" s="495" t="s">
        <v>168</v>
      </c>
      <c r="F305" s="496"/>
      <c r="G305" s="62"/>
      <c r="H305" s="491"/>
      <c r="I305" s="491"/>
    </row>
    <row r="306" spans="1:9" ht="31">
      <c r="A306" s="572" t="s">
        <v>825</v>
      </c>
      <c r="B306" s="959" t="s">
        <v>1764</v>
      </c>
      <c r="C306" s="904"/>
      <c r="D306" s="904"/>
      <c r="E306" s="904"/>
      <c r="F306" s="904"/>
      <c r="G306" s="905"/>
      <c r="H306" s="491">
        <f>SUM(D307)</f>
        <v>0</v>
      </c>
      <c r="I306" s="491">
        <f>COUNT(D307)*2</f>
        <v>2</v>
      </c>
    </row>
    <row r="307" spans="1:9" ht="72.5">
      <c r="A307" s="541" t="s">
        <v>823</v>
      </c>
      <c r="B307" s="595" t="s">
        <v>822</v>
      </c>
      <c r="C307" s="497" t="s">
        <v>821</v>
      </c>
      <c r="D307" s="62">
        <v>0</v>
      </c>
      <c r="E307" s="495" t="s">
        <v>110</v>
      </c>
      <c r="F307" s="484" t="s">
        <v>1763</v>
      </c>
      <c r="G307" s="62"/>
      <c r="H307" s="491"/>
      <c r="I307" s="491"/>
    </row>
    <row r="308" spans="1:9" s="474" customFormat="1" ht="29" hidden="1">
      <c r="A308" s="493" t="s">
        <v>819</v>
      </c>
      <c r="B308" s="596" t="s">
        <v>818</v>
      </c>
      <c r="C308" s="482"/>
      <c r="D308" s="482"/>
      <c r="E308" s="492"/>
      <c r="F308" s="482"/>
      <c r="G308" s="482"/>
      <c r="H308" s="448"/>
      <c r="I308" s="448"/>
    </row>
    <row r="309" spans="1:9" ht="21">
      <c r="A309" s="570"/>
      <c r="B309" s="963" t="s">
        <v>817</v>
      </c>
      <c r="C309" s="964"/>
      <c r="D309" s="964"/>
      <c r="E309" s="964"/>
      <c r="F309" s="964"/>
      <c r="G309" s="975"/>
      <c r="H309" s="491">
        <f>H310+H319+H328+H340+H350+H353+H359+H371+H380+H396+H403+H407+H422+H431+H438+H455+H463</f>
        <v>0</v>
      </c>
      <c r="I309" s="491">
        <f>I310+I319+I328+I340+I350+I353+I359+I371+I380+I396+I403+I407+I422+I431+I438+I455+I463</f>
        <v>204</v>
      </c>
    </row>
    <row r="310" spans="1:9" ht="18.5">
      <c r="A310" s="571" t="s">
        <v>816</v>
      </c>
      <c r="B310" s="959" t="s">
        <v>815</v>
      </c>
      <c r="C310" s="904"/>
      <c r="D310" s="904"/>
      <c r="E310" s="904"/>
      <c r="F310" s="904"/>
      <c r="G310" s="905"/>
      <c r="H310" s="491">
        <f>SUM(D311:D318)</f>
        <v>0</v>
      </c>
      <c r="I310" s="491">
        <f>COUNT(D311:D318)*2</f>
        <v>14</v>
      </c>
    </row>
    <row r="311" spans="1:9" ht="43.5">
      <c r="A311" s="572" t="s">
        <v>814</v>
      </c>
      <c r="B311" s="516" t="s">
        <v>813</v>
      </c>
      <c r="C311" s="495" t="s">
        <v>812</v>
      </c>
      <c r="D311" s="62">
        <v>0</v>
      </c>
      <c r="E311" s="495" t="s">
        <v>51</v>
      </c>
      <c r="G311" s="62"/>
      <c r="H311" s="491"/>
      <c r="I311" s="491"/>
    </row>
    <row r="312" spans="1:9" ht="43.5">
      <c r="A312" s="572"/>
      <c r="B312" s="516"/>
      <c r="C312" s="495" t="s">
        <v>1762</v>
      </c>
      <c r="D312" s="62">
        <v>0</v>
      </c>
      <c r="E312" s="495" t="s">
        <v>51</v>
      </c>
      <c r="F312" s="495" t="s">
        <v>1761</v>
      </c>
      <c r="G312" s="62"/>
      <c r="H312" s="491"/>
      <c r="I312" s="491"/>
    </row>
    <row r="313" spans="1:9" s="474" customFormat="1" ht="31" hidden="1">
      <c r="A313" s="493" t="s">
        <v>806</v>
      </c>
      <c r="B313" s="516" t="s">
        <v>805</v>
      </c>
      <c r="C313" s="516"/>
      <c r="D313" s="482"/>
      <c r="E313" s="492"/>
      <c r="F313" s="482"/>
      <c r="G313" s="482"/>
      <c r="H313" s="448"/>
      <c r="I313" s="448"/>
    </row>
    <row r="314" spans="1:9" ht="31">
      <c r="A314" s="572" t="s">
        <v>796</v>
      </c>
      <c r="B314" s="516" t="s">
        <v>795</v>
      </c>
      <c r="C314" s="495" t="s">
        <v>2085</v>
      </c>
      <c r="D314" s="62">
        <v>0</v>
      </c>
      <c r="E314" s="495" t="s">
        <v>1758</v>
      </c>
      <c r="G314" s="62"/>
      <c r="H314" s="491"/>
      <c r="I314" s="491"/>
    </row>
    <row r="315" spans="1:9" ht="29">
      <c r="A315" s="572"/>
      <c r="B315" s="516"/>
      <c r="C315" s="495" t="s">
        <v>1759</v>
      </c>
      <c r="D315" s="62">
        <v>0</v>
      </c>
      <c r="E315" s="495" t="s">
        <v>1758</v>
      </c>
      <c r="F315" s="484"/>
      <c r="G315" s="62"/>
      <c r="H315" s="491"/>
      <c r="I315" s="491"/>
    </row>
    <row r="316" spans="1:9" ht="29">
      <c r="A316" s="572"/>
      <c r="B316" s="516"/>
      <c r="C316" s="496" t="s">
        <v>2084</v>
      </c>
      <c r="D316" s="62">
        <v>0</v>
      </c>
      <c r="E316" s="495" t="s">
        <v>190</v>
      </c>
      <c r="F316" s="484"/>
      <c r="G316" s="62"/>
      <c r="H316" s="491"/>
      <c r="I316" s="491"/>
    </row>
    <row r="317" spans="1:9" ht="29">
      <c r="A317" s="572"/>
      <c r="B317" s="516"/>
      <c r="C317" s="495" t="s">
        <v>1755</v>
      </c>
      <c r="D317" s="62">
        <v>0</v>
      </c>
      <c r="E317" s="495" t="s">
        <v>51</v>
      </c>
      <c r="F317" s="484"/>
      <c r="G317" s="62"/>
      <c r="H317" s="491"/>
      <c r="I317" s="491"/>
    </row>
    <row r="318" spans="1:9" ht="46.5">
      <c r="A318" s="572" t="s">
        <v>792</v>
      </c>
      <c r="B318" s="516" t="s">
        <v>791</v>
      </c>
      <c r="C318" s="496" t="s">
        <v>2083</v>
      </c>
      <c r="D318" s="62">
        <v>0</v>
      </c>
      <c r="E318" s="495" t="s">
        <v>235</v>
      </c>
      <c r="F318" s="484"/>
      <c r="G318" s="62"/>
      <c r="H318" s="491"/>
      <c r="I318" s="491"/>
    </row>
    <row r="319" spans="1:9" ht="18.5">
      <c r="A319" s="571" t="s">
        <v>790</v>
      </c>
      <c r="B319" s="959" t="s">
        <v>789</v>
      </c>
      <c r="C319" s="904"/>
      <c r="D319" s="904"/>
      <c r="E319" s="904"/>
      <c r="F319" s="904"/>
      <c r="G319" s="905"/>
      <c r="H319" s="491">
        <f>SUM(D320:D327)</f>
        <v>0</v>
      </c>
      <c r="I319" s="491">
        <f>COUNT(D320:D327)*2</f>
        <v>16</v>
      </c>
    </row>
    <row r="320" spans="1:9" ht="72.5">
      <c r="A320" s="572" t="s">
        <v>788</v>
      </c>
      <c r="B320" s="516" t="s">
        <v>787</v>
      </c>
      <c r="C320" s="496" t="s">
        <v>2082</v>
      </c>
      <c r="D320" s="62">
        <v>0</v>
      </c>
      <c r="E320" s="597" t="s">
        <v>1752</v>
      </c>
      <c r="F320" s="484" t="s">
        <v>2081</v>
      </c>
      <c r="G320" s="62"/>
      <c r="H320" s="491"/>
      <c r="I320" s="491"/>
    </row>
    <row r="321" spans="1:9" ht="29">
      <c r="A321" s="572"/>
      <c r="B321" s="516"/>
      <c r="C321" s="497" t="s">
        <v>2080</v>
      </c>
      <c r="D321" s="62">
        <v>0</v>
      </c>
      <c r="E321" s="597" t="s">
        <v>130</v>
      </c>
      <c r="F321" s="484"/>
      <c r="G321" s="62"/>
      <c r="H321" s="491"/>
      <c r="I321" s="491"/>
    </row>
    <row r="322" spans="1:9" ht="72.5">
      <c r="A322" s="572"/>
      <c r="B322" s="516"/>
      <c r="C322" s="529" t="s">
        <v>801</v>
      </c>
      <c r="D322" s="62">
        <v>0</v>
      </c>
      <c r="E322" s="597" t="s">
        <v>51</v>
      </c>
      <c r="F322" s="522" t="s">
        <v>2079</v>
      </c>
      <c r="G322" s="62"/>
      <c r="H322" s="491"/>
      <c r="I322" s="491"/>
    </row>
    <row r="323" spans="1:9" ht="87">
      <c r="A323" s="572"/>
      <c r="B323" s="516"/>
      <c r="C323" s="598" t="s">
        <v>2078</v>
      </c>
      <c r="D323" s="62">
        <v>0</v>
      </c>
      <c r="E323" s="597" t="s">
        <v>130</v>
      </c>
      <c r="F323" s="522" t="s">
        <v>2077</v>
      </c>
      <c r="G323" s="62"/>
      <c r="H323" s="491"/>
      <c r="I323" s="491"/>
    </row>
    <row r="324" spans="1:9" ht="43.5">
      <c r="A324" s="572"/>
      <c r="B324" s="516"/>
      <c r="C324" s="500" t="s">
        <v>2076</v>
      </c>
      <c r="D324" s="62">
        <v>0</v>
      </c>
      <c r="E324" s="553" t="s">
        <v>130</v>
      </c>
      <c r="F324" s="484"/>
      <c r="G324" s="62"/>
      <c r="H324" s="491"/>
      <c r="I324" s="491"/>
    </row>
    <row r="325" spans="1:9" ht="29">
      <c r="A325" s="572"/>
      <c r="B325" s="516"/>
      <c r="C325" s="500" t="s">
        <v>2075</v>
      </c>
      <c r="D325" s="62">
        <v>0</v>
      </c>
      <c r="E325" s="500" t="s">
        <v>51</v>
      </c>
      <c r="F325" s="484"/>
      <c r="G325" s="62"/>
      <c r="H325" s="491"/>
      <c r="I325" s="491"/>
    </row>
    <row r="326" spans="1:9" ht="31">
      <c r="A326" s="572" t="s">
        <v>785</v>
      </c>
      <c r="B326" s="516" t="s">
        <v>784</v>
      </c>
      <c r="C326" s="496" t="s">
        <v>2074</v>
      </c>
      <c r="D326" s="62">
        <v>0</v>
      </c>
      <c r="E326" s="553" t="s">
        <v>773</v>
      </c>
      <c r="F326" s="484"/>
      <c r="G326" s="62"/>
      <c r="H326" s="491"/>
      <c r="I326" s="491"/>
    </row>
    <row r="327" spans="1:9" ht="43.5">
      <c r="A327" s="572"/>
      <c r="B327" s="516"/>
      <c r="C327" s="496" t="s">
        <v>2073</v>
      </c>
      <c r="D327" s="62">
        <v>0</v>
      </c>
      <c r="E327" s="500" t="s">
        <v>773</v>
      </c>
      <c r="F327" s="484"/>
      <c r="G327" s="62"/>
      <c r="H327" s="491"/>
      <c r="I327" s="491"/>
    </row>
    <row r="328" spans="1:9" ht="18.5">
      <c r="A328" s="571" t="s">
        <v>782</v>
      </c>
      <c r="B328" s="959" t="s">
        <v>1740</v>
      </c>
      <c r="C328" s="904"/>
      <c r="D328" s="904"/>
      <c r="E328" s="904"/>
      <c r="F328" s="904"/>
      <c r="G328" s="905"/>
      <c r="H328" s="491">
        <f>SUM(D329:D338)</f>
        <v>0</v>
      </c>
      <c r="I328" s="491">
        <f>COUNT(D329:D338)*2</f>
        <v>20</v>
      </c>
    </row>
    <row r="329" spans="1:9" ht="46.5">
      <c r="A329" s="572" t="s">
        <v>780</v>
      </c>
      <c r="B329" s="516" t="s">
        <v>1739</v>
      </c>
      <c r="C329" s="516" t="s">
        <v>2072</v>
      </c>
      <c r="D329" s="62">
        <v>0</v>
      </c>
      <c r="E329" s="495" t="s">
        <v>110</v>
      </c>
      <c r="F329" s="484"/>
      <c r="G329" s="62"/>
      <c r="H329" s="491"/>
      <c r="I329" s="491"/>
    </row>
    <row r="330" spans="1:9" ht="46.5">
      <c r="A330" s="572"/>
      <c r="B330" s="516"/>
      <c r="C330" s="480" t="s">
        <v>1737</v>
      </c>
      <c r="D330" s="62">
        <v>0</v>
      </c>
      <c r="E330" s="500" t="s">
        <v>110</v>
      </c>
      <c r="F330" s="484"/>
      <c r="G330" s="62"/>
      <c r="H330" s="491"/>
      <c r="I330" s="491"/>
    </row>
    <row r="331" spans="1:9" ht="77.5">
      <c r="A331" s="572" t="s">
        <v>776</v>
      </c>
      <c r="B331" s="516" t="s">
        <v>1736</v>
      </c>
      <c r="C331" s="496" t="s">
        <v>1735</v>
      </c>
      <c r="D331" s="62">
        <v>0</v>
      </c>
      <c r="E331" s="500" t="s">
        <v>130</v>
      </c>
      <c r="F331" s="484"/>
      <c r="G331" s="62"/>
      <c r="H331" s="491"/>
      <c r="I331" s="491"/>
    </row>
    <row r="332" spans="1:9" ht="29">
      <c r="A332" s="599"/>
      <c r="B332" s="516"/>
      <c r="C332" s="496" t="s">
        <v>1733</v>
      </c>
      <c r="D332" s="62">
        <v>0</v>
      </c>
      <c r="E332" s="500" t="s">
        <v>130</v>
      </c>
      <c r="F332" s="484"/>
      <c r="G332" s="62"/>
      <c r="H332" s="491"/>
      <c r="I332" s="491"/>
    </row>
    <row r="333" spans="1:9">
      <c r="A333" s="599"/>
      <c r="B333" s="516"/>
      <c r="C333" s="496" t="s">
        <v>1732</v>
      </c>
      <c r="D333" s="62">
        <v>0</v>
      </c>
      <c r="E333" s="500" t="s">
        <v>130</v>
      </c>
      <c r="F333" s="484"/>
      <c r="G333" s="62"/>
      <c r="H333" s="491"/>
      <c r="I333" s="491"/>
    </row>
    <row r="334" spans="1:9" ht="29">
      <c r="A334" s="599"/>
      <c r="B334" s="516"/>
      <c r="C334" s="496" t="s">
        <v>1731</v>
      </c>
      <c r="D334" s="62">
        <v>0</v>
      </c>
      <c r="E334" s="500" t="s">
        <v>110</v>
      </c>
      <c r="F334" s="484"/>
      <c r="G334" s="62"/>
      <c r="H334" s="491"/>
      <c r="I334" s="491"/>
    </row>
    <row r="335" spans="1:9" ht="31">
      <c r="A335" s="599"/>
      <c r="B335" s="516"/>
      <c r="C335" s="514" t="s">
        <v>770</v>
      </c>
      <c r="D335" s="62">
        <v>0</v>
      </c>
      <c r="E335" s="500" t="s">
        <v>51</v>
      </c>
      <c r="F335" s="484" t="s">
        <v>1730</v>
      </c>
      <c r="G335" s="62"/>
      <c r="H335" s="491"/>
      <c r="I335" s="491"/>
    </row>
    <row r="336" spans="1:9" ht="31">
      <c r="A336" s="599"/>
      <c r="B336" s="516"/>
      <c r="C336" s="514" t="s">
        <v>2071</v>
      </c>
      <c r="D336" s="62">
        <v>0</v>
      </c>
      <c r="E336" s="500"/>
      <c r="F336" s="484"/>
      <c r="G336" s="62"/>
      <c r="H336" s="491"/>
      <c r="I336" s="491"/>
    </row>
    <row r="337" spans="1:9" ht="31">
      <c r="A337" s="599"/>
      <c r="B337" s="516"/>
      <c r="C337" s="514" t="s">
        <v>769</v>
      </c>
      <c r="D337" s="62">
        <v>0</v>
      </c>
      <c r="E337" s="510" t="s">
        <v>110</v>
      </c>
      <c r="F337" s="484"/>
      <c r="G337" s="62"/>
      <c r="H337" s="491"/>
      <c r="I337" s="491"/>
    </row>
    <row r="338" spans="1:9" ht="31">
      <c r="A338" s="572" t="s">
        <v>767</v>
      </c>
      <c r="B338" s="516" t="s">
        <v>766</v>
      </c>
      <c r="C338" s="496" t="s">
        <v>2070</v>
      </c>
      <c r="D338" s="62">
        <v>0</v>
      </c>
      <c r="E338" s="495" t="s">
        <v>130</v>
      </c>
      <c r="F338" s="484"/>
      <c r="G338" s="62"/>
      <c r="H338" s="491"/>
      <c r="I338" s="491"/>
    </row>
    <row r="339" spans="1:9" s="474" customFormat="1" ht="46.5" hidden="1">
      <c r="A339" s="493" t="s">
        <v>765</v>
      </c>
      <c r="B339" s="516" t="s">
        <v>1727</v>
      </c>
      <c r="C339" s="482"/>
      <c r="D339" s="482"/>
      <c r="E339" s="492"/>
      <c r="F339" s="482"/>
      <c r="G339" s="482"/>
      <c r="H339" s="448"/>
      <c r="I339" s="448"/>
    </row>
    <row r="340" spans="1:9" ht="18.5">
      <c r="A340" s="571" t="s">
        <v>762</v>
      </c>
      <c r="B340" s="959" t="s">
        <v>761</v>
      </c>
      <c r="C340" s="904"/>
      <c r="D340" s="904"/>
      <c r="E340" s="904"/>
      <c r="F340" s="904"/>
      <c r="G340" s="905"/>
      <c r="H340" s="491">
        <f>SUM(D341:D349)</f>
        <v>0</v>
      </c>
      <c r="I340" s="491">
        <f>COUNT(D341:D349)*2</f>
        <v>18</v>
      </c>
    </row>
    <row r="341" spans="1:9" ht="43.5">
      <c r="A341" s="572" t="s">
        <v>760</v>
      </c>
      <c r="B341" s="516" t="s">
        <v>759</v>
      </c>
      <c r="C341" s="495" t="s">
        <v>1726</v>
      </c>
      <c r="D341" s="179">
        <v>0</v>
      </c>
      <c r="E341" s="495" t="s">
        <v>235</v>
      </c>
      <c r="F341" s="500" t="s">
        <v>1725</v>
      </c>
      <c r="G341" s="62"/>
      <c r="H341" s="491"/>
      <c r="I341" s="491"/>
    </row>
    <row r="342" spans="1:9" ht="62">
      <c r="A342" s="572" t="s">
        <v>758</v>
      </c>
      <c r="B342" s="516" t="s">
        <v>757</v>
      </c>
      <c r="C342" s="480" t="s">
        <v>2069</v>
      </c>
      <c r="D342" s="179">
        <v>0</v>
      </c>
      <c r="E342" s="495" t="s">
        <v>51</v>
      </c>
      <c r="F342" s="495" t="s">
        <v>2068</v>
      </c>
      <c r="G342" s="62"/>
      <c r="H342" s="491"/>
      <c r="I342" s="491"/>
    </row>
    <row r="343" spans="1:9" ht="46.5">
      <c r="A343" s="572"/>
      <c r="B343" s="516"/>
      <c r="C343" s="480" t="s">
        <v>1724</v>
      </c>
      <c r="D343" s="179">
        <v>0</v>
      </c>
      <c r="E343" s="495" t="s">
        <v>110</v>
      </c>
      <c r="F343" s="495" t="s">
        <v>1723</v>
      </c>
      <c r="G343" s="62"/>
      <c r="H343" s="491"/>
      <c r="I343" s="491"/>
    </row>
    <row r="344" spans="1:9" ht="46.5">
      <c r="A344" s="572" t="s">
        <v>756</v>
      </c>
      <c r="B344" s="516" t="s">
        <v>755</v>
      </c>
      <c r="C344" s="495" t="s">
        <v>1722</v>
      </c>
      <c r="D344" s="179">
        <v>0</v>
      </c>
      <c r="E344" s="495" t="s">
        <v>110</v>
      </c>
      <c r="F344" s="484"/>
      <c r="G344" s="62"/>
      <c r="H344" s="491"/>
      <c r="I344" s="491"/>
    </row>
    <row r="345" spans="1:9" ht="29">
      <c r="A345" s="572"/>
      <c r="B345" s="516"/>
      <c r="C345" s="495" t="s">
        <v>1721</v>
      </c>
      <c r="D345" s="179">
        <v>0</v>
      </c>
      <c r="E345" s="495" t="s">
        <v>51</v>
      </c>
      <c r="F345" s="484"/>
      <c r="G345" s="62"/>
      <c r="H345" s="491"/>
      <c r="I345" s="491"/>
    </row>
    <row r="346" spans="1:9">
      <c r="A346" s="572"/>
      <c r="C346" s="495" t="s">
        <v>1720</v>
      </c>
      <c r="D346" s="179">
        <v>0</v>
      </c>
      <c r="E346" s="495" t="s">
        <v>110</v>
      </c>
      <c r="F346" s="484"/>
      <c r="G346" s="62"/>
      <c r="H346" s="491"/>
      <c r="I346" s="491"/>
    </row>
    <row r="347" spans="1:9" ht="29">
      <c r="A347" s="572" t="s">
        <v>754</v>
      </c>
      <c r="B347" s="516" t="s">
        <v>753</v>
      </c>
      <c r="C347" s="495" t="s">
        <v>2067</v>
      </c>
      <c r="D347" s="179">
        <v>0</v>
      </c>
      <c r="E347" s="495" t="s">
        <v>130</v>
      </c>
      <c r="F347" s="495" t="s">
        <v>2066</v>
      </c>
      <c r="G347" s="62"/>
      <c r="H347" s="491"/>
      <c r="I347" s="491"/>
    </row>
    <row r="348" spans="1:9" ht="31">
      <c r="A348" s="572" t="s">
        <v>752</v>
      </c>
      <c r="B348" s="602" t="s">
        <v>751</v>
      </c>
      <c r="C348" s="603" t="s">
        <v>1719</v>
      </c>
      <c r="D348" s="179">
        <v>0</v>
      </c>
      <c r="E348" s="495" t="s">
        <v>130</v>
      </c>
      <c r="F348" s="495" t="s">
        <v>2065</v>
      </c>
      <c r="G348" s="646"/>
      <c r="H348" s="491"/>
      <c r="I348" s="491"/>
    </row>
    <row r="349" spans="1:9" ht="31">
      <c r="A349" s="572"/>
      <c r="B349" s="516"/>
      <c r="C349" s="480" t="s">
        <v>2064</v>
      </c>
      <c r="D349" s="179">
        <v>0</v>
      </c>
      <c r="E349" s="495" t="s">
        <v>130</v>
      </c>
      <c r="F349" s="495"/>
      <c r="G349" s="62"/>
      <c r="H349" s="491"/>
      <c r="I349" s="491"/>
    </row>
    <row r="350" spans="1:9" ht="18.5">
      <c r="A350" s="571" t="s">
        <v>750</v>
      </c>
      <c r="B350" s="976" t="s">
        <v>1716</v>
      </c>
      <c r="C350" s="977"/>
      <c r="D350" s="977"/>
      <c r="E350" s="977"/>
      <c r="F350" s="977"/>
      <c r="G350" s="978"/>
      <c r="H350" s="491">
        <f>SUM(D351:D352)</f>
        <v>0</v>
      </c>
      <c r="I350" s="491">
        <f>COUNT(D351:D352)*2</f>
        <v>4</v>
      </c>
    </row>
    <row r="351" spans="1:9" ht="43.5">
      <c r="A351" s="541" t="s">
        <v>748</v>
      </c>
      <c r="B351" s="516" t="s">
        <v>747</v>
      </c>
      <c r="C351" s="604" t="s">
        <v>1715</v>
      </c>
      <c r="D351" s="62">
        <v>0</v>
      </c>
      <c r="E351" s="495" t="s">
        <v>235</v>
      </c>
      <c r="F351" s="484" t="s">
        <v>1714</v>
      </c>
      <c r="G351" s="62"/>
      <c r="H351" s="491"/>
      <c r="I351" s="491"/>
    </row>
    <row r="352" spans="1:9" ht="58">
      <c r="A352" s="572" t="s">
        <v>746</v>
      </c>
      <c r="B352" s="516" t="s">
        <v>745</v>
      </c>
      <c r="C352" s="496" t="s">
        <v>1713</v>
      </c>
      <c r="D352" s="62">
        <v>0</v>
      </c>
      <c r="E352" s="495" t="s">
        <v>235</v>
      </c>
      <c r="F352" s="529" t="s">
        <v>2063</v>
      </c>
      <c r="G352" s="62"/>
      <c r="H352" s="491"/>
      <c r="I352" s="491"/>
    </row>
    <row r="353" spans="1:9" ht="18.5">
      <c r="A353" s="571" t="s">
        <v>743</v>
      </c>
      <c r="B353" s="959" t="s">
        <v>1711</v>
      </c>
      <c r="C353" s="904"/>
      <c r="D353" s="904"/>
      <c r="E353" s="904"/>
      <c r="F353" s="904"/>
      <c r="G353" s="905"/>
      <c r="H353" s="491">
        <f>SUM(D354:D358)</f>
        <v>0</v>
      </c>
      <c r="I353" s="491">
        <f>COUNT(D354:D358)*2</f>
        <v>10</v>
      </c>
    </row>
    <row r="354" spans="1:9" ht="31">
      <c r="A354" s="572" t="s">
        <v>741</v>
      </c>
      <c r="B354" s="516" t="s">
        <v>1710</v>
      </c>
      <c r="C354" s="496" t="s">
        <v>2062</v>
      </c>
      <c r="D354" s="62">
        <v>0</v>
      </c>
      <c r="E354" s="495" t="s">
        <v>51</v>
      </c>
      <c r="F354" s="484"/>
      <c r="G354" s="62"/>
      <c r="H354" s="491"/>
      <c r="I354" s="491"/>
    </row>
    <row r="355" spans="1:9" ht="43.5">
      <c r="A355" s="572" t="s">
        <v>737</v>
      </c>
      <c r="B355" s="516" t="s">
        <v>736</v>
      </c>
      <c r="C355" s="484" t="s">
        <v>735</v>
      </c>
      <c r="D355" s="62">
        <v>0</v>
      </c>
      <c r="E355" s="495" t="s">
        <v>51</v>
      </c>
      <c r="F355" s="496"/>
      <c r="G355" s="62"/>
      <c r="H355" s="491"/>
      <c r="I355" s="491"/>
    </row>
    <row r="356" spans="1:9" ht="29">
      <c r="A356" s="572"/>
      <c r="B356" s="516"/>
      <c r="C356" s="495" t="s">
        <v>734</v>
      </c>
      <c r="D356" s="62">
        <v>0</v>
      </c>
      <c r="E356" s="495" t="s">
        <v>110</v>
      </c>
      <c r="F356" s="496"/>
      <c r="G356" s="62"/>
      <c r="H356" s="491"/>
      <c r="I356" s="491"/>
    </row>
    <row r="357" spans="1:9" ht="29">
      <c r="A357" s="572"/>
      <c r="B357" s="516"/>
      <c r="C357" s="495" t="s">
        <v>1708</v>
      </c>
      <c r="D357" s="62">
        <v>0</v>
      </c>
      <c r="E357" s="495" t="s">
        <v>51</v>
      </c>
      <c r="F357" s="496"/>
      <c r="G357" s="647"/>
      <c r="H357" s="491"/>
      <c r="I357" s="491"/>
    </row>
    <row r="358" spans="1:9">
      <c r="A358" s="572"/>
      <c r="B358" s="516"/>
      <c r="C358" s="495" t="s">
        <v>732</v>
      </c>
      <c r="D358" s="62">
        <v>0</v>
      </c>
      <c r="E358" s="495" t="s">
        <v>116</v>
      </c>
      <c r="F358" s="496"/>
      <c r="G358" s="647"/>
      <c r="H358" s="491"/>
      <c r="I358" s="491"/>
    </row>
    <row r="359" spans="1:9" ht="18.5">
      <c r="A359" s="571" t="s">
        <v>731</v>
      </c>
      <c r="B359" s="959" t="s">
        <v>1706</v>
      </c>
      <c r="C359" s="904"/>
      <c r="D359" s="904"/>
      <c r="E359" s="904"/>
      <c r="F359" s="904"/>
      <c r="G359" s="905"/>
      <c r="H359" s="491">
        <f>SUM(D360:D370)</f>
        <v>0</v>
      </c>
      <c r="I359" s="491">
        <f>COUNT(D360:D370)*2</f>
        <v>22</v>
      </c>
    </row>
    <row r="360" spans="1:9" ht="46.5">
      <c r="A360" s="572" t="s">
        <v>729</v>
      </c>
      <c r="B360" s="475" t="s">
        <v>1705</v>
      </c>
      <c r="C360" s="539" t="s">
        <v>1704</v>
      </c>
      <c r="D360" s="195">
        <v>0</v>
      </c>
      <c r="E360" s="495" t="s">
        <v>116</v>
      </c>
      <c r="F360" s="500" t="s">
        <v>1703</v>
      </c>
      <c r="G360" s="62"/>
      <c r="H360" s="491"/>
      <c r="I360" s="491"/>
    </row>
    <row r="361" spans="1:9" ht="58">
      <c r="A361" s="572"/>
      <c r="B361" s="475"/>
      <c r="C361" s="539" t="s">
        <v>1702</v>
      </c>
      <c r="D361" s="195">
        <v>0</v>
      </c>
      <c r="E361" s="495" t="s">
        <v>110</v>
      </c>
      <c r="F361" s="495" t="s">
        <v>1701</v>
      </c>
      <c r="G361" s="62"/>
      <c r="H361" s="491"/>
      <c r="I361" s="491"/>
    </row>
    <row r="362" spans="1:9" ht="58">
      <c r="A362" s="572"/>
      <c r="B362" s="475"/>
      <c r="C362" s="539" t="s">
        <v>1700</v>
      </c>
      <c r="D362" s="195">
        <v>0</v>
      </c>
      <c r="E362" s="495" t="s">
        <v>110</v>
      </c>
      <c r="F362" s="495" t="s">
        <v>1699</v>
      </c>
      <c r="G362" s="62"/>
      <c r="H362" s="491"/>
      <c r="I362" s="491"/>
    </row>
    <row r="363" spans="1:9" ht="46.5">
      <c r="A363" s="572" t="s">
        <v>727</v>
      </c>
      <c r="B363" s="516" t="s">
        <v>726</v>
      </c>
      <c r="C363" s="480" t="s">
        <v>725</v>
      </c>
      <c r="D363" s="195">
        <v>0</v>
      </c>
      <c r="E363" s="495" t="s">
        <v>51</v>
      </c>
      <c r="F363" s="484"/>
      <c r="G363" s="62"/>
      <c r="H363" s="491"/>
      <c r="I363" s="491"/>
    </row>
    <row r="364" spans="1:9" ht="29">
      <c r="A364" s="572"/>
      <c r="B364" s="516"/>
      <c r="C364" s="495" t="s">
        <v>724</v>
      </c>
      <c r="D364" s="195">
        <v>0</v>
      </c>
      <c r="E364" s="495" t="s">
        <v>130</v>
      </c>
      <c r="F364" s="484"/>
      <c r="G364" s="62"/>
      <c r="H364" s="491"/>
      <c r="I364" s="491"/>
    </row>
    <row r="365" spans="1:9" ht="46.5">
      <c r="A365" s="572" t="s">
        <v>723</v>
      </c>
      <c r="B365" s="516" t="s">
        <v>722</v>
      </c>
      <c r="C365" s="549" t="s">
        <v>721</v>
      </c>
      <c r="D365" s="195">
        <v>0</v>
      </c>
      <c r="E365" s="495" t="s">
        <v>235</v>
      </c>
      <c r="F365" s="495"/>
      <c r="G365" s="62"/>
      <c r="H365" s="491"/>
      <c r="I365" s="491"/>
    </row>
    <row r="366" spans="1:9" ht="43.5">
      <c r="A366" s="572"/>
      <c r="B366" s="516"/>
      <c r="C366" s="495" t="s">
        <v>719</v>
      </c>
      <c r="D366" s="195">
        <v>0</v>
      </c>
      <c r="E366" s="495" t="s">
        <v>168</v>
      </c>
      <c r="F366" s="495" t="s">
        <v>2061</v>
      </c>
      <c r="G366" s="62"/>
      <c r="H366" s="491"/>
      <c r="I366" s="491"/>
    </row>
    <row r="367" spans="1:9" ht="43.5">
      <c r="A367" s="572"/>
      <c r="B367" s="516"/>
      <c r="C367" s="495" t="s">
        <v>717</v>
      </c>
      <c r="D367" s="195">
        <v>0</v>
      </c>
      <c r="E367" s="495" t="s">
        <v>168</v>
      </c>
      <c r="F367" s="484" t="s">
        <v>716</v>
      </c>
      <c r="G367" s="62"/>
      <c r="H367" s="491"/>
      <c r="I367" s="491"/>
    </row>
    <row r="368" spans="1:9" ht="29">
      <c r="A368" s="572"/>
      <c r="B368" s="516"/>
      <c r="C368" s="495" t="s">
        <v>715</v>
      </c>
      <c r="D368" s="195">
        <v>0</v>
      </c>
      <c r="E368" s="495" t="s">
        <v>130</v>
      </c>
      <c r="F368" s="495"/>
      <c r="G368" s="62"/>
      <c r="H368" s="491"/>
      <c r="I368" s="491"/>
    </row>
    <row r="369" spans="1:9" ht="46.5">
      <c r="A369" s="572" t="s">
        <v>714</v>
      </c>
      <c r="B369" s="516" t="s">
        <v>713</v>
      </c>
      <c r="C369" s="555" t="s">
        <v>1698</v>
      </c>
      <c r="D369" s="195">
        <v>0</v>
      </c>
      <c r="E369" s="495" t="s">
        <v>116</v>
      </c>
      <c r="F369" s="484"/>
      <c r="G369" s="62"/>
      <c r="H369" s="491"/>
      <c r="I369" s="491"/>
    </row>
    <row r="370" spans="1:9" ht="43.5">
      <c r="A370" s="572" t="s">
        <v>712</v>
      </c>
      <c r="B370" s="516" t="s">
        <v>711</v>
      </c>
      <c r="C370" s="539" t="s">
        <v>710</v>
      </c>
      <c r="D370" s="195">
        <v>0</v>
      </c>
      <c r="E370" s="495" t="s">
        <v>130</v>
      </c>
      <c r="F370" s="484"/>
      <c r="G370" s="62"/>
      <c r="H370" s="491"/>
      <c r="I370" s="491"/>
    </row>
    <row r="371" spans="1:9" ht="18.5">
      <c r="A371" s="571" t="s">
        <v>708</v>
      </c>
      <c r="B371" s="959" t="s">
        <v>1697</v>
      </c>
      <c r="C371" s="904"/>
      <c r="D371" s="904"/>
      <c r="E371" s="904"/>
      <c r="F371" s="904"/>
      <c r="G371" s="905"/>
      <c r="H371" s="491">
        <f>SUM(D372:D379)</f>
        <v>0</v>
      </c>
      <c r="I371" s="491">
        <f>COUNT(D372:D379)*2</f>
        <v>16</v>
      </c>
    </row>
    <row r="372" spans="1:9" ht="46.5">
      <c r="A372" s="572" t="s">
        <v>706</v>
      </c>
      <c r="B372" s="516" t="s">
        <v>705</v>
      </c>
      <c r="C372" s="496" t="s">
        <v>2060</v>
      </c>
      <c r="D372" s="62">
        <v>0</v>
      </c>
      <c r="E372" s="495" t="s">
        <v>51</v>
      </c>
      <c r="F372" s="484"/>
      <c r="G372" s="62"/>
      <c r="H372" s="491"/>
      <c r="I372" s="491"/>
    </row>
    <row r="373" spans="1:9" ht="31">
      <c r="A373" s="572" t="s">
        <v>703</v>
      </c>
      <c r="B373" s="516" t="s">
        <v>702</v>
      </c>
      <c r="C373" s="495" t="s">
        <v>2059</v>
      </c>
      <c r="D373" s="62">
        <v>0</v>
      </c>
      <c r="E373" s="495" t="s">
        <v>51</v>
      </c>
      <c r="F373" s="495" t="s">
        <v>2058</v>
      </c>
      <c r="G373" s="62"/>
      <c r="H373" s="491"/>
      <c r="I373" s="491"/>
    </row>
    <row r="374" spans="1:9" ht="31">
      <c r="A374" s="572" t="s">
        <v>700</v>
      </c>
      <c r="B374" s="516" t="s">
        <v>699</v>
      </c>
      <c r="C374" s="495" t="s">
        <v>2057</v>
      </c>
      <c r="D374" s="62">
        <v>0</v>
      </c>
      <c r="E374" s="495" t="s">
        <v>51</v>
      </c>
      <c r="F374" s="495" t="s">
        <v>2056</v>
      </c>
      <c r="G374" s="62"/>
      <c r="H374" s="491"/>
      <c r="I374" s="491"/>
    </row>
    <row r="375" spans="1:9" ht="31">
      <c r="A375" s="572" t="s">
        <v>698</v>
      </c>
      <c r="B375" s="517" t="s">
        <v>697</v>
      </c>
      <c r="C375" s="495" t="s">
        <v>2055</v>
      </c>
      <c r="D375" s="62">
        <v>0</v>
      </c>
      <c r="E375" s="495" t="s">
        <v>51</v>
      </c>
      <c r="F375" s="495" t="s">
        <v>2054</v>
      </c>
      <c r="G375" s="62"/>
      <c r="H375" s="491"/>
      <c r="I375" s="491"/>
    </row>
    <row r="376" spans="1:9" ht="43.5">
      <c r="A376" s="572" t="s">
        <v>695</v>
      </c>
      <c r="B376" s="494" t="s">
        <v>694</v>
      </c>
      <c r="C376" s="496" t="s">
        <v>2053</v>
      </c>
      <c r="D376" s="62">
        <v>0</v>
      </c>
      <c r="E376" s="495" t="s">
        <v>1249</v>
      </c>
      <c r="F376" s="496" t="s">
        <v>2052</v>
      </c>
      <c r="G376" s="62"/>
      <c r="H376" s="491"/>
      <c r="I376" s="491"/>
    </row>
    <row r="377" spans="1:9" ht="116">
      <c r="A377" s="572" t="s">
        <v>692</v>
      </c>
      <c r="B377" s="494" t="s">
        <v>691</v>
      </c>
      <c r="C377" s="496" t="s">
        <v>1686</v>
      </c>
      <c r="D377" s="62">
        <v>0</v>
      </c>
      <c r="E377" s="495" t="s">
        <v>51</v>
      </c>
      <c r="F377" s="496" t="s">
        <v>2051</v>
      </c>
      <c r="G377" s="62"/>
      <c r="H377" s="491"/>
      <c r="I377" s="491"/>
    </row>
    <row r="378" spans="1:9" ht="29">
      <c r="A378" s="572"/>
      <c r="B378" s="494"/>
      <c r="C378" s="484" t="s">
        <v>688</v>
      </c>
      <c r="D378" s="62">
        <v>0</v>
      </c>
      <c r="E378" s="495" t="s">
        <v>51</v>
      </c>
      <c r="F378" s="484"/>
      <c r="G378" s="62"/>
      <c r="H378" s="491"/>
      <c r="I378" s="491"/>
    </row>
    <row r="379" spans="1:9" ht="46.5">
      <c r="A379" s="541" t="s">
        <v>687</v>
      </c>
      <c r="B379" s="494" t="s">
        <v>686</v>
      </c>
      <c r="C379" s="563" t="s">
        <v>2050</v>
      </c>
      <c r="D379" s="62">
        <v>0</v>
      </c>
      <c r="E379" s="495" t="s">
        <v>168</v>
      </c>
      <c r="F379" s="484"/>
      <c r="G379" s="62"/>
      <c r="H379" s="491"/>
      <c r="I379" s="491"/>
    </row>
    <row r="380" spans="1:9" ht="18.5">
      <c r="A380" s="571" t="s">
        <v>684</v>
      </c>
      <c r="B380" s="959" t="s">
        <v>683</v>
      </c>
      <c r="C380" s="904"/>
      <c r="D380" s="904"/>
      <c r="E380" s="904"/>
      <c r="F380" s="904"/>
      <c r="G380" s="905"/>
      <c r="H380" s="491">
        <f>SUM(D381:D391)</f>
        <v>0</v>
      </c>
      <c r="I380" s="491">
        <f>COUNT(D381:D391)*2</f>
        <v>22</v>
      </c>
    </row>
    <row r="381" spans="1:9" ht="31">
      <c r="A381" s="572" t="s">
        <v>682</v>
      </c>
      <c r="B381" s="516" t="s">
        <v>681</v>
      </c>
      <c r="C381" s="495" t="s">
        <v>2049</v>
      </c>
      <c r="D381" s="62">
        <v>0</v>
      </c>
      <c r="E381" s="495" t="s">
        <v>110</v>
      </c>
      <c r="F381" s="484"/>
      <c r="G381" s="62"/>
      <c r="H381" s="491"/>
      <c r="I381" s="491"/>
    </row>
    <row r="382" spans="1:9" ht="29">
      <c r="A382" s="572"/>
      <c r="B382" s="516"/>
      <c r="C382" s="504" t="s">
        <v>2048</v>
      </c>
      <c r="D382" s="62">
        <v>0</v>
      </c>
      <c r="E382" s="495" t="s">
        <v>110</v>
      </c>
      <c r="F382" s="484"/>
      <c r="G382" s="62"/>
      <c r="H382" s="491"/>
      <c r="I382" s="491"/>
    </row>
    <row r="383" spans="1:9" ht="29">
      <c r="A383" s="572"/>
      <c r="B383" s="516"/>
      <c r="C383" s="504" t="s">
        <v>2047</v>
      </c>
      <c r="D383" s="62">
        <v>0</v>
      </c>
      <c r="E383" s="495" t="s">
        <v>808</v>
      </c>
      <c r="F383" s="484"/>
      <c r="G383" s="62"/>
      <c r="H383" s="491"/>
      <c r="I383" s="491"/>
    </row>
    <row r="384" spans="1:9" ht="29">
      <c r="A384" s="572"/>
      <c r="B384" s="516"/>
      <c r="C384" s="519" t="s">
        <v>2046</v>
      </c>
      <c r="D384" s="62">
        <v>0</v>
      </c>
      <c r="E384" s="495" t="s">
        <v>110</v>
      </c>
      <c r="F384" s="484"/>
      <c r="G384" s="62"/>
      <c r="H384" s="491"/>
      <c r="I384" s="491"/>
    </row>
    <row r="385" spans="1:9" ht="46.5">
      <c r="A385" s="572" t="s">
        <v>680</v>
      </c>
      <c r="B385" s="516" t="s">
        <v>679</v>
      </c>
      <c r="C385" s="495" t="s">
        <v>2045</v>
      </c>
      <c r="D385" s="62">
        <v>0</v>
      </c>
      <c r="E385" s="495" t="s">
        <v>549</v>
      </c>
      <c r="F385" s="495" t="s">
        <v>2044</v>
      </c>
      <c r="G385" s="62"/>
      <c r="H385" s="491"/>
      <c r="I385" s="491"/>
    </row>
    <row r="386" spans="1:9" ht="43.5">
      <c r="A386" s="572"/>
      <c r="B386" s="516"/>
      <c r="C386" s="496" t="s">
        <v>2043</v>
      </c>
      <c r="D386" s="62">
        <v>0</v>
      </c>
      <c r="E386" s="495" t="s">
        <v>51</v>
      </c>
      <c r="F386" s="496"/>
      <c r="G386" s="62"/>
      <c r="H386" s="491"/>
      <c r="I386" s="491"/>
    </row>
    <row r="387" spans="1:9" ht="29">
      <c r="A387" s="572"/>
      <c r="B387" s="516"/>
      <c r="C387" s="495" t="s">
        <v>2042</v>
      </c>
      <c r="D387" s="62">
        <v>0</v>
      </c>
      <c r="E387" s="495" t="s">
        <v>110</v>
      </c>
      <c r="F387" s="495"/>
      <c r="G387" s="62"/>
      <c r="H387" s="491"/>
      <c r="I387" s="491"/>
    </row>
    <row r="388" spans="1:9" ht="31">
      <c r="A388" s="572" t="s">
        <v>678</v>
      </c>
      <c r="B388" s="516" t="s">
        <v>677</v>
      </c>
      <c r="C388" s="519" t="s">
        <v>2041</v>
      </c>
      <c r="D388" s="62">
        <v>0</v>
      </c>
      <c r="E388" s="495" t="s">
        <v>709</v>
      </c>
      <c r="F388" s="484"/>
      <c r="G388" s="62"/>
      <c r="H388" s="491"/>
      <c r="I388" s="491"/>
    </row>
    <row r="389" spans="1:9" ht="43.5">
      <c r="A389" s="572"/>
      <c r="B389" s="516"/>
      <c r="C389" s="496" t="s">
        <v>2040</v>
      </c>
      <c r="D389" s="62">
        <v>0</v>
      </c>
      <c r="E389" s="495" t="s">
        <v>130</v>
      </c>
      <c r="F389" s="484"/>
      <c r="G389" s="62"/>
      <c r="H389" s="491"/>
      <c r="I389" s="491"/>
    </row>
    <row r="390" spans="1:9" ht="29">
      <c r="A390" s="572"/>
      <c r="B390" s="516"/>
      <c r="C390" s="496" t="s">
        <v>2039</v>
      </c>
      <c r="D390" s="62">
        <v>0</v>
      </c>
      <c r="E390" s="495" t="s">
        <v>808</v>
      </c>
      <c r="F390" s="484"/>
      <c r="G390" s="62"/>
      <c r="H390" s="491"/>
      <c r="I390" s="491"/>
    </row>
    <row r="391" spans="1:9" ht="46.5">
      <c r="A391" s="572" t="s">
        <v>676</v>
      </c>
      <c r="B391" s="516" t="s">
        <v>675</v>
      </c>
      <c r="C391" s="496" t="s">
        <v>2038</v>
      </c>
      <c r="D391" s="62">
        <v>0</v>
      </c>
      <c r="E391" s="495" t="s">
        <v>130</v>
      </c>
      <c r="F391" s="484"/>
      <c r="G391" s="62"/>
      <c r="H391" s="491"/>
      <c r="I391" s="491"/>
    </row>
    <row r="392" spans="1:9" s="474" customFormat="1" ht="31" hidden="1">
      <c r="A392" s="593" t="s">
        <v>674</v>
      </c>
      <c r="B392" s="892" t="s">
        <v>673</v>
      </c>
      <c r="C392" s="904"/>
      <c r="D392" s="904"/>
      <c r="E392" s="904"/>
      <c r="F392" s="904"/>
      <c r="G392" s="905"/>
      <c r="H392" s="448"/>
      <c r="I392" s="448"/>
    </row>
    <row r="393" spans="1:9" s="474" customFormat="1" ht="43.5" hidden="1">
      <c r="A393" s="493" t="s">
        <v>672</v>
      </c>
      <c r="B393" s="548" t="s">
        <v>671</v>
      </c>
      <c r="C393" s="482"/>
      <c r="D393" s="482"/>
      <c r="E393" s="492"/>
      <c r="F393" s="482"/>
      <c r="G393" s="482"/>
      <c r="H393" s="448"/>
      <c r="I393" s="448"/>
    </row>
    <row r="394" spans="1:9" s="474" customFormat="1" ht="29" hidden="1">
      <c r="A394" s="493" t="s">
        <v>670</v>
      </c>
      <c r="B394" s="548" t="s">
        <v>669</v>
      </c>
      <c r="C394" s="482"/>
      <c r="D394" s="482"/>
      <c r="E394" s="492"/>
      <c r="F394" s="482"/>
      <c r="G394" s="482"/>
      <c r="H394" s="448"/>
      <c r="I394" s="448"/>
    </row>
    <row r="395" spans="1:9" s="474" customFormat="1" ht="62" hidden="1">
      <c r="A395" s="493" t="s">
        <v>668</v>
      </c>
      <c r="B395" s="516" t="s">
        <v>1684</v>
      </c>
      <c r="C395" s="482"/>
      <c r="D395" s="482"/>
      <c r="E395" s="492"/>
      <c r="F395" s="482"/>
      <c r="G395" s="482"/>
      <c r="H395" s="448"/>
      <c r="I395" s="448"/>
    </row>
    <row r="396" spans="1:9" ht="31">
      <c r="A396" s="571" t="s">
        <v>666</v>
      </c>
      <c r="B396" s="959" t="s">
        <v>665</v>
      </c>
      <c r="C396" s="904"/>
      <c r="D396" s="904"/>
      <c r="E396" s="904"/>
      <c r="F396" s="904"/>
      <c r="G396" s="905"/>
      <c r="H396" s="491">
        <f>SUM(D399:D400)</f>
        <v>0</v>
      </c>
      <c r="I396" s="491">
        <f>COUNT(D399:D400)*2</f>
        <v>4</v>
      </c>
    </row>
    <row r="397" spans="1:9" s="474" customFormat="1" ht="31" hidden="1">
      <c r="A397" s="493" t="s">
        <v>664</v>
      </c>
      <c r="B397" s="516" t="s">
        <v>663</v>
      </c>
      <c r="C397" s="482"/>
      <c r="D397" s="482"/>
      <c r="E397" s="492"/>
      <c r="F397" s="482"/>
      <c r="G397" s="482"/>
      <c r="H397" s="448"/>
      <c r="I397" s="448"/>
    </row>
    <row r="398" spans="1:9" s="474" customFormat="1" ht="31" hidden="1">
      <c r="A398" s="493" t="s">
        <v>662</v>
      </c>
      <c r="B398" s="516" t="s">
        <v>661</v>
      </c>
      <c r="C398" s="482"/>
      <c r="D398" s="482"/>
      <c r="E398" s="492"/>
      <c r="F398" s="482"/>
      <c r="G398" s="482"/>
      <c r="H398" s="448"/>
      <c r="I398" s="448"/>
    </row>
    <row r="399" spans="1:9" ht="31">
      <c r="A399" s="572" t="s">
        <v>660</v>
      </c>
      <c r="B399" s="516" t="s">
        <v>659</v>
      </c>
      <c r="C399" s="495" t="s">
        <v>658</v>
      </c>
      <c r="D399" s="62">
        <v>0</v>
      </c>
      <c r="E399" s="590" t="s">
        <v>110</v>
      </c>
      <c r="F399" s="484"/>
      <c r="G399" s="62"/>
      <c r="H399" s="491"/>
      <c r="I399" s="491"/>
    </row>
    <row r="400" spans="1:9" ht="29">
      <c r="A400" s="572"/>
      <c r="B400" s="516"/>
      <c r="C400" s="495" t="s">
        <v>657</v>
      </c>
      <c r="D400" s="62">
        <v>0</v>
      </c>
      <c r="E400" s="495" t="s">
        <v>110</v>
      </c>
      <c r="F400" s="484"/>
      <c r="G400" s="62"/>
      <c r="H400" s="491"/>
      <c r="I400" s="491"/>
    </row>
    <row r="401" spans="1:9" s="474" customFormat="1" ht="62" hidden="1">
      <c r="A401" s="493" t="s">
        <v>656</v>
      </c>
      <c r="B401" s="517" t="s">
        <v>655</v>
      </c>
      <c r="C401" s="482"/>
      <c r="D401" s="482"/>
      <c r="E401" s="492"/>
      <c r="F401" s="482"/>
      <c r="G401" s="482"/>
      <c r="H401" s="448"/>
      <c r="I401" s="448"/>
    </row>
    <row r="402" spans="1:9" s="474" customFormat="1" ht="31" hidden="1">
      <c r="A402" s="493" t="s">
        <v>654</v>
      </c>
      <c r="B402" s="516" t="s">
        <v>653</v>
      </c>
      <c r="C402" s="482"/>
      <c r="D402" s="482"/>
      <c r="E402" s="492"/>
      <c r="F402" s="482"/>
      <c r="G402" s="482"/>
      <c r="H402" s="448"/>
      <c r="I402" s="448"/>
    </row>
    <row r="403" spans="1:9" ht="31">
      <c r="A403" s="571" t="s">
        <v>652</v>
      </c>
      <c r="B403" s="959" t="s">
        <v>651</v>
      </c>
      <c r="C403" s="904"/>
      <c r="D403" s="904"/>
      <c r="E403" s="904"/>
      <c r="F403" s="904"/>
      <c r="G403" s="905"/>
      <c r="H403" s="491">
        <f>SUM(D404:D406)</f>
        <v>0</v>
      </c>
      <c r="I403" s="491">
        <f>COUNT(D404:D406)*2</f>
        <v>4</v>
      </c>
    </row>
    <row r="404" spans="1:9" ht="31">
      <c r="A404" s="572" t="s">
        <v>650</v>
      </c>
      <c r="B404" s="516" t="s">
        <v>649</v>
      </c>
      <c r="C404" s="495" t="s">
        <v>648</v>
      </c>
      <c r="D404" s="62">
        <v>0</v>
      </c>
      <c r="E404" s="495" t="s">
        <v>168</v>
      </c>
      <c r="F404" s="484"/>
      <c r="G404" s="62"/>
      <c r="H404" s="491"/>
      <c r="I404" s="491"/>
    </row>
    <row r="405" spans="1:9" s="474" customFormat="1" ht="31" hidden="1">
      <c r="A405" s="493" t="s">
        <v>647</v>
      </c>
      <c r="B405" s="516" t="s">
        <v>646</v>
      </c>
      <c r="C405" s="482"/>
      <c r="D405" s="482"/>
      <c r="E405" s="492"/>
      <c r="F405" s="482"/>
      <c r="G405" s="482"/>
      <c r="H405" s="448"/>
      <c r="I405" s="448"/>
    </row>
    <row r="406" spans="1:9" ht="31">
      <c r="A406" s="572" t="s">
        <v>645</v>
      </c>
      <c r="B406" s="516" t="s">
        <v>644</v>
      </c>
      <c r="C406" s="496" t="s">
        <v>2037</v>
      </c>
      <c r="D406" s="62">
        <v>0</v>
      </c>
      <c r="E406" s="495" t="s">
        <v>110</v>
      </c>
      <c r="F406" s="484"/>
      <c r="G406" s="62"/>
      <c r="H406" s="491"/>
      <c r="I406" s="491"/>
    </row>
    <row r="407" spans="1:9" ht="31">
      <c r="A407" s="571" t="s">
        <v>642</v>
      </c>
      <c r="B407" s="959" t="s">
        <v>641</v>
      </c>
      <c r="C407" s="904"/>
      <c r="D407" s="904"/>
      <c r="E407" s="904"/>
      <c r="F407" s="904"/>
      <c r="G407" s="905"/>
      <c r="H407" s="491">
        <f>SUM(D416:D421)</f>
        <v>0</v>
      </c>
      <c r="I407" s="491">
        <f>COUNT(D416:D421)*2</f>
        <v>12</v>
      </c>
    </row>
    <row r="408" spans="1:9" s="474" customFormat="1" ht="31" hidden="1">
      <c r="A408" s="493" t="s">
        <v>640</v>
      </c>
      <c r="B408" s="516" t="s">
        <v>639</v>
      </c>
      <c r="C408" s="482"/>
      <c r="D408" s="482"/>
      <c r="E408" s="492"/>
      <c r="F408" s="482"/>
      <c r="G408" s="482"/>
      <c r="H408" s="448"/>
      <c r="I408" s="448"/>
    </row>
    <row r="409" spans="1:9" s="474" customFormat="1" ht="31" hidden="1">
      <c r="A409" s="493" t="s">
        <v>638</v>
      </c>
      <c r="B409" s="516" t="s">
        <v>637</v>
      </c>
      <c r="C409" s="482"/>
      <c r="D409" s="482"/>
      <c r="E409" s="492"/>
      <c r="F409" s="482"/>
      <c r="G409" s="482"/>
      <c r="H409" s="448"/>
      <c r="I409" s="448"/>
    </row>
    <row r="410" spans="1:9" s="474" customFormat="1" ht="31" hidden="1">
      <c r="A410" s="493" t="s">
        <v>636</v>
      </c>
      <c r="B410" s="516" t="s">
        <v>635</v>
      </c>
      <c r="C410" s="482"/>
      <c r="D410" s="482"/>
      <c r="E410" s="492"/>
      <c r="F410" s="482"/>
      <c r="G410" s="482"/>
      <c r="H410" s="448"/>
      <c r="I410" s="448"/>
    </row>
    <row r="411" spans="1:9" s="474" customFormat="1" ht="31" hidden="1">
      <c r="A411" s="493" t="s">
        <v>634</v>
      </c>
      <c r="B411" s="516" t="s">
        <v>633</v>
      </c>
      <c r="C411" s="482"/>
      <c r="D411" s="482"/>
      <c r="E411" s="492"/>
      <c r="F411" s="482"/>
      <c r="G411" s="482"/>
      <c r="H411" s="448"/>
      <c r="I411" s="448"/>
    </row>
    <row r="412" spans="1:9" s="474" customFormat="1" ht="46.5" hidden="1">
      <c r="A412" s="493" t="s">
        <v>632</v>
      </c>
      <c r="B412" s="516" t="s">
        <v>631</v>
      </c>
      <c r="C412" s="482"/>
      <c r="D412" s="482"/>
      <c r="E412" s="492"/>
      <c r="F412" s="482"/>
      <c r="G412" s="482"/>
      <c r="H412" s="448"/>
      <c r="I412" s="448"/>
    </row>
    <row r="413" spans="1:9" s="474" customFormat="1" ht="31" hidden="1">
      <c r="A413" s="493" t="s">
        <v>630</v>
      </c>
      <c r="B413" s="516" t="s">
        <v>629</v>
      </c>
      <c r="C413" s="482"/>
      <c r="D413" s="482"/>
      <c r="E413" s="492"/>
      <c r="F413" s="482"/>
      <c r="G413" s="482"/>
      <c r="H413" s="448"/>
      <c r="I413" s="448"/>
    </row>
    <row r="414" spans="1:9" s="474" customFormat="1" ht="31" hidden="1">
      <c r="A414" s="493" t="s">
        <v>628</v>
      </c>
      <c r="B414" s="516" t="s">
        <v>627</v>
      </c>
      <c r="C414" s="482"/>
      <c r="D414" s="482"/>
      <c r="E414" s="492"/>
      <c r="F414" s="482"/>
      <c r="G414" s="482"/>
      <c r="H414" s="448"/>
      <c r="I414" s="448"/>
    </row>
    <row r="415" spans="1:9" s="474" customFormat="1" ht="31" hidden="1">
      <c r="A415" s="493" t="s">
        <v>626</v>
      </c>
      <c r="B415" s="494" t="s">
        <v>625</v>
      </c>
      <c r="C415" s="482"/>
      <c r="D415" s="482"/>
      <c r="E415" s="492"/>
      <c r="F415" s="482"/>
      <c r="G415" s="482"/>
      <c r="H415" s="448"/>
      <c r="I415" s="448"/>
    </row>
    <row r="416" spans="1:9" ht="31">
      <c r="A416" s="572" t="s">
        <v>624</v>
      </c>
      <c r="B416" s="494" t="s">
        <v>623</v>
      </c>
      <c r="C416" s="496" t="s">
        <v>1682</v>
      </c>
      <c r="D416" s="62">
        <v>0</v>
      </c>
      <c r="E416" s="495" t="s">
        <v>51</v>
      </c>
      <c r="F416" s="484"/>
      <c r="G416" s="62"/>
      <c r="H416" s="491"/>
      <c r="I416" s="491"/>
    </row>
    <row r="417" spans="1:9" ht="29">
      <c r="A417" s="572"/>
      <c r="B417" s="499"/>
      <c r="C417" s="496" t="s">
        <v>1681</v>
      </c>
      <c r="D417" s="62">
        <v>0</v>
      </c>
      <c r="E417" s="495" t="s">
        <v>116</v>
      </c>
      <c r="F417" s="484"/>
      <c r="G417" s="62"/>
      <c r="H417" s="491"/>
      <c r="I417" s="491"/>
    </row>
    <row r="418" spans="1:9" ht="29">
      <c r="A418" s="572"/>
      <c r="B418" s="499"/>
      <c r="C418" s="496" t="s">
        <v>1680</v>
      </c>
      <c r="D418" s="62">
        <v>0</v>
      </c>
      <c r="E418" s="495" t="s">
        <v>51</v>
      </c>
      <c r="F418" s="484"/>
      <c r="G418" s="62"/>
      <c r="H418" s="491"/>
      <c r="I418" s="491"/>
    </row>
    <row r="419" spans="1:9" ht="29">
      <c r="A419" s="572"/>
      <c r="B419" s="499"/>
      <c r="C419" s="496" t="s">
        <v>1679</v>
      </c>
      <c r="D419" s="62">
        <v>0</v>
      </c>
      <c r="E419" s="495" t="s">
        <v>110</v>
      </c>
      <c r="F419" s="484"/>
      <c r="G419" s="62"/>
      <c r="H419" s="491"/>
      <c r="I419" s="491"/>
    </row>
    <row r="420" spans="1:9" ht="29">
      <c r="A420" s="572"/>
      <c r="C420" s="519" t="s">
        <v>2036</v>
      </c>
      <c r="D420" s="62">
        <v>0</v>
      </c>
      <c r="E420" s="495" t="s">
        <v>51</v>
      </c>
      <c r="F420" s="484"/>
      <c r="G420" s="62"/>
      <c r="H420" s="491"/>
      <c r="I420" s="491"/>
    </row>
    <row r="421" spans="1:9" ht="46.5">
      <c r="A421" s="572" t="s">
        <v>622</v>
      </c>
      <c r="B421" s="494" t="s">
        <v>621</v>
      </c>
      <c r="C421" s="496" t="s">
        <v>1677</v>
      </c>
      <c r="D421" s="62">
        <v>0</v>
      </c>
      <c r="E421" s="495" t="s">
        <v>51</v>
      </c>
      <c r="F421" s="484"/>
      <c r="G421" s="62"/>
      <c r="H421" s="491"/>
      <c r="I421" s="491"/>
    </row>
    <row r="422" spans="1:9" ht="31">
      <c r="A422" s="572" t="s">
        <v>620</v>
      </c>
      <c r="B422" s="959" t="s">
        <v>1676</v>
      </c>
      <c r="C422" s="904"/>
      <c r="D422" s="904"/>
      <c r="E422" s="904"/>
      <c r="F422" s="904"/>
      <c r="G422" s="905"/>
      <c r="H422" s="491">
        <f>SUM(D423)</f>
        <v>0</v>
      </c>
      <c r="I422" s="491">
        <f>COUNT(D423)*2</f>
        <v>2</v>
      </c>
    </row>
    <row r="423" spans="1:9" ht="46.5">
      <c r="A423" s="572" t="s">
        <v>618</v>
      </c>
      <c r="B423" s="516" t="s">
        <v>1675</v>
      </c>
      <c r="C423" s="496" t="s">
        <v>2035</v>
      </c>
      <c r="D423" s="62">
        <v>0</v>
      </c>
      <c r="E423" s="495" t="s">
        <v>110</v>
      </c>
      <c r="F423" s="484"/>
      <c r="G423" s="62"/>
      <c r="H423" s="491"/>
      <c r="I423" s="491"/>
    </row>
    <row r="424" spans="1:9" s="474" customFormat="1" ht="62" hidden="1">
      <c r="A424" s="573" t="s">
        <v>616</v>
      </c>
      <c r="B424" s="516" t="s">
        <v>1674</v>
      </c>
      <c r="C424" s="482"/>
      <c r="D424" s="482"/>
      <c r="E424" s="492"/>
      <c r="F424" s="482"/>
      <c r="G424" s="482"/>
      <c r="H424" s="448"/>
      <c r="I424" s="448"/>
    </row>
    <row r="425" spans="1:9" s="474" customFormat="1" ht="31" hidden="1">
      <c r="A425" s="573" t="s">
        <v>614</v>
      </c>
      <c r="B425" s="516" t="s">
        <v>1673</v>
      </c>
      <c r="C425" s="482"/>
      <c r="D425" s="482"/>
      <c r="E425" s="492"/>
      <c r="F425" s="482"/>
      <c r="G425" s="482"/>
      <c r="H425" s="448"/>
      <c r="I425" s="448"/>
    </row>
    <row r="426" spans="1:9" s="474" customFormat="1" ht="18" hidden="1" customHeight="1">
      <c r="A426" s="605" t="s">
        <v>612</v>
      </c>
      <c r="B426" s="959" t="s">
        <v>1672</v>
      </c>
      <c r="C426" s="904"/>
      <c r="D426" s="904"/>
      <c r="E426" s="904"/>
      <c r="F426" s="904"/>
      <c r="G426" s="905"/>
      <c r="H426" s="448"/>
      <c r="I426" s="448"/>
    </row>
    <row r="427" spans="1:9" s="474" customFormat="1" ht="31" hidden="1">
      <c r="A427" s="573" t="s">
        <v>610</v>
      </c>
      <c r="B427" s="516" t="s">
        <v>1671</v>
      </c>
      <c r="C427" s="482"/>
      <c r="D427" s="482"/>
      <c r="E427" s="492"/>
      <c r="F427" s="482"/>
      <c r="G427" s="482"/>
      <c r="H427" s="448"/>
      <c r="I427" s="448"/>
    </row>
    <row r="428" spans="1:9" s="474" customFormat="1" ht="31" hidden="1">
      <c r="A428" s="573" t="s">
        <v>608</v>
      </c>
      <c r="B428" s="516" t="s">
        <v>1670</v>
      </c>
      <c r="C428" s="482"/>
      <c r="D428" s="482"/>
      <c r="E428" s="492"/>
      <c r="F428" s="482"/>
      <c r="G428" s="482"/>
      <c r="H428" s="448"/>
      <c r="I428" s="448"/>
    </row>
    <row r="429" spans="1:9" s="474" customFormat="1" ht="31" hidden="1">
      <c r="A429" s="573" t="s">
        <v>606</v>
      </c>
      <c r="B429" s="494" t="s">
        <v>1669</v>
      </c>
      <c r="C429" s="482"/>
      <c r="D429" s="482"/>
      <c r="E429" s="492"/>
      <c r="F429" s="482"/>
      <c r="G429" s="482"/>
      <c r="H429" s="448"/>
      <c r="I429" s="448"/>
    </row>
    <row r="430" spans="1:9" s="474" customFormat="1" ht="31" hidden="1">
      <c r="A430" s="573" t="s">
        <v>604</v>
      </c>
      <c r="B430" s="516" t="s">
        <v>1668</v>
      </c>
      <c r="C430" s="482"/>
      <c r="D430" s="482"/>
      <c r="E430" s="492"/>
      <c r="F430" s="482"/>
      <c r="G430" s="482"/>
      <c r="H430" s="448"/>
      <c r="I430" s="448"/>
    </row>
    <row r="431" spans="1:9" ht="31">
      <c r="A431" s="606" t="s">
        <v>602</v>
      </c>
      <c r="B431" s="959" t="s">
        <v>601</v>
      </c>
      <c r="C431" s="904"/>
      <c r="D431" s="904"/>
      <c r="E431" s="904"/>
      <c r="F431" s="904"/>
      <c r="G431" s="905"/>
      <c r="H431" s="491">
        <f>SUM(D432:D435)</f>
        <v>0</v>
      </c>
      <c r="I431" s="491">
        <f>COUNT(D432:D435)*2</f>
        <v>8</v>
      </c>
    </row>
    <row r="432" spans="1:9" ht="46.5">
      <c r="A432" s="572" t="s">
        <v>600</v>
      </c>
      <c r="B432" s="516" t="s">
        <v>599</v>
      </c>
      <c r="C432" s="480" t="s">
        <v>1667</v>
      </c>
      <c r="D432" s="62">
        <v>0</v>
      </c>
      <c r="E432" s="495" t="s">
        <v>126</v>
      </c>
      <c r="F432" s="484"/>
      <c r="G432" s="62"/>
      <c r="H432" s="491"/>
      <c r="I432" s="491"/>
    </row>
    <row r="433" spans="1:9" ht="29">
      <c r="A433" s="572"/>
      <c r="B433" s="516"/>
      <c r="C433" s="495" t="s">
        <v>1666</v>
      </c>
      <c r="D433" s="62">
        <v>0</v>
      </c>
      <c r="E433" s="559" t="s">
        <v>51</v>
      </c>
      <c r="G433" s="62"/>
      <c r="H433" s="491"/>
      <c r="I433" s="491"/>
    </row>
    <row r="434" spans="1:9" ht="43.5">
      <c r="A434" s="607" t="s">
        <v>598</v>
      </c>
      <c r="B434" s="602" t="s">
        <v>597</v>
      </c>
      <c r="C434" s="608" t="s">
        <v>1661</v>
      </c>
      <c r="D434" s="646">
        <v>0</v>
      </c>
      <c r="E434" s="563" t="s">
        <v>110</v>
      </c>
      <c r="F434" s="609" t="s">
        <v>2034</v>
      </c>
      <c r="G434" s="646"/>
      <c r="H434" s="491"/>
      <c r="I434" s="491"/>
    </row>
    <row r="435" spans="1:9" ht="29">
      <c r="A435" s="541"/>
      <c r="B435" s="516"/>
      <c r="C435" s="496" t="s">
        <v>1665</v>
      </c>
      <c r="D435" s="62">
        <v>0</v>
      </c>
      <c r="E435" s="495" t="s">
        <v>51</v>
      </c>
      <c r="F435" s="496" t="s">
        <v>2033</v>
      </c>
      <c r="G435" s="62"/>
      <c r="H435" s="491"/>
      <c r="I435" s="491"/>
    </row>
    <row r="436" spans="1:9" s="474" customFormat="1" ht="29" hidden="1">
      <c r="A436" s="567" t="s">
        <v>596</v>
      </c>
      <c r="B436" s="610" t="s">
        <v>595</v>
      </c>
      <c r="C436" s="611"/>
      <c r="D436" s="611"/>
      <c r="E436" s="526"/>
      <c r="F436" s="611"/>
      <c r="G436" s="611"/>
      <c r="H436" s="448"/>
      <c r="I436" s="448"/>
    </row>
    <row r="437" spans="1:9" s="474" customFormat="1" ht="62" hidden="1">
      <c r="A437" s="612" t="s">
        <v>594</v>
      </c>
      <c r="B437" s="602" t="s">
        <v>593</v>
      </c>
      <c r="C437" s="489"/>
      <c r="D437" s="489"/>
      <c r="E437" s="613"/>
      <c r="F437" s="489"/>
      <c r="G437" s="489"/>
      <c r="H437" s="448"/>
      <c r="I437" s="448"/>
    </row>
    <row r="438" spans="1:9" s="614" customFormat="1" ht="21">
      <c r="A438" s="541"/>
      <c r="B438" s="982" t="s">
        <v>2032</v>
      </c>
      <c r="C438" s="983"/>
      <c r="D438" s="983"/>
      <c r="E438" s="983"/>
      <c r="F438" s="983"/>
      <c r="G438" s="983"/>
      <c r="H438" s="491">
        <f>SUM(D440:D448)</f>
        <v>0</v>
      </c>
      <c r="I438" s="491">
        <f>COUNT(D440:D448)*2</f>
        <v>14</v>
      </c>
    </row>
    <row r="439" spans="1:9" ht="31">
      <c r="A439" s="615" t="s">
        <v>591</v>
      </c>
      <c r="B439" s="976" t="s">
        <v>1660</v>
      </c>
      <c r="C439" s="977"/>
      <c r="D439" s="977"/>
      <c r="E439" s="977"/>
      <c r="F439" s="977"/>
      <c r="G439" s="978"/>
      <c r="H439" s="491"/>
      <c r="I439" s="491"/>
    </row>
    <row r="440" spans="1:9" ht="46.5">
      <c r="A440" s="572" t="s">
        <v>589</v>
      </c>
      <c r="B440" s="516" t="s">
        <v>588</v>
      </c>
      <c r="C440" s="516" t="s">
        <v>587</v>
      </c>
      <c r="D440" s="62">
        <v>0</v>
      </c>
      <c r="E440" s="495" t="s">
        <v>130</v>
      </c>
      <c r="F440" s="484"/>
      <c r="G440" s="62"/>
      <c r="H440" s="491"/>
      <c r="I440" s="491"/>
    </row>
    <row r="441" spans="1:9" s="474" customFormat="1" ht="62" hidden="1">
      <c r="A441" s="493" t="s">
        <v>583</v>
      </c>
      <c r="B441" s="516" t="s">
        <v>1659</v>
      </c>
      <c r="C441" s="482"/>
      <c r="D441" s="482"/>
      <c r="E441" s="492"/>
      <c r="F441" s="482"/>
      <c r="G441" s="482"/>
      <c r="H441" s="448"/>
      <c r="I441" s="448"/>
    </row>
    <row r="442" spans="1:9" s="474" customFormat="1" ht="46.5" hidden="1">
      <c r="A442" s="493" t="s">
        <v>569</v>
      </c>
      <c r="B442" s="516" t="s">
        <v>1658</v>
      </c>
      <c r="C442" s="482"/>
      <c r="D442" s="482"/>
      <c r="E442" s="492"/>
      <c r="F442" s="482"/>
      <c r="G442" s="482"/>
      <c r="H442" s="448"/>
      <c r="I442" s="448"/>
    </row>
    <row r="443" spans="1:9" ht="62">
      <c r="A443" s="572" t="s">
        <v>565</v>
      </c>
      <c r="B443" s="516" t="s">
        <v>564</v>
      </c>
      <c r="C443" s="484" t="s">
        <v>2031</v>
      </c>
      <c r="D443" s="62">
        <v>0</v>
      </c>
      <c r="E443" s="495" t="s">
        <v>130</v>
      </c>
      <c r="F443" s="484"/>
      <c r="G443" s="62"/>
      <c r="H443" s="491"/>
      <c r="I443" s="491"/>
    </row>
    <row r="444" spans="1:9">
      <c r="A444" s="572"/>
      <c r="B444" s="516"/>
      <c r="C444" s="484" t="s">
        <v>2030</v>
      </c>
      <c r="D444" s="62">
        <v>0</v>
      </c>
      <c r="E444" s="495" t="s">
        <v>130</v>
      </c>
      <c r="F444" s="484"/>
      <c r="G444" s="62"/>
      <c r="H444" s="491"/>
      <c r="I444" s="491"/>
    </row>
    <row r="445" spans="1:9" ht="29">
      <c r="A445" s="572"/>
      <c r="B445" s="516"/>
      <c r="C445" s="484" t="s">
        <v>2029</v>
      </c>
      <c r="D445" s="62">
        <v>0</v>
      </c>
      <c r="E445" s="495" t="s">
        <v>130</v>
      </c>
      <c r="F445" s="484"/>
      <c r="G445" s="62"/>
      <c r="H445" s="491"/>
      <c r="I445" s="491"/>
    </row>
    <row r="446" spans="1:9">
      <c r="A446" s="572"/>
      <c r="B446" s="516"/>
      <c r="C446" s="484" t="s">
        <v>2028</v>
      </c>
      <c r="D446" s="62">
        <v>0</v>
      </c>
      <c r="E446" s="495" t="s">
        <v>130</v>
      </c>
      <c r="F446" s="484"/>
      <c r="G446" s="62"/>
      <c r="H446" s="491"/>
      <c r="I446" s="491"/>
    </row>
    <row r="447" spans="1:9">
      <c r="A447" s="572"/>
      <c r="B447" s="516"/>
      <c r="C447" s="484" t="s">
        <v>2027</v>
      </c>
      <c r="D447" s="62">
        <v>0</v>
      </c>
      <c r="E447" s="495" t="s">
        <v>130</v>
      </c>
      <c r="F447" s="484"/>
      <c r="G447" s="62"/>
      <c r="H447" s="491"/>
      <c r="I447" s="491"/>
    </row>
    <row r="448" spans="1:9" ht="46.5">
      <c r="A448" s="572" t="s">
        <v>562</v>
      </c>
      <c r="B448" s="516" t="s">
        <v>561</v>
      </c>
      <c r="C448" s="484" t="s">
        <v>2026</v>
      </c>
      <c r="D448" s="62">
        <v>0</v>
      </c>
      <c r="E448" s="495" t="s">
        <v>130</v>
      </c>
      <c r="F448" s="496" t="s">
        <v>2025</v>
      </c>
      <c r="G448" s="62"/>
      <c r="H448" s="491"/>
      <c r="I448" s="491"/>
    </row>
    <row r="449" spans="1:9" s="474" customFormat="1" ht="43.5" hidden="1">
      <c r="A449" s="493" t="s">
        <v>558</v>
      </c>
      <c r="B449" s="548" t="s">
        <v>557</v>
      </c>
      <c r="C449" s="482"/>
      <c r="D449" s="482"/>
      <c r="E449" s="492"/>
      <c r="F449" s="482"/>
      <c r="G449" s="482"/>
      <c r="H449" s="448"/>
      <c r="I449" s="448"/>
    </row>
    <row r="450" spans="1:9" s="474" customFormat="1" ht="18" hidden="1" customHeight="1">
      <c r="A450" s="605" t="s">
        <v>548</v>
      </c>
      <c r="B450" s="959" t="s">
        <v>1656</v>
      </c>
      <c r="C450" s="904"/>
      <c r="D450" s="904"/>
      <c r="E450" s="904"/>
      <c r="F450" s="904"/>
      <c r="G450" s="905"/>
      <c r="H450" s="448"/>
      <c r="I450" s="448"/>
    </row>
    <row r="451" spans="1:9" s="474" customFormat="1" ht="77.5" hidden="1">
      <c r="A451" s="493" t="s">
        <v>546</v>
      </c>
      <c r="B451" s="516" t="s">
        <v>1655</v>
      </c>
      <c r="C451" s="482"/>
      <c r="D451" s="482"/>
      <c r="E451" s="492"/>
      <c r="F451" s="482"/>
      <c r="G451" s="482"/>
      <c r="H451" s="448"/>
      <c r="I451" s="448"/>
    </row>
    <row r="452" spans="1:9" s="474" customFormat="1" ht="46.5" hidden="1">
      <c r="A452" s="493" t="s">
        <v>544</v>
      </c>
      <c r="B452" s="516" t="s">
        <v>543</v>
      </c>
      <c r="C452" s="482"/>
      <c r="D452" s="482"/>
      <c r="E452" s="492"/>
      <c r="F452" s="482"/>
      <c r="G452" s="482"/>
      <c r="H452" s="448"/>
      <c r="I452" s="448"/>
    </row>
    <row r="453" spans="1:9" s="474" customFormat="1" ht="46.5" hidden="1">
      <c r="A453" s="493" t="s">
        <v>542</v>
      </c>
      <c r="B453" s="516" t="s">
        <v>1640</v>
      </c>
      <c r="C453" s="616"/>
      <c r="D453" s="483"/>
      <c r="E453" s="500"/>
      <c r="F453" s="495"/>
      <c r="G453" s="482"/>
      <c r="H453" s="448"/>
      <c r="I453" s="448"/>
    </row>
    <row r="454" spans="1:9" s="474" customFormat="1" ht="46.5" hidden="1">
      <c r="A454" s="493" t="s">
        <v>540</v>
      </c>
      <c r="B454" s="516" t="s">
        <v>539</v>
      </c>
      <c r="C454" s="482"/>
      <c r="D454" s="482"/>
      <c r="E454" s="492"/>
      <c r="F454" s="482"/>
      <c r="G454" s="482"/>
      <c r="H454" s="448"/>
      <c r="I454" s="448"/>
    </row>
    <row r="455" spans="1:9" ht="31">
      <c r="A455" s="606" t="s">
        <v>538</v>
      </c>
      <c r="B455" s="959" t="s">
        <v>1610</v>
      </c>
      <c r="C455" s="904"/>
      <c r="D455" s="904"/>
      <c r="E455" s="904"/>
      <c r="F455" s="904"/>
      <c r="G455" s="905"/>
      <c r="H455" s="491">
        <f>SUM(D456:D462)</f>
        <v>0</v>
      </c>
      <c r="I455" s="491">
        <f>COUNT(D456:D462)*2</f>
        <v>14</v>
      </c>
    </row>
    <row r="456" spans="1:9" ht="87">
      <c r="A456" s="572" t="s">
        <v>536</v>
      </c>
      <c r="B456" s="516" t="s">
        <v>1609</v>
      </c>
      <c r="C456" s="529" t="s">
        <v>2024</v>
      </c>
      <c r="D456" s="188">
        <v>0</v>
      </c>
      <c r="E456" s="597" t="s">
        <v>110</v>
      </c>
      <c r="F456" s="529" t="s">
        <v>2023</v>
      </c>
      <c r="G456" s="62"/>
      <c r="H456" s="491"/>
      <c r="I456" s="491"/>
    </row>
    <row r="457" spans="1:9" ht="87">
      <c r="A457" s="572"/>
      <c r="B457" s="516"/>
      <c r="C457" s="618" t="s">
        <v>1607</v>
      </c>
      <c r="D457" s="188">
        <v>0</v>
      </c>
      <c r="E457" s="597" t="s">
        <v>1195</v>
      </c>
      <c r="F457" s="529" t="s">
        <v>2022</v>
      </c>
      <c r="G457" s="62"/>
      <c r="H457" s="491"/>
      <c r="I457" s="491"/>
    </row>
    <row r="458" spans="1:9" ht="72.5">
      <c r="A458" s="572"/>
      <c r="B458" s="516"/>
      <c r="C458" s="529" t="s">
        <v>2021</v>
      </c>
      <c r="D458" s="188">
        <v>0</v>
      </c>
      <c r="E458" s="597" t="s">
        <v>1195</v>
      </c>
      <c r="F458" s="529" t="s">
        <v>2020</v>
      </c>
      <c r="G458" s="62"/>
      <c r="H458" s="491"/>
      <c r="I458" s="491"/>
    </row>
    <row r="459" spans="1:9" ht="62">
      <c r="A459" s="572" t="s">
        <v>534</v>
      </c>
      <c r="B459" s="516" t="s">
        <v>1603</v>
      </c>
      <c r="C459" s="529" t="s">
        <v>2019</v>
      </c>
      <c r="D459" s="188">
        <v>0</v>
      </c>
      <c r="E459" s="597" t="s">
        <v>110</v>
      </c>
      <c r="F459" s="529"/>
      <c r="G459" s="62"/>
      <c r="H459" s="491"/>
      <c r="I459" s="491"/>
    </row>
    <row r="460" spans="1:9" ht="58">
      <c r="A460" s="572" t="s">
        <v>532</v>
      </c>
      <c r="B460" s="516" t="s">
        <v>531</v>
      </c>
      <c r="C460" s="529" t="s">
        <v>2018</v>
      </c>
      <c r="D460" s="188">
        <v>0</v>
      </c>
      <c r="E460" s="553" t="s">
        <v>808</v>
      </c>
      <c r="F460" s="529" t="s">
        <v>2017</v>
      </c>
      <c r="G460" s="62"/>
      <c r="H460" s="491"/>
      <c r="I460" s="491"/>
    </row>
    <row r="461" spans="1:9" ht="62">
      <c r="A461" s="572" t="s">
        <v>530</v>
      </c>
      <c r="B461" s="516" t="s">
        <v>1600</v>
      </c>
      <c r="C461" s="496" t="s">
        <v>1599</v>
      </c>
      <c r="D461" s="188">
        <v>0</v>
      </c>
      <c r="E461" s="600" t="s">
        <v>110</v>
      </c>
      <c r="F461" s="484"/>
      <c r="G461" s="62"/>
      <c r="H461" s="491"/>
      <c r="I461" s="491"/>
    </row>
    <row r="462" spans="1:9" ht="46.5">
      <c r="A462" s="572" t="s">
        <v>528</v>
      </c>
      <c r="B462" s="516" t="s">
        <v>527</v>
      </c>
      <c r="C462" s="619" t="s">
        <v>2016</v>
      </c>
      <c r="D462" s="188">
        <v>0</v>
      </c>
      <c r="E462" s="600" t="s">
        <v>549</v>
      </c>
      <c r="F462" s="484"/>
      <c r="G462" s="62"/>
      <c r="H462" s="491"/>
      <c r="I462" s="491"/>
    </row>
    <row r="463" spans="1:9" ht="31">
      <c r="A463" s="606" t="s">
        <v>526</v>
      </c>
      <c r="B463" s="959" t="s">
        <v>525</v>
      </c>
      <c r="C463" s="904"/>
      <c r="D463" s="904"/>
      <c r="E463" s="904"/>
      <c r="F463" s="904"/>
      <c r="G463" s="905"/>
      <c r="H463" s="491">
        <f>SUM(D464:D466)</f>
        <v>0</v>
      </c>
      <c r="I463" s="491">
        <f>COUNT(D464:D466)*2</f>
        <v>4</v>
      </c>
    </row>
    <row r="464" spans="1:9" ht="37.15" customHeight="1">
      <c r="A464" s="541" t="s">
        <v>524</v>
      </c>
      <c r="B464" s="494" t="s">
        <v>523</v>
      </c>
      <c r="C464" s="484" t="s">
        <v>2015</v>
      </c>
      <c r="D464" s="62">
        <v>0</v>
      </c>
      <c r="E464" s="495" t="s">
        <v>51</v>
      </c>
      <c r="F464" s="484" t="s">
        <v>2014</v>
      </c>
      <c r="G464" s="62"/>
      <c r="H464" s="491"/>
      <c r="I464" s="491"/>
    </row>
    <row r="465" spans="1:9" s="474" customFormat="1" ht="58" hidden="1">
      <c r="A465" s="493" t="s">
        <v>497</v>
      </c>
      <c r="B465" s="548" t="s">
        <v>496</v>
      </c>
      <c r="C465" s="482"/>
      <c r="D465" s="482"/>
      <c r="E465" s="492"/>
      <c r="F465" s="482"/>
      <c r="G465" s="482"/>
      <c r="H465" s="448"/>
      <c r="I465" s="448"/>
    </row>
    <row r="466" spans="1:9" ht="89.65" customHeight="1">
      <c r="A466" s="541" t="s">
        <v>495</v>
      </c>
      <c r="B466" s="494" t="s">
        <v>494</v>
      </c>
      <c r="C466" s="522" t="s">
        <v>2013</v>
      </c>
      <c r="D466" s="62">
        <v>0</v>
      </c>
      <c r="E466" s="540" t="s">
        <v>110</v>
      </c>
      <c r="F466" s="522" t="s">
        <v>2012</v>
      </c>
      <c r="G466" s="62"/>
      <c r="H466" s="491"/>
      <c r="I466" s="491"/>
    </row>
    <row r="467" spans="1:9" s="474" customFormat="1" ht="46.5" hidden="1">
      <c r="A467" s="493" t="s">
        <v>493</v>
      </c>
      <c r="B467" s="494" t="s">
        <v>492</v>
      </c>
      <c r="C467" s="482"/>
      <c r="D467" s="482"/>
      <c r="E467" s="492"/>
      <c r="F467" s="482"/>
      <c r="G467" s="482"/>
      <c r="H467" s="448"/>
      <c r="I467" s="448"/>
    </row>
    <row r="468" spans="1:9" s="474" customFormat="1" ht="46.5" hidden="1">
      <c r="A468" s="493" t="s">
        <v>491</v>
      </c>
      <c r="B468" s="494" t="s">
        <v>490</v>
      </c>
      <c r="C468" s="482"/>
      <c r="D468" s="482"/>
      <c r="E468" s="492"/>
      <c r="F468" s="482"/>
      <c r="G468" s="482"/>
      <c r="H468" s="448"/>
      <c r="I468" s="448"/>
    </row>
    <row r="469" spans="1:9" s="474" customFormat="1" ht="46.5" hidden="1">
      <c r="A469" s="493" t="s">
        <v>489</v>
      </c>
      <c r="B469" s="494" t="s">
        <v>488</v>
      </c>
      <c r="C469" s="482"/>
      <c r="D469" s="482"/>
      <c r="E469" s="492"/>
      <c r="F469" s="482"/>
      <c r="G469" s="482"/>
      <c r="H469" s="448"/>
      <c r="I469" s="448"/>
    </row>
    <row r="470" spans="1:9" s="474" customFormat="1" ht="31" hidden="1">
      <c r="A470" s="493" t="s">
        <v>486</v>
      </c>
      <c r="B470" s="494" t="s">
        <v>485</v>
      </c>
      <c r="C470" s="482"/>
      <c r="D470" s="482"/>
      <c r="E470" s="492"/>
      <c r="F470" s="482"/>
      <c r="G470" s="482"/>
      <c r="H470" s="448"/>
      <c r="I470" s="448"/>
    </row>
    <row r="471" spans="1:9" s="474" customFormat="1" ht="18" hidden="1" customHeight="1">
      <c r="A471" s="605" t="s">
        <v>482</v>
      </c>
      <c r="B471" s="959" t="s">
        <v>1598</v>
      </c>
      <c r="C471" s="904"/>
      <c r="D471" s="904"/>
      <c r="E471" s="904"/>
      <c r="F471" s="904"/>
      <c r="G471" s="905"/>
      <c r="H471" s="448"/>
      <c r="I471" s="448"/>
    </row>
    <row r="472" spans="1:9" s="474" customFormat="1" ht="31" hidden="1">
      <c r="A472" s="493" t="s">
        <v>480</v>
      </c>
      <c r="B472" s="494" t="s">
        <v>479</v>
      </c>
      <c r="C472" s="482"/>
      <c r="D472" s="482"/>
      <c r="E472" s="492"/>
      <c r="F472" s="482"/>
      <c r="G472" s="482"/>
      <c r="H472" s="448"/>
      <c r="I472" s="448"/>
    </row>
    <row r="473" spans="1:9" s="474" customFormat="1" ht="31" hidden="1">
      <c r="A473" s="493" t="s">
        <v>478</v>
      </c>
      <c r="B473" s="494" t="s">
        <v>1597</v>
      </c>
      <c r="C473" s="482"/>
      <c r="D473" s="482"/>
      <c r="E473" s="492"/>
      <c r="F473" s="482"/>
      <c r="G473" s="482"/>
      <c r="H473" s="448"/>
      <c r="I473" s="448"/>
    </row>
    <row r="474" spans="1:9" s="474" customFormat="1" ht="31" hidden="1">
      <c r="A474" s="493" t="s">
        <v>476</v>
      </c>
      <c r="B474" s="494" t="s">
        <v>1596</v>
      </c>
      <c r="C474" s="482"/>
      <c r="D474" s="482"/>
      <c r="E474" s="492"/>
      <c r="F474" s="482"/>
      <c r="G474" s="482"/>
      <c r="H474" s="448"/>
      <c r="I474" s="448"/>
    </row>
    <row r="475" spans="1:9" s="474" customFormat="1" ht="31" hidden="1">
      <c r="A475" s="493" t="s">
        <v>474</v>
      </c>
      <c r="B475" s="494" t="s">
        <v>1595</v>
      </c>
      <c r="C475" s="482"/>
      <c r="D475" s="482"/>
      <c r="E475" s="492"/>
      <c r="F475" s="482"/>
      <c r="G475" s="482"/>
      <c r="H475" s="448"/>
      <c r="I475" s="448"/>
    </row>
    <row r="476" spans="1:9" s="474" customFormat="1" ht="31" hidden="1">
      <c r="A476" s="493" t="s">
        <v>472</v>
      </c>
      <c r="B476" s="494" t="s">
        <v>1594</v>
      </c>
      <c r="C476" s="482"/>
      <c r="D476" s="482"/>
      <c r="E476" s="492"/>
      <c r="F476" s="482"/>
      <c r="G476" s="482"/>
      <c r="H476" s="448"/>
      <c r="I476" s="448"/>
    </row>
    <row r="477" spans="1:9" s="474" customFormat="1" ht="31" hidden="1">
      <c r="A477" s="493" t="s">
        <v>470</v>
      </c>
      <c r="B477" s="494" t="s">
        <v>1593</v>
      </c>
      <c r="C477" s="482"/>
      <c r="D477" s="482"/>
      <c r="E477" s="492"/>
      <c r="F477" s="482"/>
      <c r="G477" s="482"/>
      <c r="H477" s="448"/>
      <c r="I477" s="448"/>
    </row>
    <row r="478" spans="1:9" s="474" customFormat="1" ht="18" hidden="1" customHeight="1">
      <c r="A478" s="605" t="s">
        <v>468</v>
      </c>
      <c r="B478" s="959" t="s">
        <v>1592</v>
      </c>
      <c r="C478" s="904"/>
      <c r="D478" s="904"/>
      <c r="E478" s="904"/>
      <c r="F478" s="904"/>
      <c r="G478" s="905"/>
      <c r="H478" s="448"/>
      <c r="I478" s="448"/>
    </row>
    <row r="479" spans="1:9" s="474" customFormat="1" ht="31" hidden="1">
      <c r="A479" s="493" t="s">
        <v>466</v>
      </c>
      <c r="B479" s="494" t="s">
        <v>1591</v>
      </c>
      <c r="C479" s="482"/>
      <c r="D479" s="482"/>
      <c r="E479" s="492"/>
      <c r="F479" s="482"/>
      <c r="G479" s="482"/>
      <c r="H479" s="448"/>
      <c r="I479" s="448"/>
    </row>
    <row r="480" spans="1:9" s="474" customFormat="1" ht="31" hidden="1">
      <c r="A480" s="493" t="s">
        <v>454</v>
      </c>
      <c r="B480" s="494" t="s">
        <v>1590</v>
      </c>
      <c r="C480" s="482"/>
      <c r="D480" s="482"/>
      <c r="E480" s="492"/>
      <c r="F480" s="482"/>
      <c r="G480" s="482"/>
      <c r="H480" s="448"/>
      <c r="I480" s="448"/>
    </row>
    <row r="481" spans="1:9" s="474" customFormat="1" ht="31" hidden="1">
      <c r="A481" s="493" t="s">
        <v>445</v>
      </c>
      <c r="B481" s="494" t="s">
        <v>1589</v>
      </c>
      <c r="C481" s="482"/>
      <c r="D481" s="482"/>
      <c r="E481" s="492"/>
      <c r="F481" s="482"/>
      <c r="G481" s="482"/>
      <c r="H481" s="448"/>
      <c r="I481" s="448"/>
    </row>
    <row r="482" spans="1:9" s="474" customFormat="1" ht="31" hidden="1">
      <c r="A482" s="493" t="s">
        <v>436</v>
      </c>
      <c r="B482" s="494" t="s">
        <v>1588</v>
      </c>
      <c r="C482" s="482"/>
      <c r="D482" s="482"/>
      <c r="E482" s="492"/>
      <c r="F482" s="482"/>
      <c r="G482" s="482"/>
      <c r="H482" s="448"/>
      <c r="I482" s="448"/>
    </row>
    <row r="483" spans="1:9" s="474" customFormat="1" ht="21" hidden="1">
      <c r="A483" s="620"/>
      <c r="B483" s="980" t="s">
        <v>2011</v>
      </c>
      <c r="C483" s="981"/>
      <c r="D483" s="981"/>
      <c r="E483" s="981"/>
      <c r="F483" s="981"/>
      <c r="G483" s="981"/>
      <c r="H483" s="448"/>
      <c r="I483" s="448"/>
    </row>
    <row r="484" spans="1:9" s="474" customFormat="1" ht="18" hidden="1" customHeight="1">
      <c r="A484" s="605" t="s">
        <v>430</v>
      </c>
      <c r="B484" s="959" t="s">
        <v>1587</v>
      </c>
      <c r="C484" s="904"/>
      <c r="D484" s="904"/>
      <c r="E484" s="904"/>
      <c r="F484" s="904"/>
      <c r="G484" s="905"/>
      <c r="H484" s="448"/>
      <c r="I484" s="448"/>
    </row>
    <row r="485" spans="1:9" s="474" customFormat="1" ht="46.5" hidden="1">
      <c r="A485" s="493" t="s">
        <v>428</v>
      </c>
      <c r="B485" s="516" t="s">
        <v>1346</v>
      </c>
      <c r="C485" s="482"/>
      <c r="D485" s="482"/>
      <c r="E485" s="492"/>
      <c r="F485" s="482"/>
      <c r="G485" s="482"/>
      <c r="H485" s="448"/>
      <c r="I485" s="448"/>
    </row>
    <row r="486" spans="1:9" s="474" customFormat="1" ht="46.5" hidden="1">
      <c r="A486" s="493" t="s">
        <v>420</v>
      </c>
      <c r="B486" s="516" t="s">
        <v>1342</v>
      </c>
      <c r="C486" s="482"/>
      <c r="D486" s="482"/>
      <c r="E486" s="492"/>
      <c r="F486" s="482"/>
      <c r="G486" s="482"/>
      <c r="H486" s="448"/>
      <c r="I486" s="448"/>
    </row>
    <row r="487" spans="1:9" s="474" customFormat="1" ht="46.5" hidden="1">
      <c r="A487" s="493" t="s">
        <v>406</v>
      </c>
      <c r="B487" s="516" t="s">
        <v>1339</v>
      </c>
      <c r="C487" s="482"/>
      <c r="D487" s="482"/>
      <c r="E487" s="492"/>
      <c r="F487" s="482"/>
      <c r="G487" s="482"/>
      <c r="H487" s="448"/>
      <c r="I487" s="448"/>
    </row>
    <row r="488" spans="1:9" s="474" customFormat="1" ht="46.5" hidden="1">
      <c r="A488" s="493" t="s">
        <v>391</v>
      </c>
      <c r="B488" s="516" t="s">
        <v>1336</v>
      </c>
      <c r="C488" s="482"/>
      <c r="D488" s="482"/>
      <c r="E488" s="492"/>
      <c r="F488" s="482"/>
      <c r="G488" s="482"/>
      <c r="H488" s="448"/>
      <c r="I488" s="448"/>
    </row>
    <row r="489" spans="1:9" s="474" customFormat="1" ht="46.5" hidden="1">
      <c r="A489" s="493" t="s">
        <v>380</v>
      </c>
      <c r="B489" s="516" t="s">
        <v>1586</v>
      </c>
      <c r="C489" s="482"/>
      <c r="D489" s="482"/>
      <c r="E489" s="492"/>
      <c r="F489" s="482"/>
      <c r="G489" s="482"/>
      <c r="H489" s="448"/>
      <c r="I489" s="448"/>
    </row>
    <row r="490" spans="1:9" s="474" customFormat="1" ht="46.5" hidden="1">
      <c r="A490" s="493" t="s">
        <v>378</v>
      </c>
      <c r="B490" s="516" t="s">
        <v>1323</v>
      </c>
      <c r="C490" s="482"/>
      <c r="D490" s="482"/>
      <c r="E490" s="492"/>
      <c r="F490" s="482"/>
      <c r="G490" s="482"/>
      <c r="H490" s="448"/>
      <c r="I490" s="448"/>
    </row>
    <row r="491" spans="1:9" s="474" customFormat="1" ht="46.5" hidden="1">
      <c r="A491" s="493" t="s">
        <v>375</v>
      </c>
      <c r="B491" s="516" t="s">
        <v>1320</v>
      </c>
      <c r="C491" s="482"/>
      <c r="D491" s="482"/>
      <c r="E491" s="492"/>
      <c r="F491" s="482"/>
      <c r="G491" s="482"/>
      <c r="H491" s="448"/>
      <c r="I491" s="448"/>
    </row>
    <row r="492" spans="1:9" s="474" customFormat="1" ht="77.5" hidden="1">
      <c r="A492" s="493" t="s">
        <v>372</v>
      </c>
      <c r="B492" s="516" t="s">
        <v>1585</v>
      </c>
      <c r="C492" s="482"/>
      <c r="D492" s="482"/>
      <c r="E492" s="492"/>
      <c r="F492" s="482"/>
      <c r="G492" s="482"/>
      <c r="H492" s="448"/>
      <c r="I492" s="448"/>
    </row>
    <row r="493" spans="1:9" s="474" customFormat="1" ht="46.5" hidden="1">
      <c r="A493" s="493" t="s">
        <v>365</v>
      </c>
      <c r="B493" s="494" t="s">
        <v>1584</v>
      </c>
      <c r="C493" s="482"/>
      <c r="D493" s="482"/>
      <c r="E493" s="492"/>
      <c r="F493" s="482"/>
      <c r="G493" s="482"/>
      <c r="H493" s="448"/>
      <c r="I493" s="448"/>
    </row>
    <row r="494" spans="1:9" s="474" customFormat="1" ht="46.5" hidden="1">
      <c r="A494" s="493" t="s">
        <v>362</v>
      </c>
      <c r="B494" s="516" t="s">
        <v>1583</v>
      </c>
      <c r="C494" s="611"/>
      <c r="D494" s="482"/>
      <c r="E494" s="492"/>
      <c r="F494" s="482"/>
      <c r="G494" s="482"/>
      <c r="H494" s="448"/>
      <c r="I494" s="448"/>
    </row>
    <row r="495" spans="1:9" ht="21">
      <c r="A495" s="621"/>
      <c r="B495" s="963" t="s">
        <v>358</v>
      </c>
      <c r="C495" s="964"/>
      <c r="D495" s="964"/>
      <c r="E495" s="964"/>
      <c r="F495" s="964"/>
      <c r="G495" s="964"/>
      <c r="H495" s="491">
        <f>H496+H504+H514+H519+H529+H540</f>
        <v>0</v>
      </c>
      <c r="I495" s="491">
        <f>I496+I504+I514+I519+I529+I540</f>
        <v>98</v>
      </c>
    </row>
    <row r="496" spans="1:9" ht="18.5">
      <c r="A496" s="622" t="s">
        <v>357</v>
      </c>
      <c r="B496" s="959" t="s">
        <v>1582</v>
      </c>
      <c r="C496" s="904"/>
      <c r="D496" s="904"/>
      <c r="E496" s="904"/>
      <c r="F496" s="904"/>
      <c r="G496" s="905"/>
      <c r="H496" s="491">
        <f>SUM(D499:D503)</f>
        <v>0</v>
      </c>
      <c r="I496" s="491">
        <f>COUNT(D499:D503)*2</f>
        <v>10</v>
      </c>
    </row>
    <row r="497" spans="1:9" s="474" customFormat="1" ht="31" hidden="1">
      <c r="A497" s="551" t="s">
        <v>355</v>
      </c>
      <c r="B497" s="516" t="s">
        <v>1581</v>
      </c>
      <c r="C497" s="506"/>
      <c r="D497" s="506"/>
      <c r="E497" s="483"/>
      <c r="F497" s="506"/>
      <c r="G497" s="506"/>
      <c r="H497" s="448"/>
      <c r="I497" s="448"/>
    </row>
    <row r="498" spans="1:9" s="474" customFormat="1" ht="46.5" hidden="1">
      <c r="A498" s="551" t="s">
        <v>353</v>
      </c>
      <c r="B498" s="516" t="s">
        <v>1580</v>
      </c>
      <c r="C498" s="482"/>
      <c r="D498" s="482"/>
      <c r="E498" s="492"/>
      <c r="F498" s="482"/>
      <c r="G498" s="506"/>
      <c r="H498" s="448"/>
      <c r="I498" s="448"/>
    </row>
    <row r="499" spans="1:9" ht="58">
      <c r="A499" s="622" t="s">
        <v>351</v>
      </c>
      <c r="B499" s="516" t="s">
        <v>1577</v>
      </c>
      <c r="C499" s="500" t="s">
        <v>2010</v>
      </c>
      <c r="D499" s="179">
        <v>0</v>
      </c>
      <c r="E499" s="500" t="s">
        <v>110</v>
      </c>
      <c r="F499" s="500" t="s">
        <v>2009</v>
      </c>
      <c r="G499" s="59"/>
      <c r="H499" s="491"/>
      <c r="I499" s="491"/>
    </row>
    <row r="500" spans="1:9" ht="31">
      <c r="A500" s="622" t="s">
        <v>349</v>
      </c>
      <c r="B500" s="516" t="s">
        <v>1576</v>
      </c>
      <c r="C500" s="495" t="s">
        <v>347</v>
      </c>
      <c r="D500" s="179">
        <v>0</v>
      </c>
      <c r="E500" s="500" t="s">
        <v>110</v>
      </c>
      <c r="F500" s="500" t="s">
        <v>2008</v>
      </c>
      <c r="G500" s="59"/>
      <c r="H500" s="491"/>
      <c r="I500" s="491"/>
    </row>
    <row r="501" spans="1:9">
      <c r="A501" s="622"/>
      <c r="B501" s="516"/>
      <c r="C501" s="495" t="s">
        <v>345</v>
      </c>
      <c r="D501" s="179">
        <v>0</v>
      </c>
      <c r="E501" s="500" t="s">
        <v>110</v>
      </c>
      <c r="F501" s="500"/>
      <c r="G501" s="59"/>
      <c r="H501" s="491"/>
      <c r="I501" s="491"/>
    </row>
    <row r="502" spans="1:9" ht="46.5">
      <c r="A502" s="622" t="s">
        <v>344</v>
      </c>
      <c r="B502" s="516" t="s">
        <v>1575</v>
      </c>
      <c r="C502" s="553" t="s">
        <v>342</v>
      </c>
      <c r="D502" s="179">
        <v>0</v>
      </c>
      <c r="E502" s="500" t="s">
        <v>110</v>
      </c>
      <c r="F502" s="490" t="s">
        <v>341</v>
      </c>
      <c r="G502" s="59"/>
      <c r="H502" s="491"/>
      <c r="I502" s="491"/>
    </row>
    <row r="503" spans="1:9" ht="31">
      <c r="A503" s="622" t="s">
        <v>340</v>
      </c>
      <c r="B503" s="554" t="s">
        <v>1574</v>
      </c>
      <c r="C503" s="500" t="s">
        <v>338</v>
      </c>
      <c r="D503" s="179">
        <v>0</v>
      </c>
      <c r="E503" s="500" t="s">
        <v>110</v>
      </c>
      <c r="F503" s="496"/>
      <c r="G503" s="59"/>
      <c r="H503" s="491"/>
      <c r="I503" s="491"/>
    </row>
    <row r="504" spans="1:9" ht="18.5">
      <c r="A504" s="571" t="s">
        <v>337</v>
      </c>
      <c r="B504" s="959" t="s">
        <v>1573</v>
      </c>
      <c r="C504" s="904"/>
      <c r="D504" s="904"/>
      <c r="E504" s="904"/>
      <c r="F504" s="904"/>
      <c r="G504" s="905"/>
      <c r="H504" s="491">
        <f>SUM(D505:D513)</f>
        <v>0</v>
      </c>
      <c r="I504" s="491">
        <f>COUNT(D505:D513)*2</f>
        <v>18</v>
      </c>
    </row>
    <row r="505" spans="1:9" ht="31">
      <c r="A505" s="623" t="s">
        <v>335</v>
      </c>
      <c r="B505" s="516" t="s">
        <v>334</v>
      </c>
      <c r="C505" s="495" t="s">
        <v>333</v>
      </c>
      <c r="D505" s="60">
        <v>0</v>
      </c>
      <c r="E505" s="500" t="s">
        <v>168</v>
      </c>
      <c r="F505" s="496" t="s">
        <v>332</v>
      </c>
      <c r="G505" s="59"/>
      <c r="H505" s="491"/>
      <c r="I505" s="491"/>
    </row>
    <row r="506" spans="1:9" ht="29">
      <c r="A506" s="623"/>
      <c r="B506" s="516"/>
      <c r="C506" s="495" t="s">
        <v>331</v>
      </c>
      <c r="D506" s="60">
        <v>0</v>
      </c>
      <c r="E506" s="500" t="s">
        <v>235</v>
      </c>
      <c r="F506" s="496" t="s">
        <v>330</v>
      </c>
      <c r="G506" s="59"/>
      <c r="H506" s="491"/>
      <c r="I506" s="491"/>
    </row>
    <row r="507" spans="1:9" ht="43.5">
      <c r="A507" s="623"/>
      <c r="B507" s="516"/>
      <c r="C507" s="495" t="s">
        <v>329</v>
      </c>
      <c r="D507" s="60">
        <v>0</v>
      </c>
      <c r="E507" s="500" t="s">
        <v>235</v>
      </c>
      <c r="F507" s="496" t="s">
        <v>328</v>
      </c>
      <c r="G507" s="59"/>
      <c r="H507" s="491"/>
      <c r="I507" s="491"/>
    </row>
    <row r="508" spans="1:9" ht="29">
      <c r="A508" s="623"/>
      <c r="B508" s="516"/>
      <c r="C508" s="495" t="s">
        <v>327</v>
      </c>
      <c r="D508" s="60">
        <v>0</v>
      </c>
      <c r="E508" s="500" t="s">
        <v>235</v>
      </c>
      <c r="F508" s="496" t="s">
        <v>326</v>
      </c>
      <c r="G508" s="59"/>
      <c r="H508" s="491"/>
      <c r="I508" s="491"/>
    </row>
    <row r="509" spans="1:9" ht="43.5">
      <c r="A509" s="623"/>
      <c r="B509" s="516"/>
      <c r="C509" s="495" t="s">
        <v>325</v>
      </c>
      <c r="D509" s="60">
        <v>0</v>
      </c>
      <c r="E509" s="500" t="s">
        <v>168</v>
      </c>
      <c r="F509" s="496" t="s">
        <v>324</v>
      </c>
      <c r="G509" s="59"/>
      <c r="H509" s="491"/>
      <c r="I509" s="491"/>
    </row>
    <row r="510" spans="1:9" ht="46.5">
      <c r="A510" s="623" t="s">
        <v>323</v>
      </c>
      <c r="B510" s="516" t="s">
        <v>1570</v>
      </c>
      <c r="C510" s="495" t="s">
        <v>321</v>
      </c>
      <c r="D510" s="60">
        <v>0</v>
      </c>
      <c r="E510" s="500" t="s">
        <v>116</v>
      </c>
      <c r="F510" s="496" t="s">
        <v>320</v>
      </c>
      <c r="G510" s="59"/>
      <c r="H510" s="491"/>
      <c r="I510" s="491"/>
    </row>
    <row r="511" spans="1:9">
      <c r="A511" s="623"/>
      <c r="B511" s="516"/>
      <c r="C511" s="495" t="s">
        <v>319</v>
      </c>
      <c r="D511" s="60">
        <v>0</v>
      </c>
      <c r="E511" s="500" t="s">
        <v>126</v>
      </c>
      <c r="F511" s="500"/>
      <c r="G511" s="59"/>
      <c r="H511" s="491"/>
      <c r="I511" s="491"/>
    </row>
    <row r="512" spans="1:9" ht="31">
      <c r="A512" s="623" t="s">
        <v>318</v>
      </c>
      <c r="B512" s="516" t="s">
        <v>1569</v>
      </c>
      <c r="C512" s="495" t="s">
        <v>316</v>
      </c>
      <c r="D512" s="60">
        <v>0</v>
      </c>
      <c r="E512" s="500" t="s">
        <v>168</v>
      </c>
      <c r="F512" s="500"/>
      <c r="G512" s="59"/>
      <c r="H512" s="491"/>
      <c r="I512" s="491"/>
    </row>
    <row r="513" spans="1:9" ht="43.5">
      <c r="A513" s="623"/>
      <c r="B513" s="516"/>
      <c r="C513" s="484" t="s">
        <v>315</v>
      </c>
      <c r="D513" s="60">
        <v>0</v>
      </c>
      <c r="E513" s="495" t="s">
        <v>235</v>
      </c>
      <c r="F513" s="500" t="s">
        <v>314</v>
      </c>
      <c r="G513" s="59"/>
      <c r="H513" s="491"/>
      <c r="I513" s="491"/>
    </row>
    <row r="514" spans="1:9" ht="18.5">
      <c r="A514" s="571" t="s">
        <v>313</v>
      </c>
      <c r="B514" s="959" t="s">
        <v>1564</v>
      </c>
      <c r="C514" s="904"/>
      <c r="D514" s="904"/>
      <c r="E514" s="904"/>
      <c r="F514" s="904"/>
      <c r="G514" s="905"/>
      <c r="H514" s="491">
        <f>SUM(D515:D518)</f>
        <v>0</v>
      </c>
      <c r="I514" s="491">
        <f>COUNT(D515:D518)*2</f>
        <v>8</v>
      </c>
    </row>
    <row r="515" spans="1:9" ht="46.5">
      <c r="A515" s="623" t="s">
        <v>311</v>
      </c>
      <c r="B515" s="516" t="s">
        <v>1563</v>
      </c>
      <c r="C515" s="496" t="s">
        <v>309</v>
      </c>
      <c r="D515" s="60">
        <v>0</v>
      </c>
      <c r="E515" s="500" t="s">
        <v>235</v>
      </c>
      <c r="F515" s="496"/>
      <c r="G515" s="59"/>
      <c r="H515" s="491"/>
      <c r="I515" s="491"/>
    </row>
    <row r="516" spans="1:9">
      <c r="A516" s="623"/>
      <c r="B516" s="555"/>
      <c r="C516" s="496" t="s">
        <v>308</v>
      </c>
      <c r="D516" s="60">
        <v>0</v>
      </c>
      <c r="E516" s="500" t="s">
        <v>235</v>
      </c>
      <c r="F516" s="496"/>
      <c r="G516" s="59"/>
      <c r="H516" s="491"/>
      <c r="I516" s="491"/>
    </row>
    <row r="517" spans="1:9" ht="31">
      <c r="A517" s="623" t="s">
        <v>307</v>
      </c>
      <c r="B517" s="516" t="s">
        <v>1555</v>
      </c>
      <c r="C517" s="500" t="s">
        <v>305</v>
      </c>
      <c r="D517" s="60">
        <v>0</v>
      </c>
      <c r="E517" s="500" t="s">
        <v>235</v>
      </c>
      <c r="F517" s="496"/>
      <c r="G517" s="59"/>
      <c r="H517" s="491"/>
      <c r="I517" s="491"/>
    </row>
    <row r="518" spans="1:9" ht="29">
      <c r="A518" s="623"/>
      <c r="B518" s="516"/>
      <c r="C518" s="500" t="s">
        <v>304</v>
      </c>
      <c r="D518" s="60">
        <v>0</v>
      </c>
      <c r="E518" s="500" t="s">
        <v>126</v>
      </c>
      <c r="F518" s="496"/>
      <c r="G518" s="59"/>
      <c r="H518" s="491"/>
      <c r="I518" s="491"/>
    </row>
    <row r="519" spans="1:9" ht="18.5">
      <c r="A519" s="571" t="s">
        <v>303</v>
      </c>
      <c r="B519" s="959" t="s">
        <v>1554</v>
      </c>
      <c r="C519" s="904"/>
      <c r="D519" s="904"/>
      <c r="E519" s="904"/>
      <c r="F519" s="904"/>
      <c r="G519" s="905"/>
      <c r="H519" s="491">
        <f>SUM(D520:D528)</f>
        <v>0</v>
      </c>
      <c r="I519" s="491">
        <f>COUNT(D520:D528)*2</f>
        <v>18</v>
      </c>
    </row>
    <row r="520" spans="1:9" ht="101.5">
      <c r="A520" s="623" t="s">
        <v>301</v>
      </c>
      <c r="B520" s="516" t="s">
        <v>1553</v>
      </c>
      <c r="C520" s="495" t="s">
        <v>299</v>
      </c>
      <c r="D520" s="179">
        <v>0</v>
      </c>
      <c r="E520" s="600" t="s">
        <v>116</v>
      </c>
      <c r="F520" s="545" t="s">
        <v>2007</v>
      </c>
      <c r="G520" s="60"/>
      <c r="H520" s="491"/>
      <c r="I520" s="491"/>
    </row>
    <row r="521" spans="1:9" ht="159.5">
      <c r="A521" s="623"/>
      <c r="B521" s="516"/>
      <c r="C521" s="600" t="s">
        <v>297</v>
      </c>
      <c r="D521" s="179">
        <v>0</v>
      </c>
      <c r="E521" s="600" t="s">
        <v>116</v>
      </c>
      <c r="F521" s="545" t="s">
        <v>2006</v>
      </c>
      <c r="G521" s="60"/>
      <c r="H521" s="491"/>
      <c r="I521" s="491"/>
    </row>
    <row r="522" spans="1:9" ht="29">
      <c r="A522" s="623"/>
      <c r="B522" s="516"/>
      <c r="C522" s="484" t="s">
        <v>295</v>
      </c>
      <c r="D522" s="179">
        <v>0</v>
      </c>
      <c r="E522" s="600" t="s">
        <v>116</v>
      </c>
      <c r="F522" s="484" t="s">
        <v>294</v>
      </c>
      <c r="G522" s="60"/>
      <c r="H522" s="491"/>
      <c r="I522" s="491"/>
    </row>
    <row r="523" spans="1:9" ht="43.5">
      <c r="A523" s="623"/>
      <c r="B523" s="516"/>
      <c r="C523" s="484" t="s">
        <v>293</v>
      </c>
      <c r="D523" s="179">
        <v>0</v>
      </c>
      <c r="E523" s="600" t="s">
        <v>116</v>
      </c>
      <c r="F523" s="600" t="s">
        <v>292</v>
      </c>
      <c r="G523" s="60"/>
      <c r="H523" s="491"/>
      <c r="I523" s="491"/>
    </row>
    <row r="524" spans="1:9" ht="29">
      <c r="A524" s="623"/>
      <c r="B524" s="516"/>
      <c r="C524" s="600" t="s">
        <v>291</v>
      </c>
      <c r="D524" s="179">
        <v>0</v>
      </c>
      <c r="E524" s="600" t="s">
        <v>116</v>
      </c>
      <c r="F524" s="545" t="s">
        <v>290</v>
      </c>
      <c r="G524" s="60"/>
      <c r="H524" s="491"/>
      <c r="I524" s="491"/>
    </row>
    <row r="525" spans="1:9" ht="29">
      <c r="A525" s="623"/>
      <c r="B525" s="516"/>
      <c r="C525" s="624" t="s">
        <v>289</v>
      </c>
      <c r="D525" s="179">
        <v>0</v>
      </c>
      <c r="E525" s="600" t="s">
        <v>116</v>
      </c>
      <c r="F525" s="545"/>
      <c r="G525" s="60"/>
      <c r="H525" s="491"/>
      <c r="I525" s="491"/>
    </row>
    <row r="526" spans="1:9" ht="62">
      <c r="A526" s="623" t="s">
        <v>288</v>
      </c>
      <c r="B526" s="516" t="s">
        <v>1549</v>
      </c>
      <c r="C526" s="559" t="s">
        <v>286</v>
      </c>
      <c r="D526" s="179">
        <v>0</v>
      </c>
      <c r="E526" s="624" t="s">
        <v>235</v>
      </c>
      <c r="F526" s="484" t="s">
        <v>285</v>
      </c>
      <c r="G526" s="60"/>
      <c r="H526" s="491"/>
      <c r="I526" s="491"/>
    </row>
    <row r="527" spans="1:9" ht="43.5">
      <c r="A527" s="623"/>
      <c r="B527" s="516"/>
      <c r="C527" s="559" t="s">
        <v>284</v>
      </c>
      <c r="D527" s="179">
        <v>0</v>
      </c>
      <c r="E527" s="624" t="s">
        <v>235</v>
      </c>
      <c r="F527" s="484" t="s">
        <v>283</v>
      </c>
      <c r="G527" s="60"/>
      <c r="H527" s="491"/>
      <c r="I527" s="491"/>
    </row>
    <row r="528" spans="1:9">
      <c r="A528" s="623"/>
      <c r="B528" s="516"/>
      <c r="C528" s="600" t="s">
        <v>282</v>
      </c>
      <c r="D528" s="179">
        <v>0</v>
      </c>
      <c r="E528" s="624" t="s">
        <v>235</v>
      </c>
      <c r="F528" s="484"/>
      <c r="G528" s="60"/>
      <c r="H528" s="491"/>
      <c r="I528" s="491"/>
    </row>
    <row r="529" spans="1:9" ht="18.5">
      <c r="A529" s="571" t="s">
        <v>281</v>
      </c>
      <c r="B529" s="959" t="s">
        <v>280</v>
      </c>
      <c r="C529" s="904"/>
      <c r="D529" s="904"/>
      <c r="E529" s="904"/>
      <c r="F529" s="904"/>
      <c r="G529" s="905"/>
      <c r="H529" s="491">
        <f>SUM(D531:D539)</f>
        <v>0</v>
      </c>
      <c r="I529" s="491">
        <f>COUNT(D531:D538)*2</f>
        <v>16</v>
      </c>
    </row>
    <row r="530" spans="1:9" s="474" customFormat="1" ht="29" hidden="1">
      <c r="A530" s="625" t="s">
        <v>279</v>
      </c>
      <c r="B530" s="548" t="s">
        <v>278</v>
      </c>
      <c r="C530" s="496"/>
      <c r="D530" s="506"/>
      <c r="E530" s="483"/>
      <c r="F530" s="506"/>
      <c r="G530" s="506"/>
      <c r="H530" s="448"/>
      <c r="I530" s="448"/>
    </row>
    <row r="531" spans="1:9" ht="46.5">
      <c r="A531" s="623" t="s">
        <v>273</v>
      </c>
      <c r="B531" s="516" t="s">
        <v>1539</v>
      </c>
      <c r="C531" s="495" t="s">
        <v>271</v>
      </c>
      <c r="D531" s="179">
        <v>0</v>
      </c>
      <c r="E531" s="600" t="s">
        <v>235</v>
      </c>
      <c r="F531" s="600" t="s">
        <v>1538</v>
      </c>
      <c r="G531" s="60"/>
      <c r="H531" s="491"/>
      <c r="I531" s="491"/>
    </row>
    <row r="532" spans="1:9" ht="29">
      <c r="A532" s="623"/>
      <c r="B532" s="516"/>
      <c r="C532" s="495" t="s">
        <v>269</v>
      </c>
      <c r="D532" s="179">
        <v>0</v>
      </c>
      <c r="E532" s="600" t="s">
        <v>235</v>
      </c>
      <c r="F532" s="600" t="s">
        <v>268</v>
      </c>
      <c r="G532" s="60"/>
      <c r="H532" s="491"/>
      <c r="I532" s="491"/>
    </row>
    <row r="533" spans="1:9" ht="46.5">
      <c r="A533" s="623" t="s">
        <v>267</v>
      </c>
      <c r="B533" s="516" t="s">
        <v>1537</v>
      </c>
      <c r="C533" s="495" t="s">
        <v>265</v>
      </c>
      <c r="D533" s="179">
        <v>0</v>
      </c>
      <c r="E533" s="600" t="s">
        <v>110</v>
      </c>
      <c r="F533" s="600"/>
      <c r="G533" s="60"/>
      <c r="H533" s="491"/>
      <c r="I533" s="491"/>
    </row>
    <row r="534" spans="1:9" ht="29">
      <c r="A534" s="623"/>
      <c r="B534" s="516"/>
      <c r="C534" s="495" t="s">
        <v>264</v>
      </c>
      <c r="D534" s="179">
        <v>0</v>
      </c>
      <c r="E534" s="600" t="s">
        <v>110</v>
      </c>
      <c r="F534" s="600"/>
      <c r="G534" s="60"/>
      <c r="H534" s="491"/>
      <c r="I534" s="491"/>
    </row>
    <row r="535" spans="1:9" ht="29">
      <c r="A535" s="623"/>
      <c r="B535" s="516"/>
      <c r="C535" s="484" t="s">
        <v>263</v>
      </c>
      <c r="D535" s="179">
        <v>0</v>
      </c>
      <c r="E535" s="600" t="s">
        <v>110</v>
      </c>
      <c r="F535" s="600"/>
      <c r="G535" s="60"/>
      <c r="H535" s="491"/>
      <c r="I535" s="491"/>
    </row>
    <row r="536" spans="1:9" ht="29">
      <c r="A536" s="623"/>
      <c r="B536" s="626"/>
      <c r="C536" s="495" t="s">
        <v>262</v>
      </c>
      <c r="D536" s="179">
        <v>0</v>
      </c>
      <c r="E536" s="600" t="s">
        <v>235</v>
      </c>
      <c r="F536" s="600" t="s">
        <v>261</v>
      </c>
      <c r="G536" s="60"/>
      <c r="H536" s="491"/>
      <c r="I536" s="491"/>
    </row>
    <row r="537" spans="1:9" ht="43.5">
      <c r="A537" s="623"/>
      <c r="B537" s="595"/>
      <c r="C537" s="495" t="s">
        <v>260</v>
      </c>
      <c r="D537" s="179">
        <v>0</v>
      </c>
      <c r="E537" s="600" t="s">
        <v>235</v>
      </c>
      <c r="F537" s="600" t="s">
        <v>259</v>
      </c>
      <c r="G537" s="60"/>
      <c r="H537" s="491"/>
      <c r="I537" s="491"/>
    </row>
    <row r="538" spans="1:9" ht="43.5">
      <c r="A538" s="623" t="s">
        <v>258</v>
      </c>
      <c r="B538" s="516" t="s">
        <v>1533</v>
      </c>
      <c r="C538" s="545" t="s">
        <v>1532</v>
      </c>
      <c r="D538" s="179">
        <v>0</v>
      </c>
      <c r="E538" s="600" t="s">
        <v>235</v>
      </c>
      <c r="F538" s="545"/>
      <c r="G538" s="60"/>
      <c r="H538" s="491"/>
      <c r="I538" s="491"/>
    </row>
    <row r="539" spans="1:9" s="474" customFormat="1" ht="29" hidden="1">
      <c r="A539" s="551" t="s">
        <v>256</v>
      </c>
      <c r="B539" s="548" t="s">
        <v>1531</v>
      </c>
      <c r="C539" s="506"/>
      <c r="D539" s="506"/>
      <c r="E539" s="483"/>
      <c r="F539" s="506"/>
      <c r="G539" s="506"/>
      <c r="H539" s="448"/>
      <c r="I539" s="448"/>
    </row>
    <row r="540" spans="1:9" ht="18.5">
      <c r="A540" s="571" t="s">
        <v>254</v>
      </c>
      <c r="B540" s="959" t="s">
        <v>1530</v>
      </c>
      <c r="C540" s="904"/>
      <c r="D540" s="904"/>
      <c r="E540" s="904"/>
      <c r="F540" s="904"/>
      <c r="G540" s="905"/>
      <c r="H540" s="491">
        <f>SUM(D541:D554)</f>
        <v>0</v>
      </c>
      <c r="I540" s="491">
        <f>COUNT(D541:D554)*2</f>
        <v>28</v>
      </c>
    </row>
    <row r="541" spans="1:9" ht="62">
      <c r="A541" s="623" t="s">
        <v>252</v>
      </c>
      <c r="B541" s="516" t="s">
        <v>1529</v>
      </c>
      <c r="C541" s="545" t="s">
        <v>2005</v>
      </c>
      <c r="D541" s="60">
        <v>0</v>
      </c>
      <c r="E541" s="600" t="s">
        <v>168</v>
      </c>
      <c r="F541" s="545"/>
      <c r="G541" s="60"/>
      <c r="H541" s="491"/>
      <c r="I541" s="491"/>
    </row>
    <row r="542" spans="1:9" ht="29">
      <c r="A542" s="623"/>
      <c r="B542" s="516"/>
      <c r="C542" s="545" t="s">
        <v>2004</v>
      </c>
      <c r="D542" s="60">
        <v>0</v>
      </c>
      <c r="E542" s="600" t="s">
        <v>168</v>
      </c>
      <c r="F542" s="545"/>
      <c r="G542" s="60"/>
      <c r="H542" s="491"/>
      <c r="I542" s="491"/>
    </row>
    <row r="543" spans="1:9" ht="29">
      <c r="A543" s="623"/>
      <c r="B543" s="516"/>
      <c r="C543" s="545" t="s">
        <v>248</v>
      </c>
      <c r="D543" s="60">
        <v>0</v>
      </c>
      <c r="E543" s="600" t="s">
        <v>235</v>
      </c>
      <c r="F543" s="545"/>
      <c r="G543" s="60"/>
      <c r="H543" s="491"/>
      <c r="I543" s="491"/>
    </row>
    <row r="544" spans="1:9" ht="43.5">
      <c r="A544" s="623"/>
      <c r="B544" s="516"/>
      <c r="C544" s="545" t="s">
        <v>247</v>
      </c>
      <c r="D544" s="60">
        <v>0</v>
      </c>
      <c r="E544" s="600" t="s">
        <v>168</v>
      </c>
      <c r="F544" s="545"/>
      <c r="G544" s="60"/>
      <c r="H544" s="491"/>
      <c r="I544" s="491"/>
    </row>
    <row r="545" spans="1:9" ht="29">
      <c r="A545" s="623"/>
      <c r="B545" s="516"/>
      <c r="C545" s="495" t="s">
        <v>246</v>
      </c>
      <c r="D545" s="60">
        <v>0</v>
      </c>
      <c r="E545" s="600" t="s">
        <v>168</v>
      </c>
      <c r="F545" s="545"/>
      <c r="G545" s="60"/>
      <c r="H545" s="491"/>
      <c r="I545" s="491"/>
    </row>
    <row r="546" spans="1:9" ht="31">
      <c r="A546" s="623" t="s">
        <v>245</v>
      </c>
      <c r="B546" s="516" t="s">
        <v>1528</v>
      </c>
      <c r="C546" s="495" t="s">
        <v>243</v>
      </c>
      <c r="D546" s="60">
        <v>0</v>
      </c>
      <c r="E546" s="600" t="s">
        <v>168</v>
      </c>
      <c r="F546" s="545" t="s">
        <v>242</v>
      </c>
      <c r="G546" s="60"/>
      <c r="H546" s="491"/>
      <c r="I546" s="491"/>
    </row>
    <row r="547" spans="1:9" ht="43.5">
      <c r="A547" s="623"/>
      <c r="B547" s="516"/>
      <c r="C547" s="495" t="s">
        <v>241</v>
      </c>
      <c r="D547" s="60">
        <v>0</v>
      </c>
      <c r="E547" s="600" t="s">
        <v>168</v>
      </c>
      <c r="F547" s="545" t="s">
        <v>240</v>
      </c>
      <c r="G547" s="60"/>
      <c r="H547" s="491"/>
      <c r="I547" s="491"/>
    </row>
    <row r="548" spans="1:9" ht="29">
      <c r="A548" s="623"/>
      <c r="B548" s="516"/>
      <c r="C548" s="495" t="s">
        <v>239</v>
      </c>
      <c r="D548" s="60">
        <v>0</v>
      </c>
      <c r="E548" s="600" t="s">
        <v>235</v>
      </c>
      <c r="F548" s="495" t="s">
        <v>238</v>
      </c>
      <c r="G548" s="60"/>
      <c r="H548" s="491"/>
      <c r="I548" s="491"/>
    </row>
    <row r="549" spans="1:9" ht="29">
      <c r="A549" s="623"/>
      <c r="B549" s="516"/>
      <c r="C549" s="617" t="s">
        <v>237</v>
      </c>
      <c r="D549" s="60">
        <v>0</v>
      </c>
      <c r="E549" s="600" t="s">
        <v>126</v>
      </c>
      <c r="F549" s="495"/>
      <c r="G549" s="60"/>
      <c r="H549" s="491"/>
      <c r="I549" s="491"/>
    </row>
    <row r="550" spans="1:9" ht="29">
      <c r="A550" s="623"/>
      <c r="B550" s="516"/>
      <c r="C550" s="495" t="s">
        <v>236</v>
      </c>
      <c r="D550" s="60">
        <v>0</v>
      </c>
      <c r="E550" s="600" t="s">
        <v>235</v>
      </c>
      <c r="F550" s="545" t="s">
        <v>234</v>
      </c>
      <c r="G550" s="60"/>
      <c r="H550" s="491"/>
      <c r="I550" s="491"/>
    </row>
    <row r="551" spans="1:9" ht="58">
      <c r="A551" s="623"/>
      <c r="B551" s="516"/>
      <c r="C551" s="495" t="s">
        <v>233</v>
      </c>
      <c r="D551" s="60">
        <v>0</v>
      </c>
      <c r="E551" s="600" t="s">
        <v>126</v>
      </c>
      <c r="F551" s="545" t="s">
        <v>232</v>
      </c>
      <c r="G551" s="60"/>
      <c r="H551" s="491"/>
      <c r="I551" s="491"/>
    </row>
    <row r="552" spans="1:9" ht="46.5">
      <c r="A552" s="623" t="s">
        <v>231</v>
      </c>
      <c r="B552" s="516" t="s">
        <v>1527</v>
      </c>
      <c r="C552" s="485" t="s">
        <v>229</v>
      </c>
      <c r="D552" s="60">
        <v>0</v>
      </c>
      <c r="E552" s="627" t="s">
        <v>116</v>
      </c>
      <c r="F552" s="545"/>
      <c r="G552" s="60"/>
      <c r="H552" s="491"/>
      <c r="I552" s="491"/>
    </row>
    <row r="553" spans="1:9" ht="29">
      <c r="A553" s="623"/>
      <c r="B553" s="628"/>
      <c r="C553" s="490" t="s">
        <v>228</v>
      </c>
      <c r="D553" s="60">
        <v>0</v>
      </c>
      <c r="E553" s="600" t="s">
        <v>116</v>
      </c>
      <c r="F553" s="545"/>
      <c r="G553" s="60"/>
      <c r="H553" s="491"/>
      <c r="I553" s="491"/>
    </row>
    <row r="554" spans="1:9" ht="29">
      <c r="A554" s="629"/>
      <c r="B554" s="516"/>
      <c r="C554" s="563" t="s">
        <v>227</v>
      </c>
      <c r="D554" s="60">
        <v>0</v>
      </c>
      <c r="E554" s="600" t="s">
        <v>110</v>
      </c>
      <c r="F554" s="545"/>
      <c r="G554" s="60"/>
      <c r="H554" s="491"/>
      <c r="I554" s="491"/>
    </row>
    <row r="555" spans="1:9" ht="21">
      <c r="A555" s="570"/>
      <c r="B555" s="963" t="s">
        <v>226</v>
      </c>
      <c r="C555" s="964"/>
      <c r="D555" s="964"/>
      <c r="E555" s="964"/>
      <c r="F555" s="964"/>
      <c r="G555" s="964"/>
      <c r="H555" s="491">
        <f>H556+H559+H563+H568+H591+H595+H604+H609</f>
        <v>0</v>
      </c>
      <c r="I555" s="491">
        <f>I556+I559+I563+I568+I591+I595+I604+I609</f>
        <v>94</v>
      </c>
    </row>
    <row r="556" spans="1:9" ht="18.5">
      <c r="A556" s="571" t="s">
        <v>225</v>
      </c>
      <c r="B556" s="959" t="s">
        <v>2003</v>
      </c>
      <c r="C556" s="904"/>
      <c r="D556" s="904"/>
      <c r="E556" s="904"/>
      <c r="F556" s="904"/>
      <c r="G556" s="905"/>
      <c r="H556" s="491">
        <f>SUM(D557)</f>
        <v>0</v>
      </c>
      <c r="I556" s="491">
        <f>COUNT(D557)*2</f>
        <v>2</v>
      </c>
    </row>
    <row r="557" spans="1:9" ht="46.5">
      <c r="A557" s="572" t="s">
        <v>223</v>
      </c>
      <c r="B557" s="516" t="s">
        <v>2002</v>
      </c>
      <c r="C557" s="480" t="s">
        <v>221</v>
      </c>
      <c r="D557" s="62">
        <v>0</v>
      </c>
      <c r="E557" s="600" t="s">
        <v>110</v>
      </c>
      <c r="F557" s="484"/>
      <c r="G557" s="62"/>
      <c r="H557" s="491"/>
      <c r="I557" s="491"/>
    </row>
    <row r="558" spans="1:9" s="474" customFormat="1" ht="29" hidden="1">
      <c r="A558" s="542" t="s">
        <v>220</v>
      </c>
      <c r="B558" s="548" t="s">
        <v>219</v>
      </c>
      <c r="C558" s="482"/>
      <c r="D558" s="482"/>
      <c r="E558" s="492"/>
      <c r="F558" s="482"/>
      <c r="G558" s="482"/>
      <c r="H558" s="448"/>
      <c r="I558" s="448"/>
    </row>
    <row r="559" spans="1:9" ht="18.5">
      <c r="A559" s="571" t="s">
        <v>218</v>
      </c>
      <c r="B559" s="959" t="s">
        <v>1525</v>
      </c>
      <c r="C559" s="904"/>
      <c r="D559" s="904"/>
      <c r="E559" s="904"/>
      <c r="F559" s="904"/>
      <c r="G559" s="905"/>
      <c r="H559" s="491">
        <f>SUM(D560)</f>
        <v>0</v>
      </c>
      <c r="I559" s="491">
        <f>COUNT(D560)*2</f>
        <v>2</v>
      </c>
    </row>
    <row r="560" spans="1:9" ht="31">
      <c r="A560" s="572" t="s">
        <v>216</v>
      </c>
      <c r="B560" s="516" t="s">
        <v>1524</v>
      </c>
      <c r="C560" s="545" t="s">
        <v>2001</v>
      </c>
      <c r="D560" s="62">
        <v>0</v>
      </c>
      <c r="E560" s="495" t="s">
        <v>51</v>
      </c>
      <c r="F560" s="484"/>
      <c r="G560" s="62"/>
      <c r="H560" s="491"/>
      <c r="I560" s="491"/>
    </row>
    <row r="561" spans="1:9" s="474" customFormat="1" ht="31" hidden="1">
      <c r="A561" s="542" t="s">
        <v>213</v>
      </c>
      <c r="B561" s="516" t="s">
        <v>1523</v>
      </c>
      <c r="C561" s="482"/>
      <c r="D561" s="482"/>
      <c r="E561" s="492"/>
      <c r="F561" s="482"/>
      <c r="G561" s="482"/>
      <c r="H561" s="448"/>
      <c r="I561" s="448"/>
    </row>
    <row r="562" spans="1:9" s="474" customFormat="1" ht="46.5" hidden="1">
      <c r="A562" s="542" t="s">
        <v>211</v>
      </c>
      <c r="B562" s="516" t="s">
        <v>1522</v>
      </c>
      <c r="C562" s="482"/>
      <c r="D562" s="482"/>
      <c r="E562" s="492"/>
      <c r="F562" s="482"/>
      <c r="G562" s="482"/>
      <c r="H562" s="448"/>
      <c r="I562" s="448"/>
    </row>
    <row r="563" spans="1:9" ht="18.5">
      <c r="A563" s="571" t="s">
        <v>209</v>
      </c>
      <c r="B563" s="959" t="s">
        <v>1521</v>
      </c>
      <c r="C563" s="904"/>
      <c r="D563" s="904"/>
      <c r="E563" s="904"/>
      <c r="F563" s="904"/>
      <c r="G563" s="905"/>
      <c r="H563" s="491">
        <f>SUM(D564:D567)</f>
        <v>0</v>
      </c>
      <c r="I563" s="491">
        <f>COUNT(D564:D567)*2</f>
        <v>6</v>
      </c>
    </row>
    <row r="564" spans="1:9" ht="72.5">
      <c r="A564" s="572" t="s">
        <v>207</v>
      </c>
      <c r="B564" s="516" t="s">
        <v>1520</v>
      </c>
      <c r="C564" s="630" t="s">
        <v>205</v>
      </c>
      <c r="D564" s="62">
        <v>0</v>
      </c>
      <c r="E564" s="495" t="s">
        <v>110</v>
      </c>
      <c r="F564" s="484"/>
      <c r="G564" s="62"/>
      <c r="H564" s="491"/>
      <c r="I564" s="491"/>
    </row>
    <row r="565" spans="1:9" s="474" customFormat="1" ht="46.5" hidden="1">
      <c r="A565" s="493" t="s">
        <v>203</v>
      </c>
      <c r="B565" s="516" t="s">
        <v>1519</v>
      </c>
      <c r="C565" s="482"/>
      <c r="D565" s="482"/>
      <c r="E565" s="492"/>
      <c r="F565" s="482"/>
      <c r="G565" s="482"/>
      <c r="H565" s="448"/>
      <c r="I565" s="448"/>
    </row>
    <row r="566" spans="1:9" ht="46.5">
      <c r="A566" s="572" t="s">
        <v>200</v>
      </c>
      <c r="B566" s="517" t="s">
        <v>1518</v>
      </c>
      <c r="C566" s="516" t="s">
        <v>198</v>
      </c>
      <c r="D566" s="62">
        <v>0</v>
      </c>
      <c r="E566" s="495" t="s">
        <v>110</v>
      </c>
      <c r="F566" s="484"/>
      <c r="G566" s="62"/>
      <c r="H566" s="491"/>
      <c r="I566" s="491"/>
    </row>
    <row r="567" spans="1:9" ht="31">
      <c r="A567" s="572"/>
      <c r="C567" s="516" t="s">
        <v>197</v>
      </c>
      <c r="D567" s="62">
        <v>0</v>
      </c>
      <c r="E567" s="495" t="s">
        <v>126</v>
      </c>
      <c r="F567" s="484"/>
      <c r="G567" s="62"/>
      <c r="H567" s="491"/>
      <c r="I567" s="491"/>
    </row>
    <row r="568" spans="1:9" ht="18.5">
      <c r="A568" s="571" t="s">
        <v>196</v>
      </c>
      <c r="B568" s="959" t="s">
        <v>1517</v>
      </c>
      <c r="C568" s="904"/>
      <c r="D568" s="904"/>
      <c r="E568" s="904"/>
      <c r="F568" s="904"/>
      <c r="G568" s="905"/>
      <c r="H568" s="491">
        <f>SUM(D569:D590)</f>
        <v>0</v>
      </c>
      <c r="I568" s="491">
        <f>COUNT(D569:D590)*2</f>
        <v>44</v>
      </c>
    </row>
    <row r="569" spans="1:9" ht="43.5">
      <c r="A569" s="572" t="s">
        <v>194</v>
      </c>
      <c r="B569" s="516" t="s">
        <v>193</v>
      </c>
      <c r="C569" s="485" t="s">
        <v>192</v>
      </c>
      <c r="D569" s="62">
        <v>0</v>
      </c>
      <c r="E569" s="495" t="s">
        <v>51</v>
      </c>
      <c r="F569" s="484"/>
      <c r="G569" s="62"/>
      <c r="H569" s="491"/>
      <c r="I569" s="491"/>
    </row>
    <row r="570" spans="1:9" ht="29">
      <c r="A570" s="572"/>
      <c r="B570" s="516"/>
      <c r="C570" s="495" t="s">
        <v>191</v>
      </c>
      <c r="D570" s="62">
        <v>0</v>
      </c>
      <c r="E570" s="495" t="s">
        <v>190</v>
      </c>
      <c r="F570" s="484"/>
      <c r="G570" s="62"/>
      <c r="H570" s="491"/>
      <c r="I570" s="491"/>
    </row>
    <row r="571" spans="1:9" ht="58">
      <c r="A571" s="572" t="s">
        <v>189</v>
      </c>
      <c r="B571" s="516" t="s">
        <v>188</v>
      </c>
      <c r="C571" s="485" t="s">
        <v>2000</v>
      </c>
      <c r="D571" s="62">
        <v>0</v>
      </c>
      <c r="E571" s="495" t="s">
        <v>51</v>
      </c>
      <c r="F571" s="484"/>
      <c r="G571" s="62"/>
      <c r="H571" s="491"/>
      <c r="I571" s="491"/>
    </row>
    <row r="572" spans="1:9" ht="43.5">
      <c r="A572" s="572"/>
      <c r="B572" s="516"/>
      <c r="C572" s="484" t="s">
        <v>1999</v>
      </c>
      <c r="D572" s="62">
        <v>0</v>
      </c>
      <c r="E572" s="495" t="s">
        <v>51</v>
      </c>
      <c r="F572" s="484"/>
      <c r="G572" s="62"/>
      <c r="H572" s="491"/>
      <c r="I572" s="491"/>
    </row>
    <row r="573" spans="1:9" ht="43.5">
      <c r="A573" s="572"/>
      <c r="B573" s="516"/>
      <c r="C573" s="484" t="s">
        <v>1998</v>
      </c>
      <c r="D573" s="62">
        <v>0</v>
      </c>
      <c r="E573" s="495" t="s">
        <v>51</v>
      </c>
      <c r="F573" s="484"/>
      <c r="G573" s="62"/>
      <c r="H573" s="491"/>
      <c r="I573" s="491"/>
    </row>
    <row r="574" spans="1:9" ht="43.5">
      <c r="A574" s="572"/>
      <c r="B574" s="516"/>
      <c r="C574" s="484" t="s">
        <v>1512</v>
      </c>
      <c r="D574" s="62">
        <v>0</v>
      </c>
      <c r="E574" s="495" t="s">
        <v>51</v>
      </c>
      <c r="F574" s="484"/>
      <c r="G574" s="62"/>
      <c r="H574" s="491"/>
      <c r="I574" s="491"/>
    </row>
    <row r="575" spans="1:9" ht="43.5">
      <c r="A575" s="572"/>
      <c r="B575" s="516"/>
      <c r="C575" s="545" t="s">
        <v>1997</v>
      </c>
      <c r="D575" s="62">
        <v>0</v>
      </c>
      <c r="E575" s="495" t="s">
        <v>51</v>
      </c>
      <c r="F575" s="484"/>
      <c r="G575" s="62"/>
      <c r="H575" s="491"/>
      <c r="I575" s="491"/>
    </row>
    <row r="576" spans="1:9" ht="43.5">
      <c r="A576" s="572"/>
      <c r="B576" s="516"/>
      <c r="C576" s="545" t="s">
        <v>1996</v>
      </c>
      <c r="D576" s="62">
        <v>0</v>
      </c>
      <c r="E576" s="495" t="s">
        <v>51</v>
      </c>
      <c r="F576" s="484"/>
      <c r="G576" s="62"/>
      <c r="H576" s="491"/>
      <c r="I576" s="491"/>
    </row>
    <row r="577" spans="1:9" ht="43.5">
      <c r="A577" s="572"/>
      <c r="B577" s="516"/>
      <c r="C577" s="600" t="s">
        <v>1995</v>
      </c>
      <c r="D577" s="62">
        <v>0</v>
      </c>
      <c r="E577" s="495" t="s">
        <v>51</v>
      </c>
      <c r="F577" s="484"/>
      <c r="G577" s="62"/>
      <c r="H577" s="491"/>
      <c r="I577" s="491"/>
    </row>
    <row r="578" spans="1:9" ht="43.5">
      <c r="A578" s="572"/>
      <c r="B578" s="516"/>
      <c r="C578" s="600" t="s">
        <v>1499</v>
      </c>
      <c r="D578" s="62">
        <v>0</v>
      </c>
      <c r="E578" s="495" t="s">
        <v>51</v>
      </c>
      <c r="F578" s="484"/>
      <c r="G578" s="62"/>
      <c r="H578" s="491"/>
      <c r="I578" s="491"/>
    </row>
    <row r="579" spans="1:9" ht="43.5">
      <c r="A579" s="572"/>
      <c r="B579" s="516"/>
      <c r="C579" s="545" t="s">
        <v>1994</v>
      </c>
      <c r="D579" s="62">
        <v>0</v>
      </c>
      <c r="E579" s="495" t="s">
        <v>51</v>
      </c>
      <c r="F579" s="484"/>
      <c r="G579" s="62"/>
      <c r="H579" s="491"/>
      <c r="I579" s="491"/>
    </row>
    <row r="580" spans="1:9" ht="43.5">
      <c r="A580" s="572"/>
      <c r="B580" s="516"/>
      <c r="C580" s="545" t="s">
        <v>1993</v>
      </c>
      <c r="D580" s="62">
        <v>0</v>
      </c>
      <c r="E580" s="495" t="s">
        <v>51</v>
      </c>
      <c r="F580" s="484"/>
      <c r="G580" s="62"/>
      <c r="H580" s="491"/>
      <c r="I580" s="491"/>
    </row>
    <row r="581" spans="1:9" ht="43.5">
      <c r="A581" s="572"/>
      <c r="B581" s="516"/>
      <c r="C581" s="545" t="s">
        <v>1992</v>
      </c>
      <c r="D581" s="62">
        <v>0</v>
      </c>
      <c r="E581" s="495" t="s">
        <v>51</v>
      </c>
      <c r="F581" s="484"/>
      <c r="G581" s="62"/>
      <c r="H581" s="491"/>
      <c r="I581" s="491"/>
    </row>
    <row r="582" spans="1:9" ht="43.5">
      <c r="A582" s="572"/>
      <c r="B582" s="516"/>
      <c r="C582" s="545" t="s">
        <v>1991</v>
      </c>
      <c r="D582" s="62">
        <v>0</v>
      </c>
      <c r="E582" s="495" t="s">
        <v>51</v>
      </c>
      <c r="F582" s="484"/>
      <c r="G582" s="62"/>
      <c r="H582" s="491"/>
      <c r="I582" s="491"/>
    </row>
    <row r="583" spans="1:9" ht="43.5">
      <c r="A583" s="572"/>
      <c r="B583" s="516"/>
      <c r="C583" s="545" t="s">
        <v>1990</v>
      </c>
      <c r="D583" s="62">
        <v>0</v>
      </c>
      <c r="E583" s="495" t="s">
        <v>51</v>
      </c>
      <c r="F583" s="484"/>
      <c r="G583" s="62"/>
      <c r="H583" s="491"/>
      <c r="I583" s="491"/>
    </row>
    <row r="584" spans="1:9" ht="43.5">
      <c r="A584" s="572"/>
      <c r="B584" s="516"/>
      <c r="C584" s="600" t="s">
        <v>1989</v>
      </c>
      <c r="D584" s="62">
        <v>0</v>
      </c>
      <c r="E584" s="495" t="s">
        <v>51</v>
      </c>
      <c r="F584" s="484"/>
      <c r="G584" s="62"/>
      <c r="H584" s="491"/>
      <c r="I584" s="491"/>
    </row>
    <row r="585" spans="1:9" ht="43.5">
      <c r="A585" s="572"/>
      <c r="B585" s="516"/>
      <c r="C585" s="600" t="s">
        <v>1988</v>
      </c>
      <c r="D585" s="62">
        <v>0</v>
      </c>
      <c r="E585" s="495" t="s">
        <v>51</v>
      </c>
      <c r="F585" s="484"/>
      <c r="G585" s="62"/>
      <c r="H585" s="491"/>
      <c r="I585" s="491"/>
    </row>
    <row r="586" spans="1:9" ht="43.5">
      <c r="A586" s="572"/>
      <c r="B586" s="516"/>
      <c r="C586" s="545" t="s">
        <v>1987</v>
      </c>
      <c r="D586" s="62">
        <v>0</v>
      </c>
      <c r="E586" s="495" t="s">
        <v>51</v>
      </c>
      <c r="F586" s="484"/>
      <c r="G586" s="62"/>
      <c r="H586" s="491"/>
      <c r="I586" s="491"/>
    </row>
    <row r="587" spans="1:9" ht="43.5">
      <c r="A587" s="572"/>
      <c r="B587" s="516"/>
      <c r="C587" s="545" t="s">
        <v>1986</v>
      </c>
      <c r="D587" s="62">
        <v>0</v>
      </c>
      <c r="E587" s="495" t="s">
        <v>51</v>
      </c>
      <c r="F587" s="484"/>
      <c r="G587" s="62"/>
      <c r="H587" s="491"/>
      <c r="I587" s="491"/>
    </row>
    <row r="588" spans="1:9" ht="29">
      <c r="A588" s="572"/>
      <c r="B588" s="516"/>
      <c r="C588" s="545" t="s">
        <v>1985</v>
      </c>
      <c r="D588" s="62">
        <v>0</v>
      </c>
      <c r="E588" s="495" t="s">
        <v>51</v>
      </c>
      <c r="F588" s="484"/>
      <c r="G588" s="62"/>
      <c r="H588" s="491"/>
      <c r="I588" s="491"/>
    </row>
    <row r="589" spans="1:9" ht="31">
      <c r="A589" s="572" t="s">
        <v>174</v>
      </c>
      <c r="B589" s="516" t="s">
        <v>1498</v>
      </c>
      <c r="C589" s="545" t="s">
        <v>1984</v>
      </c>
      <c r="D589" s="62">
        <v>0</v>
      </c>
      <c r="E589" s="495" t="s">
        <v>110</v>
      </c>
      <c r="F589" s="484"/>
      <c r="G589" s="62"/>
      <c r="H589" s="491"/>
      <c r="I589" s="491"/>
    </row>
    <row r="590" spans="1:9" ht="43.5">
      <c r="A590" s="572" t="s">
        <v>171</v>
      </c>
      <c r="B590" s="516" t="s">
        <v>170</v>
      </c>
      <c r="C590" s="617" t="s">
        <v>169</v>
      </c>
      <c r="D590" s="62">
        <v>0</v>
      </c>
      <c r="E590" s="495" t="s">
        <v>168</v>
      </c>
      <c r="F590" s="545" t="s">
        <v>1983</v>
      </c>
      <c r="G590" s="62"/>
      <c r="H590" s="491"/>
      <c r="I590" s="491"/>
    </row>
    <row r="591" spans="1:9" ht="18.5">
      <c r="A591" s="571" t="s">
        <v>166</v>
      </c>
      <c r="B591" s="959" t="s">
        <v>1495</v>
      </c>
      <c r="C591" s="904"/>
      <c r="D591" s="904"/>
      <c r="E591" s="904"/>
      <c r="F591" s="904"/>
      <c r="G591" s="905"/>
      <c r="H591" s="491">
        <f>SUM(D592:D594)</f>
        <v>0</v>
      </c>
      <c r="I591" s="491">
        <f>COUNT(D592:D594)*2</f>
        <v>6</v>
      </c>
    </row>
    <row r="592" spans="1:9" ht="29">
      <c r="A592" s="572" t="s">
        <v>164</v>
      </c>
      <c r="B592" s="516" t="s">
        <v>1494</v>
      </c>
      <c r="C592" s="545" t="s">
        <v>162</v>
      </c>
      <c r="D592" s="62">
        <v>0</v>
      </c>
      <c r="E592" s="495" t="s">
        <v>110</v>
      </c>
      <c r="F592" s="484"/>
      <c r="G592" s="62"/>
      <c r="H592" s="491"/>
      <c r="I592" s="491"/>
    </row>
    <row r="593" spans="1:9" ht="46.5">
      <c r="A593" s="572" t="s">
        <v>161</v>
      </c>
      <c r="B593" s="516" t="s">
        <v>1493</v>
      </c>
      <c r="C593" s="600" t="s">
        <v>159</v>
      </c>
      <c r="D593" s="62">
        <v>0</v>
      </c>
      <c r="E593" s="495" t="s">
        <v>110</v>
      </c>
      <c r="F593" s="484"/>
      <c r="G593" s="62"/>
      <c r="H593" s="491"/>
      <c r="I593" s="491"/>
    </row>
    <row r="594" spans="1:9" ht="31">
      <c r="A594" s="572" t="s">
        <v>158</v>
      </c>
      <c r="B594" s="516" t="s">
        <v>1492</v>
      </c>
      <c r="C594" s="495" t="s">
        <v>156</v>
      </c>
      <c r="D594" s="62">
        <v>0</v>
      </c>
      <c r="E594" s="495" t="s">
        <v>110</v>
      </c>
      <c r="F594" s="484"/>
      <c r="G594" s="62"/>
      <c r="H594" s="491"/>
      <c r="I594" s="491"/>
    </row>
    <row r="595" spans="1:9" ht="18.5">
      <c r="A595" s="571" t="s">
        <v>155</v>
      </c>
      <c r="B595" s="959" t="s">
        <v>154</v>
      </c>
      <c r="C595" s="904"/>
      <c r="D595" s="904"/>
      <c r="E595" s="904"/>
      <c r="F595" s="904"/>
      <c r="G595" s="905"/>
      <c r="H595" s="491">
        <f>SUM(D596:D603)</f>
        <v>0</v>
      </c>
      <c r="I595" s="491">
        <f>COUNT(D596:D603)*2</f>
        <v>16</v>
      </c>
    </row>
    <row r="596" spans="1:9" ht="31">
      <c r="A596" s="572" t="s">
        <v>153</v>
      </c>
      <c r="B596" s="516" t="s">
        <v>152</v>
      </c>
      <c r="C596" s="600" t="s">
        <v>151</v>
      </c>
      <c r="D596" s="62">
        <v>0</v>
      </c>
      <c r="E596" s="495" t="s">
        <v>130</v>
      </c>
      <c r="F596" s="484"/>
      <c r="G596" s="62"/>
      <c r="H596" s="491"/>
      <c r="I596" s="491"/>
    </row>
    <row r="597" spans="1:9" ht="31">
      <c r="A597" s="572" t="s">
        <v>150</v>
      </c>
      <c r="B597" s="516" t="s">
        <v>149</v>
      </c>
      <c r="C597" s="600" t="s">
        <v>148</v>
      </c>
      <c r="D597" s="62">
        <v>0</v>
      </c>
      <c r="E597" s="495" t="s">
        <v>130</v>
      </c>
      <c r="F597" s="484"/>
      <c r="G597" s="62"/>
      <c r="H597" s="491"/>
      <c r="I597" s="491"/>
    </row>
    <row r="598" spans="1:9" ht="29">
      <c r="A598" s="572"/>
      <c r="B598" s="516"/>
      <c r="C598" s="631" t="s">
        <v>147</v>
      </c>
      <c r="D598" s="62">
        <v>0</v>
      </c>
      <c r="E598" s="495" t="s">
        <v>130</v>
      </c>
      <c r="F598" s="484"/>
      <c r="G598" s="62"/>
      <c r="H598" s="491"/>
      <c r="I598" s="491"/>
    </row>
    <row r="599" spans="1:9" ht="29">
      <c r="A599" s="572"/>
      <c r="B599" s="516"/>
      <c r="C599" s="600" t="s">
        <v>1982</v>
      </c>
      <c r="D599" s="62">
        <v>0</v>
      </c>
      <c r="E599" s="495" t="s">
        <v>130</v>
      </c>
      <c r="F599" s="484"/>
      <c r="G599" s="62"/>
      <c r="H599" s="491"/>
      <c r="I599" s="491"/>
    </row>
    <row r="600" spans="1:9" ht="29">
      <c r="A600" s="572"/>
      <c r="B600" s="516"/>
      <c r="C600" s="600" t="s">
        <v>1981</v>
      </c>
      <c r="D600" s="62">
        <v>0</v>
      </c>
      <c r="E600" s="495" t="s">
        <v>130</v>
      </c>
      <c r="F600" s="484"/>
      <c r="G600" s="62"/>
      <c r="H600" s="491"/>
      <c r="I600" s="491"/>
    </row>
    <row r="601" spans="1:9" ht="46.5">
      <c r="A601" s="541" t="s">
        <v>146</v>
      </c>
      <c r="B601" s="517" t="s">
        <v>145</v>
      </c>
      <c r="C601" s="485" t="s">
        <v>144</v>
      </c>
      <c r="D601" s="62">
        <v>0</v>
      </c>
      <c r="E601" s="495" t="s">
        <v>130</v>
      </c>
      <c r="F601" s="484"/>
      <c r="G601" s="62"/>
      <c r="H601" s="491"/>
      <c r="I601" s="491"/>
    </row>
    <row r="602" spans="1:9" ht="31">
      <c r="A602" s="572" t="s">
        <v>143</v>
      </c>
      <c r="B602" s="516" t="s">
        <v>142</v>
      </c>
      <c r="C602" s="545" t="s">
        <v>141</v>
      </c>
      <c r="D602" s="62">
        <v>0</v>
      </c>
      <c r="E602" s="495" t="s">
        <v>130</v>
      </c>
      <c r="F602" s="484"/>
      <c r="G602" s="62"/>
      <c r="H602" s="491"/>
      <c r="I602" s="491"/>
    </row>
    <row r="603" spans="1:9" ht="46.5">
      <c r="A603" s="572" t="s">
        <v>140</v>
      </c>
      <c r="B603" s="516" t="s">
        <v>139</v>
      </c>
      <c r="C603" s="600" t="s">
        <v>138</v>
      </c>
      <c r="D603" s="62">
        <v>0</v>
      </c>
      <c r="E603" s="495" t="s">
        <v>130</v>
      </c>
      <c r="F603" s="484"/>
      <c r="G603" s="62"/>
      <c r="H603" s="491"/>
      <c r="I603" s="491"/>
    </row>
    <row r="604" spans="1:9" ht="18.5">
      <c r="A604" s="571" t="s">
        <v>137</v>
      </c>
      <c r="B604" s="959" t="s">
        <v>136</v>
      </c>
      <c r="C604" s="904"/>
      <c r="D604" s="904"/>
      <c r="E604" s="904"/>
      <c r="F604" s="904"/>
      <c r="G604" s="905"/>
      <c r="H604" s="491">
        <f>SUM(D606:D608)</f>
        <v>0</v>
      </c>
      <c r="I604" s="491">
        <f>COUNT(D606:D608)*2</f>
        <v>6</v>
      </c>
    </row>
    <row r="605" spans="1:9" s="474" customFormat="1" hidden="1">
      <c r="A605" s="493" t="s">
        <v>135</v>
      </c>
      <c r="B605" s="516" t="s">
        <v>134</v>
      </c>
      <c r="C605" s="482"/>
      <c r="D605" s="482"/>
      <c r="E605" s="492"/>
      <c r="F605" s="482"/>
      <c r="G605" s="482"/>
      <c r="H605" s="448"/>
      <c r="I605" s="448"/>
    </row>
    <row r="606" spans="1:9" ht="62">
      <c r="A606" s="572" t="s">
        <v>133</v>
      </c>
      <c r="B606" s="516" t="s">
        <v>132</v>
      </c>
      <c r="C606" s="545" t="s">
        <v>1980</v>
      </c>
      <c r="D606" s="62">
        <v>0</v>
      </c>
      <c r="E606" s="495" t="s">
        <v>130</v>
      </c>
      <c r="F606" s="484"/>
      <c r="G606" s="62"/>
      <c r="H606" s="491"/>
      <c r="I606" s="491"/>
    </row>
    <row r="607" spans="1:9" ht="46.5">
      <c r="A607" s="572" t="s">
        <v>129</v>
      </c>
      <c r="B607" s="494" t="s">
        <v>128</v>
      </c>
      <c r="C607" s="600" t="s">
        <v>127</v>
      </c>
      <c r="D607" s="62">
        <v>0</v>
      </c>
      <c r="E607" s="495" t="s">
        <v>126</v>
      </c>
      <c r="F607" s="484"/>
      <c r="G607" s="62"/>
      <c r="H607" s="491"/>
      <c r="I607" s="491"/>
    </row>
    <row r="608" spans="1:9" ht="31">
      <c r="A608" s="541" t="s">
        <v>125</v>
      </c>
      <c r="B608" s="516" t="s">
        <v>124</v>
      </c>
      <c r="C608" s="495" t="s">
        <v>123</v>
      </c>
      <c r="D608" s="62">
        <v>0</v>
      </c>
      <c r="E608" s="495" t="s">
        <v>110</v>
      </c>
      <c r="F608" s="484"/>
      <c r="G608" s="62"/>
      <c r="H608" s="491"/>
      <c r="I608" s="491"/>
    </row>
    <row r="609" spans="1:9" ht="18.5">
      <c r="A609" s="571" t="s">
        <v>122</v>
      </c>
      <c r="B609" s="959" t="s">
        <v>1490</v>
      </c>
      <c r="C609" s="904"/>
      <c r="D609" s="904"/>
      <c r="E609" s="904"/>
      <c r="F609" s="904"/>
      <c r="G609" s="905"/>
      <c r="H609" s="491">
        <f>SUM(D610:D615)</f>
        <v>0</v>
      </c>
      <c r="I609" s="491">
        <f>COUNT(D610:D615)*2</f>
        <v>12</v>
      </c>
    </row>
    <row r="610" spans="1:9" ht="31">
      <c r="A610" s="572" t="s">
        <v>120</v>
      </c>
      <c r="B610" s="494" t="s">
        <v>1489</v>
      </c>
      <c r="C610" s="484" t="s">
        <v>118</v>
      </c>
      <c r="D610" s="62">
        <v>0</v>
      </c>
      <c r="E610" s="495" t="s">
        <v>110</v>
      </c>
      <c r="F610" s="484"/>
      <c r="G610" s="62"/>
      <c r="H610" s="491"/>
      <c r="I610" s="491"/>
    </row>
    <row r="611" spans="1:9">
      <c r="A611" s="599"/>
      <c r="C611" s="484" t="s">
        <v>117</v>
      </c>
      <c r="D611" s="62">
        <v>0</v>
      </c>
      <c r="E611" s="495" t="s">
        <v>116</v>
      </c>
      <c r="F611" s="484"/>
      <c r="G611" s="62"/>
      <c r="H611" s="491"/>
      <c r="I611" s="491"/>
    </row>
    <row r="612" spans="1:9">
      <c r="A612" s="599"/>
      <c r="B612" s="516"/>
      <c r="C612" s="484" t="s">
        <v>1488</v>
      </c>
      <c r="D612" s="62">
        <v>0</v>
      </c>
      <c r="E612" s="495" t="s">
        <v>116</v>
      </c>
      <c r="F612" s="484"/>
      <c r="G612" s="62"/>
      <c r="H612" s="491"/>
      <c r="I612" s="491"/>
    </row>
    <row r="613" spans="1:9">
      <c r="A613" s="599"/>
      <c r="B613" s="516"/>
      <c r="C613" s="484" t="s">
        <v>115</v>
      </c>
      <c r="D613" s="62">
        <v>0</v>
      </c>
      <c r="E613" s="495" t="s">
        <v>110</v>
      </c>
      <c r="F613" s="484"/>
      <c r="G613" s="62"/>
      <c r="H613" s="491"/>
      <c r="I613" s="491"/>
    </row>
    <row r="614" spans="1:9" ht="31">
      <c r="A614" s="572" t="s">
        <v>114</v>
      </c>
      <c r="B614" s="494" t="s">
        <v>1487</v>
      </c>
      <c r="C614" s="484" t="s">
        <v>112</v>
      </c>
      <c r="D614" s="62">
        <v>0</v>
      </c>
      <c r="E614" s="563" t="s">
        <v>110</v>
      </c>
      <c r="F614" s="484"/>
      <c r="G614" s="62"/>
      <c r="H614" s="491"/>
      <c r="I614" s="491"/>
    </row>
    <row r="615" spans="1:9">
      <c r="A615" s="599"/>
      <c r="B615" s="516"/>
      <c r="C615" s="484" t="s">
        <v>1979</v>
      </c>
      <c r="D615" s="62">
        <v>0</v>
      </c>
      <c r="E615" s="563" t="s">
        <v>110</v>
      </c>
      <c r="F615" s="484"/>
      <c r="G615" s="62"/>
      <c r="H615" s="491"/>
      <c r="I615" s="491"/>
    </row>
    <row r="616" spans="1:9" ht="21">
      <c r="A616" s="570"/>
      <c r="B616" s="979" t="s">
        <v>109</v>
      </c>
      <c r="C616" s="964"/>
      <c r="D616" s="964"/>
      <c r="E616" s="964"/>
      <c r="F616" s="964"/>
      <c r="G616" s="964"/>
      <c r="H616" s="491">
        <f>H617+H624+H630+H639</f>
        <v>0</v>
      </c>
      <c r="I616" s="491">
        <f>I617+I624+I630+I639</f>
        <v>38</v>
      </c>
    </row>
    <row r="617" spans="1:9" ht="18.5">
      <c r="A617" s="606" t="s">
        <v>108</v>
      </c>
      <c r="B617" s="959" t="s">
        <v>107</v>
      </c>
      <c r="C617" s="904"/>
      <c r="D617" s="904"/>
      <c r="E617" s="904"/>
      <c r="F617" s="904"/>
      <c r="G617" s="905"/>
      <c r="H617" s="491">
        <f>SUM(D618:D621)</f>
        <v>0</v>
      </c>
      <c r="I617" s="491">
        <f>COUNT(D618:D621)*2</f>
        <v>8</v>
      </c>
    </row>
    <row r="618" spans="1:9" ht="31">
      <c r="A618" s="572" t="s">
        <v>106</v>
      </c>
      <c r="B618" s="516" t="s">
        <v>105</v>
      </c>
      <c r="C618" s="484" t="s">
        <v>1978</v>
      </c>
      <c r="D618" s="60">
        <v>0</v>
      </c>
      <c r="E618" s="600" t="s">
        <v>51</v>
      </c>
      <c r="F618" s="545"/>
      <c r="G618" s="60"/>
      <c r="H618" s="491"/>
      <c r="I618" s="491"/>
    </row>
    <row r="619" spans="1:9" ht="29">
      <c r="A619" s="572"/>
      <c r="B619" s="516"/>
      <c r="C619" s="484" t="s">
        <v>1977</v>
      </c>
      <c r="D619" s="60">
        <v>0</v>
      </c>
      <c r="E619" s="600" t="s">
        <v>51</v>
      </c>
      <c r="F619" s="545"/>
      <c r="G619" s="60"/>
      <c r="H619" s="491"/>
      <c r="I619" s="491"/>
    </row>
    <row r="620" spans="1:9" ht="29">
      <c r="A620" s="572"/>
      <c r="B620" s="516"/>
      <c r="C620" s="484" t="s">
        <v>1976</v>
      </c>
      <c r="D620" s="60">
        <v>0</v>
      </c>
      <c r="E620" s="600" t="s">
        <v>51</v>
      </c>
      <c r="F620" s="545"/>
      <c r="G620" s="60"/>
      <c r="H620" s="491"/>
      <c r="I620" s="491"/>
    </row>
    <row r="621" spans="1:9" ht="29">
      <c r="A621" s="572"/>
      <c r="B621" s="516"/>
      <c r="C621" s="632" t="s">
        <v>1975</v>
      </c>
      <c r="D621" s="60">
        <v>0</v>
      </c>
      <c r="E621" s="600" t="s">
        <v>51</v>
      </c>
      <c r="F621" s="545"/>
      <c r="G621" s="60"/>
      <c r="H621" s="491"/>
      <c r="I621" s="491"/>
    </row>
    <row r="622" spans="1:9" s="474" customFormat="1" ht="29" hidden="1">
      <c r="A622" s="493" t="s">
        <v>98</v>
      </c>
      <c r="B622" s="484" t="s">
        <v>97</v>
      </c>
      <c r="C622" s="506"/>
      <c r="D622" s="506"/>
      <c r="E622" s="483"/>
      <c r="F622" s="506"/>
      <c r="G622" s="506"/>
      <c r="H622" s="448"/>
      <c r="I622" s="448"/>
    </row>
    <row r="623" spans="1:9" s="474" customFormat="1" ht="43.5" hidden="1">
      <c r="A623" s="493" t="s">
        <v>95</v>
      </c>
      <c r="B623" s="484" t="s">
        <v>94</v>
      </c>
      <c r="C623" s="506"/>
      <c r="D623" s="506"/>
      <c r="E623" s="483"/>
      <c r="F623" s="506"/>
      <c r="G623" s="506"/>
      <c r="H623" s="448"/>
      <c r="I623" s="448"/>
    </row>
    <row r="624" spans="1:9" ht="18.5">
      <c r="A624" s="606" t="s">
        <v>93</v>
      </c>
      <c r="B624" s="959" t="s">
        <v>92</v>
      </c>
      <c r="C624" s="904"/>
      <c r="D624" s="904"/>
      <c r="E624" s="904"/>
      <c r="F624" s="904"/>
      <c r="G624" s="905"/>
      <c r="H624" s="491">
        <f>SUM(D625:D628)</f>
        <v>0</v>
      </c>
      <c r="I624" s="491">
        <f>COUNT(D625:D628)*2</f>
        <v>8</v>
      </c>
    </row>
    <row r="625" spans="1:9" ht="31">
      <c r="A625" s="572" t="s">
        <v>91</v>
      </c>
      <c r="B625" s="516" t="s">
        <v>90</v>
      </c>
      <c r="C625" s="484" t="s">
        <v>1974</v>
      </c>
      <c r="D625" s="60">
        <v>0</v>
      </c>
      <c r="E625" s="600" t="s">
        <v>51</v>
      </c>
      <c r="F625" s="545"/>
      <c r="G625" s="60"/>
      <c r="H625" s="491"/>
      <c r="I625" s="491"/>
    </row>
    <row r="626" spans="1:9">
      <c r="A626" s="572"/>
      <c r="B626" s="516"/>
      <c r="C626" s="545" t="s">
        <v>1973</v>
      </c>
      <c r="D626" s="60">
        <v>0</v>
      </c>
      <c r="E626" s="600" t="s">
        <v>51</v>
      </c>
      <c r="F626" s="545"/>
      <c r="G626" s="60"/>
      <c r="H626" s="491"/>
      <c r="I626" s="491"/>
    </row>
    <row r="627" spans="1:9">
      <c r="A627" s="572"/>
      <c r="B627" s="516"/>
      <c r="C627" s="632" t="s">
        <v>1972</v>
      </c>
      <c r="D627" s="60">
        <v>0</v>
      </c>
      <c r="E627" s="600" t="s">
        <v>51</v>
      </c>
      <c r="F627" s="545"/>
      <c r="G627" s="60"/>
      <c r="H627" s="491"/>
      <c r="I627" s="491"/>
    </row>
    <row r="628" spans="1:9">
      <c r="A628" s="572"/>
      <c r="B628" s="516"/>
      <c r="C628" s="545" t="s">
        <v>1971</v>
      </c>
      <c r="D628" s="60">
        <v>0</v>
      </c>
      <c r="E628" s="600" t="s">
        <v>51</v>
      </c>
      <c r="F628" s="545"/>
      <c r="G628" s="60"/>
      <c r="H628" s="491"/>
      <c r="I628" s="491"/>
    </row>
    <row r="629" spans="1:9" s="474" customFormat="1" ht="43.5" hidden="1">
      <c r="A629" s="493" t="s">
        <v>78</v>
      </c>
      <c r="B629" s="484" t="s">
        <v>77</v>
      </c>
      <c r="C629" s="506"/>
      <c r="D629" s="506"/>
      <c r="E629" s="483"/>
      <c r="F629" s="506"/>
      <c r="G629" s="506"/>
      <c r="H629" s="448"/>
      <c r="I629" s="448"/>
    </row>
    <row r="630" spans="1:9" ht="18.5">
      <c r="A630" s="606" t="s">
        <v>76</v>
      </c>
      <c r="B630" s="959" t="s">
        <v>75</v>
      </c>
      <c r="C630" s="904"/>
      <c r="D630" s="904"/>
      <c r="E630" s="904"/>
      <c r="F630" s="904"/>
      <c r="G630" s="905"/>
      <c r="H630" s="491">
        <f>SUM(D631:D637)</f>
        <v>0</v>
      </c>
      <c r="I630" s="491">
        <f>COUNT(D631:D637)*2</f>
        <v>14</v>
      </c>
    </row>
    <row r="631" spans="1:9" ht="31">
      <c r="A631" s="572" t="s">
        <v>74</v>
      </c>
      <c r="B631" s="516" t="s">
        <v>73</v>
      </c>
      <c r="C631" s="484" t="s">
        <v>1970</v>
      </c>
      <c r="D631" s="60">
        <v>0</v>
      </c>
      <c r="E631" s="600" t="s">
        <v>51</v>
      </c>
      <c r="F631" s="545"/>
      <c r="G631" s="60"/>
      <c r="H631" s="491"/>
      <c r="I631" s="491"/>
    </row>
    <row r="632" spans="1:9">
      <c r="A632" s="572"/>
      <c r="B632" s="516"/>
      <c r="C632" s="484" t="s">
        <v>1969</v>
      </c>
      <c r="D632" s="60">
        <v>0</v>
      </c>
      <c r="E632" s="600" t="s">
        <v>51</v>
      </c>
      <c r="F632" s="545"/>
      <c r="G632" s="60"/>
      <c r="H632" s="491"/>
      <c r="I632" s="491"/>
    </row>
    <row r="633" spans="1:9" ht="29">
      <c r="A633" s="572"/>
      <c r="B633" s="516"/>
      <c r="C633" s="633" t="s">
        <v>1968</v>
      </c>
      <c r="D633" s="60">
        <v>0</v>
      </c>
      <c r="E633" s="600" t="s">
        <v>51</v>
      </c>
      <c r="F633" s="545"/>
      <c r="G633" s="60"/>
      <c r="H633" s="491"/>
      <c r="I633" s="491"/>
    </row>
    <row r="634" spans="1:9">
      <c r="A634" s="572"/>
      <c r="B634" s="516"/>
      <c r="C634" s="590" t="s">
        <v>1967</v>
      </c>
      <c r="D634" s="60">
        <v>0</v>
      </c>
      <c r="E634" s="600" t="s">
        <v>51</v>
      </c>
      <c r="F634" s="545"/>
      <c r="G634" s="60"/>
      <c r="H634" s="491"/>
      <c r="I634" s="491"/>
    </row>
    <row r="635" spans="1:9" ht="29">
      <c r="A635" s="572"/>
      <c r="B635" s="516"/>
      <c r="C635" s="484" t="s">
        <v>1473</v>
      </c>
      <c r="D635" s="60">
        <v>0</v>
      </c>
      <c r="E635" s="600" t="s">
        <v>51</v>
      </c>
      <c r="F635" s="545"/>
      <c r="G635" s="60"/>
      <c r="H635" s="491"/>
      <c r="I635" s="491"/>
    </row>
    <row r="636" spans="1:9" ht="29">
      <c r="A636" s="572"/>
      <c r="B636" s="516"/>
      <c r="C636" s="484" t="s">
        <v>1966</v>
      </c>
      <c r="D636" s="60">
        <v>0</v>
      </c>
      <c r="E636" s="600" t="s">
        <v>51</v>
      </c>
      <c r="F636" s="545"/>
      <c r="G636" s="60"/>
      <c r="H636" s="491"/>
      <c r="I636" s="491"/>
    </row>
    <row r="637" spans="1:9">
      <c r="A637" s="572"/>
      <c r="B637" s="516"/>
      <c r="C637" s="545" t="s">
        <v>1965</v>
      </c>
      <c r="D637" s="60">
        <v>0</v>
      </c>
      <c r="E637" s="600" t="s">
        <v>51</v>
      </c>
      <c r="F637" s="545"/>
      <c r="G637" s="60"/>
      <c r="H637" s="491"/>
      <c r="I637" s="491"/>
    </row>
    <row r="638" spans="1:9" s="474" customFormat="1" ht="43.5" hidden="1">
      <c r="A638" s="493" t="s">
        <v>64</v>
      </c>
      <c r="B638" s="484" t="s">
        <v>63</v>
      </c>
      <c r="C638" s="506"/>
      <c r="D638" s="506"/>
      <c r="E638" s="483"/>
      <c r="F638" s="506"/>
      <c r="G638" s="506"/>
      <c r="H638" s="448"/>
      <c r="I638" s="448"/>
    </row>
    <row r="639" spans="1:9" ht="18.5">
      <c r="A639" s="606" t="s">
        <v>62</v>
      </c>
      <c r="B639" s="959" t="s">
        <v>61</v>
      </c>
      <c r="C639" s="904"/>
      <c r="D639" s="904"/>
      <c r="E639" s="904"/>
      <c r="F639" s="904"/>
      <c r="G639" s="905"/>
      <c r="H639" s="491">
        <f>SUM(D640:D643)</f>
        <v>0</v>
      </c>
      <c r="I639" s="491">
        <f>COUNT(D640:D643)*2</f>
        <v>8</v>
      </c>
    </row>
    <row r="640" spans="1:9" ht="31">
      <c r="A640" s="572" t="s">
        <v>60</v>
      </c>
      <c r="B640" s="516" t="s">
        <v>59</v>
      </c>
      <c r="C640" s="484" t="s">
        <v>1964</v>
      </c>
      <c r="D640" s="60">
        <v>0</v>
      </c>
      <c r="E640" s="600" t="s">
        <v>51</v>
      </c>
      <c r="F640" s="545"/>
      <c r="G640" s="60"/>
      <c r="H640" s="491"/>
      <c r="I640" s="491"/>
    </row>
    <row r="641" spans="1:9">
      <c r="A641" s="572"/>
      <c r="B641" s="516"/>
      <c r="C641" s="484" t="s">
        <v>58</v>
      </c>
      <c r="D641" s="60">
        <v>0</v>
      </c>
      <c r="E641" s="600" t="s">
        <v>51</v>
      </c>
      <c r="F641" s="545"/>
      <c r="G641" s="60"/>
      <c r="H641" s="491"/>
      <c r="I641" s="491"/>
    </row>
    <row r="642" spans="1:9" ht="29">
      <c r="A642" s="572"/>
      <c r="B642" s="516"/>
      <c r="C642" s="484" t="s">
        <v>1963</v>
      </c>
      <c r="D642" s="60">
        <v>0</v>
      </c>
      <c r="E642" s="600" t="s">
        <v>51</v>
      </c>
      <c r="F642" s="545"/>
      <c r="G642" s="60"/>
      <c r="H642" s="491"/>
      <c r="I642" s="491"/>
    </row>
    <row r="643" spans="1:9" ht="29">
      <c r="A643" s="572"/>
      <c r="B643" s="516"/>
      <c r="C643" s="484" t="s">
        <v>1962</v>
      </c>
      <c r="D643" s="60">
        <v>0</v>
      </c>
      <c r="E643" s="600" t="s">
        <v>51</v>
      </c>
      <c r="F643" s="545"/>
      <c r="G643" s="60"/>
      <c r="H643" s="491"/>
      <c r="I643" s="491"/>
    </row>
    <row r="644" spans="1:9" s="474" customFormat="1" ht="29" hidden="1">
      <c r="A644" s="493" t="s">
        <v>50</v>
      </c>
      <c r="B644" s="484" t="s">
        <v>49</v>
      </c>
      <c r="C644" s="506"/>
      <c r="D644" s="506"/>
      <c r="E644" s="483"/>
      <c r="F644" s="506"/>
      <c r="G644" s="506"/>
      <c r="H644" s="448"/>
      <c r="I644" s="448"/>
    </row>
    <row r="645" spans="1:9">
      <c r="H645" s="491"/>
      <c r="I645" s="491"/>
    </row>
    <row r="646" spans="1:9" ht="29">
      <c r="A646" s="729"/>
      <c r="B646" s="730" t="s">
        <v>20</v>
      </c>
      <c r="C646" s="491" t="s">
        <v>1456</v>
      </c>
      <c r="D646" s="491" t="s">
        <v>47</v>
      </c>
      <c r="E646" s="491"/>
      <c r="F646" s="491"/>
      <c r="G646" s="590"/>
      <c r="H646" s="491"/>
      <c r="I646" s="491"/>
    </row>
    <row r="647" spans="1:9">
      <c r="A647" s="729" t="s">
        <v>44</v>
      </c>
      <c r="B647" s="730">
        <f>H43</f>
        <v>0</v>
      </c>
      <c r="C647" s="491">
        <f>I43</f>
        <v>28</v>
      </c>
      <c r="D647" s="731">
        <f>IF(D655=0,0,B647/C647)</f>
        <v>0</v>
      </c>
      <c r="E647" s="491"/>
      <c r="F647" s="491"/>
      <c r="G647" s="590"/>
      <c r="H647" s="491"/>
      <c r="I647" s="491"/>
    </row>
    <row r="648" spans="1:9">
      <c r="A648" s="729" t="s">
        <v>42</v>
      </c>
      <c r="B648" s="730">
        <f>H100</f>
        <v>0</v>
      </c>
      <c r="C648" s="491">
        <f>I100</f>
        <v>78</v>
      </c>
      <c r="D648" s="731">
        <f>IF(D655=0,0,B648/C648)</f>
        <v>0</v>
      </c>
      <c r="E648" s="491"/>
      <c r="F648" s="491"/>
      <c r="G648" s="590"/>
      <c r="H648" s="491"/>
      <c r="I648" s="491"/>
    </row>
    <row r="649" spans="1:9">
      <c r="A649" s="729" t="s">
        <v>40</v>
      </c>
      <c r="B649" s="730">
        <f>H154</f>
        <v>0</v>
      </c>
      <c r="C649" s="491">
        <f>I154</f>
        <v>140</v>
      </c>
      <c r="D649" s="731">
        <f>IF(D655=0,0,B649/C649)</f>
        <v>0</v>
      </c>
      <c r="E649" s="491"/>
      <c r="F649" s="491"/>
      <c r="G649" s="590"/>
      <c r="H649" s="491"/>
      <c r="I649" s="491"/>
    </row>
    <row r="650" spans="1:9">
      <c r="A650" s="729" t="s">
        <v>38</v>
      </c>
      <c r="B650" s="730">
        <f>H232</f>
        <v>0</v>
      </c>
      <c r="C650" s="491">
        <f>I232</f>
        <v>104</v>
      </c>
      <c r="D650" s="731">
        <f>IF(D655=0,0,B650/C650)</f>
        <v>0</v>
      </c>
      <c r="E650" s="491"/>
      <c r="F650" s="491"/>
      <c r="G650" s="590"/>
      <c r="H650" s="491"/>
      <c r="I650" s="491"/>
    </row>
    <row r="651" spans="1:9">
      <c r="A651" s="729" t="s">
        <v>36</v>
      </c>
      <c r="B651" s="730">
        <f>H309</f>
        <v>0</v>
      </c>
      <c r="C651" s="491">
        <f>I309</f>
        <v>204</v>
      </c>
      <c r="D651" s="731">
        <f>IF(D655=0,0,B651/C651)</f>
        <v>0</v>
      </c>
      <c r="E651" s="491"/>
      <c r="F651" s="491"/>
      <c r="G651" s="590"/>
      <c r="H651" s="491"/>
      <c r="I651" s="491"/>
    </row>
    <row r="652" spans="1:9">
      <c r="A652" s="729" t="s">
        <v>33</v>
      </c>
      <c r="B652" s="730">
        <f>H495</f>
        <v>0</v>
      </c>
      <c r="C652" s="491">
        <f>I495</f>
        <v>98</v>
      </c>
      <c r="D652" s="731">
        <f>IF(D655=0,0,B652/C652)</f>
        <v>0</v>
      </c>
      <c r="E652" s="491"/>
      <c r="F652" s="491"/>
      <c r="G652" s="590"/>
      <c r="H652" s="491"/>
      <c r="I652" s="491"/>
    </row>
    <row r="653" spans="1:9">
      <c r="A653" s="729" t="s">
        <v>32</v>
      </c>
      <c r="B653" s="730">
        <f>H555</f>
        <v>0</v>
      </c>
      <c r="C653" s="491">
        <f>I555</f>
        <v>94</v>
      </c>
      <c r="D653" s="731">
        <f>IF(D655=0,0,B653/C653)</f>
        <v>0</v>
      </c>
      <c r="E653" s="491"/>
      <c r="F653" s="491"/>
      <c r="G653" s="590"/>
      <c r="H653" s="491"/>
      <c r="I653" s="491"/>
    </row>
    <row r="654" spans="1:9">
      <c r="A654" s="729" t="s">
        <v>30</v>
      </c>
      <c r="B654" s="730">
        <f>H616</f>
        <v>0</v>
      </c>
      <c r="C654" s="491">
        <f>I616</f>
        <v>38</v>
      </c>
      <c r="D654" s="731">
        <f>IF(D655=0,0,B654/C654)</f>
        <v>0</v>
      </c>
      <c r="E654" s="491"/>
      <c r="F654" s="491"/>
      <c r="G654" s="590"/>
      <c r="H654" s="491"/>
      <c r="I654" s="491"/>
    </row>
    <row r="655" spans="1:9">
      <c r="A655" s="729" t="s">
        <v>46</v>
      </c>
      <c r="B655" s="730">
        <f>IF(H2=0,0,SUM(B647:B654))</f>
        <v>0</v>
      </c>
      <c r="C655" s="491">
        <f>IF(H2=0,0,SUM(C647:C654))</f>
        <v>784</v>
      </c>
      <c r="D655" s="731">
        <f>IF(H2=0,0,B655/C655)</f>
        <v>0</v>
      </c>
      <c r="E655" s="491"/>
      <c r="F655" s="491"/>
      <c r="G655" s="590"/>
      <c r="H655" s="491"/>
      <c r="I655" s="491"/>
    </row>
    <row r="656" spans="1:9">
      <c r="A656" s="729"/>
      <c r="B656" s="730"/>
      <c r="C656" s="491"/>
      <c r="D656" s="491"/>
      <c r="E656" s="491"/>
      <c r="F656" s="491"/>
      <c r="G656" s="590"/>
      <c r="H656" s="491"/>
      <c r="I656" s="491"/>
    </row>
    <row r="657" spans="1:9">
      <c r="A657" s="729">
        <v>0</v>
      </c>
      <c r="B657" s="730"/>
      <c r="C657" s="491"/>
      <c r="D657" s="491"/>
      <c r="E657" s="491"/>
      <c r="F657" s="491"/>
      <c r="G657" s="590"/>
      <c r="H657" s="491"/>
      <c r="I657" s="491"/>
    </row>
    <row r="658" spans="1:9">
      <c r="A658" s="729">
        <v>1</v>
      </c>
      <c r="B658" s="730"/>
      <c r="C658" s="491"/>
      <c r="D658" s="491"/>
      <c r="E658" s="491"/>
      <c r="F658" s="491"/>
      <c r="G658" s="590"/>
      <c r="H658" s="491"/>
      <c r="I658" s="491"/>
    </row>
    <row r="659" spans="1:9">
      <c r="A659" s="729">
        <v>2</v>
      </c>
      <c r="B659" s="730"/>
      <c r="C659" s="491"/>
      <c r="D659" s="491"/>
      <c r="E659" s="491"/>
      <c r="F659" s="491"/>
      <c r="G659" s="590"/>
      <c r="H659" s="491"/>
      <c r="I659" s="491"/>
    </row>
    <row r="660" spans="1:9">
      <c r="A660" s="729"/>
      <c r="B660" s="730"/>
      <c r="C660" s="491"/>
      <c r="D660" s="491"/>
      <c r="E660" s="491"/>
      <c r="F660" s="491"/>
      <c r="G660" s="590"/>
    </row>
    <row r="661" spans="1:9">
      <c r="A661" s="729"/>
      <c r="B661" s="730"/>
      <c r="C661" s="491"/>
      <c r="D661" s="491"/>
      <c r="E661" s="491"/>
      <c r="F661" s="491"/>
      <c r="G661" s="590"/>
    </row>
    <row r="662" spans="1:9">
      <c r="A662" s="729"/>
      <c r="B662" s="730"/>
      <c r="C662" s="491"/>
      <c r="D662" s="491"/>
      <c r="E662" s="491"/>
      <c r="F662" s="491"/>
      <c r="G662" s="590"/>
    </row>
    <row r="663" spans="1:9">
      <c r="A663" s="729"/>
      <c r="B663" s="730"/>
      <c r="C663" s="491"/>
      <c r="D663" s="491"/>
      <c r="E663" s="491"/>
      <c r="F663" s="491"/>
      <c r="G663" s="590"/>
    </row>
    <row r="664" spans="1:9">
      <c r="A664" s="729"/>
      <c r="B664" s="730"/>
      <c r="C664" s="491"/>
      <c r="D664" s="491"/>
      <c r="E664" s="491"/>
      <c r="F664" s="491"/>
    </row>
    <row r="665" spans="1:9">
      <c r="A665" s="729"/>
      <c r="B665" s="730"/>
      <c r="C665" s="491"/>
      <c r="D665" s="491"/>
      <c r="E665" s="491"/>
      <c r="F665" s="491"/>
    </row>
    <row r="666" spans="1:9">
      <c r="A666" s="729"/>
      <c r="B666" s="730"/>
      <c r="C666" s="491"/>
      <c r="D666" s="491"/>
      <c r="E666" s="491"/>
      <c r="F666" s="491"/>
    </row>
    <row r="667" spans="1:9">
      <c r="A667" s="729"/>
      <c r="B667" s="730"/>
      <c r="C667" s="491"/>
      <c r="D667" s="491"/>
      <c r="E667" s="491"/>
      <c r="F667" s="491"/>
    </row>
    <row r="668" spans="1:9">
      <c r="A668" s="729"/>
      <c r="B668" s="730"/>
      <c r="C668" s="491"/>
      <c r="D668" s="491"/>
      <c r="E668" s="491"/>
      <c r="F668" s="491"/>
    </row>
    <row r="669" spans="1:9">
      <c r="A669" s="729"/>
      <c r="B669" s="730"/>
      <c r="C669" s="491"/>
      <c r="D669" s="491"/>
      <c r="E669" s="491"/>
      <c r="F669" s="491"/>
    </row>
    <row r="670" spans="1:9">
      <c r="A670" s="729"/>
      <c r="B670" s="730"/>
      <c r="C670" s="491"/>
      <c r="D670" s="491"/>
      <c r="E670" s="491"/>
      <c r="F670" s="491"/>
    </row>
    <row r="671" spans="1:9">
      <c r="A671" s="729"/>
      <c r="B671" s="730"/>
      <c r="C671" s="491"/>
      <c r="D671" s="491"/>
      <c r="E671" s="491"/>
      <c r="F671" s="491"/>
    </row>
    <row r="672" spans="1:9">
      <c r="A672" s="729"/>
      <c r="B672" s="730"/>
      <c r="C672" s="491"/>
      <c r="D672" s="491"/>
      <c r="E672" s="491"/>
      <c r="F672" s="491"/>
    </row>
    <row r="673" spans="1:6">
      <c r="A673" s="729"/>
      <c r="B673" s="730"/>
      <c r="C673" s="491"/>
      <c r="D673" s="491"/>
      <c r="E673" s="491"/>
      <c r="F673" s="491"/>
    </row>
    <row r="674" spans="1:6">
      <c r="A674" s="729"/>
      <c r="B674" s="730"/>
      <c r="C674" s="491"/>
      <c r="D674" s="491"/>
      <c r="E674" s="491"/>
      <c r="F674" s="491"/>
    </row>
    <row r="675" spans="1:6">
      <c r="A675" s="634"/>
      <c r="B675" s="635"/>
      <c r="C675" s="590"/>
      <c r="D675" s="590"/>
      <c r="F675" s="590"/>
    </row>
    <row r="676" spans="1:6">
      <c r="A676" s="634"/>
      <c r="B676" s="635"/>
      <c r="C676" s="590"/>
      <c r="D676" s="590"/>
      <c r="F676" s="590"/>
    </row>
    <row r="677" spans="1:6">
      <c r="A677" s="634"/>
      <c r="B677" s="635"/>
      <c r="C677" s="590"/>
      <c r="D677" s="590"/>
      <c r="F677" s="590"/>
    </row>
    <row r="678" spans="1:6">
      <c r="A678" s="634"/>
      <c r="B678" s="635"/>
      <c r="C678" s="590"/>
      <c r="D678" s="590"/>
      <c r="F678" s="590"/>
    </row>
    <row r="679" spans="1:6">
      <c r="A679" s="634"/>
      <c r="B679" s="635"/>
      <c r="C679" s="590"/>
      <c r="D679" s="590"/>
      <c r="F679" s="590"/>
    </row>
    <row r="680" spans="1:6">
      <c r="A680" s="634"/>
      <c r="B680" s="635"/>
      <c r="C680" s="590"/>
      <c r="D680" s="590"/>
      <c r="F680" s="590"/>
    </row>
    <row r="681" spans="1:6">
      <c r="A681" s="634"/>
      <c r="B681" s="635"/>
      <c r="C681" s="590"/>
      <c r="D681" s="590"/>
      <c r="F681" s="590"/>
    </row>
    <row r="682" spans="1:6">
      <c r="A682" s="634"/>
      <c r="B682" s="635"/>
      <c r="C682" s="590"/>
      <c r="D682" s="590"/>
      <c r="F682" s="590"/>
    </row>
    <row r="683" spans="1:6">
      <c r="A683" s="634"/>
      <c r="B683" s="635"/>
      <c r="C683" s="590"/>
      <c r="D683" s="590"/>
      <c r="F683" s="590"/>
    </row>
    <row r="684" spans="1:6">
      <c r="A684" s="634"/>
      <c r="B684" s="635"/>
      <c r="C684" s="590"/>
      <c r="D684" s="590"/>
      <c r="F684" s="590"/>
    </row>
    <row r="685" spans="1:6">
      <c r="A685" s="634"/>
      <c r="B685" s="635"/>
      <c r="C685" s="590"/>
      <c r="D685" s="590"/>
      <c r="F685" s="590"/>
    </row>
    <row r="686" spans="1:6">
      <c r="A686" s="634"/>
      <c r="B686" s="635"/>
      <c r="C686" s="590"/>
      <c r="D686" s="590"/>
      <c r="F686" s="590"/>
    </row>
    <row r="687" spans="1:6">
      <c r="A687" s="634"/>
      <c r="B687" s="635"/>
      <c r="C687" s="590"/>
      <c r="D687" s="590"/>
      <c r="F687" s="590"/>
    </row>
    <row r="688" spans="1:6">
      <c r="A688" s="634"/>
      <c r="B688" s="635"/>
      <c r="C688" s="590"/>
      <c r="D688" s="590"/>
      <c r="F688" s="590"/>
    </row>
  </sheetData>
  <autoFilter ref="A42:G644">
    <filterColumn colId="0">
      <colorFilter dxfId="31"/>
    </filterColumn>
  </autoFilter>
  <customSheetViews>
    <customSheetView guid="{5A5334BF-4161-4474-AB11-E32AC1D8DA20}" filter="1" showAutoFilter="1" topLeftCell="B602">
      <selection activeCell="D186" sqref="D186"/>
      <pageMargins left="0.7" right="0.7" top="0.75" bottom="0.75" header="0.3" footer="0.3"/>
      <pageSetup paperSize="9" scale="65" orientation="portrait"/>
      <headerFooter>
        <oddHeader>&amp;LChecklist No.  4 &amp;CMaternity Ward &amp;RVersion - NHSRC 3.0</oddHeader>
        <oddFooter>&amp;CPage &amp;P</oddFooter>
      </headerFooter>
      <autoFilter ref="A14:G616">
        <filterColumn colId="0">
          <colorFilter dxfId="30"/>
        </filterColumn>
      </autoFilter>
    </customSheetView>
  </customSheetViews>
  <mergeCells count="120">
    <mergeCell ref="B471:G471"/>
    <mergeCell ref="B478:G478"/>
    <mergeCell ref="B407:G407"/>
    <mergeCell ref="B422:G422"/>
    <mergeCell ref="B426:G426"/>
    <mergeCell ref="B431:G431"/>
    <mergeCell ref="B439:G439"/>
    <mergeCell ref="B438:G438"/>
    <mergeCell ref="B450:G450"/>
    <mergeCell ref="B455:G455"/>
    <mergeCell ref="B463:G463"/>
    <mergeCell ref="B403:G403"/>
    <mergeCell ref="B639:G639"/>
    <mergeCell ref="B616:G616"/>
    <mergeCell ref="B563:G563"/>
    <mergeCell ref="B484:G484"/>
    <mergeCell ref="B495:G495"/>
    <mergeCell ref="B496:G496"/>
    <mergeCell ref="B504:G504"/>
    <mergeCell ref="B514:G514"/>
    <mergeCell ref="B519:G519"/>
    <mergeCell ref="B529:G529"/>
    <mergeCell ref="B595:G595"/>
    <mergeCell ref="B624:G624"/>
    <mergeCell ref="B630:G630"/>
    <mergeCell ref="B559:G559"/>
    <mergeCell ref="B568:G568"/>
    <mergeCell ref="B591:G591"/>
    <mergeCell ref="B604:G604"/>
    <mergeCell ref="B609:G609"/>
    <mergeCell ref="B617:G617"/>
    <mergeCell ref="B483:G483"/>
    <mergeCell ref="B540:G540"/>
    <mergeCell ref="B555:G555"/>
    <mergeCell ref="B556:G556"/>
    <mergeCell ref="B396:G396"/>
    <mergeCell ref="B353:G353"/>
    <mergeCell ref="B359:G359"/>
    <mergeCell ref="B371:G371"/>
    <mergeCell ref="B380:G380"/>
    <mergeCell ref="B392:G392"/>
    <mergeCell ref="B310:G310"/>
    <mergeCell ref="B319:G319"/>
    <mergeCell ref="B328:G328"/>
    <mergeCell ref="B340:G340"/>
    <mergeCell ref="B350:G350"/>
    <mergeCell ref="B232:G232"/>
    <mergeCell ref="B309:G309"/>
    <mergeCell ref="B238:G238"/>
    <mergeCell ref="B252:G252"/>
    <mergeCell ref="B262:G262"/>
    <mergeCell ref="B275:G275"/>
    <mergeCell ref="B280:G280"/>
    <mergeCell ref="B285:G285"/>
    <mergeCell ref="B291:G291"/>
    <mergeCell ref="B294:G294"/>
    <mergeCell ref="B297:G297"/>
    <mergeCell ref="B301:G301"/>
    <mergeCell ref="B306:G306"/>
    <mergeCell ref="B233:G233"/>
    <mergeCell ref="B220:G220"/>
    <mergeCell ref="B77:G77"/>
    <mergeCell ref="B89:G89"/>
    <mergeCell ref="B97:G97"/>
    <mergeCell ref="B100:G100"/>
    <mergeCell ref="B101:G101"/>
    <mergeCell ref="B154:G154"/>
    <mergeCell ref="B140:G140"/>
    <mergeCell ref="B125:G125"/>
    <mergeCell ref="B134:G134"/>
    <mergeCell ref="B115:G115"/>
    <mergeCell ref="B155:G155"/>
    <mergeCell ref="B180:G180"/>
    <mergeCell ref="B186:G186"/>
    <mergeCell ref="B192:G192"/>
    <mergeCell ref="B207:G207"/>
    <mergeCell ref="A1:I1"/>
    <mergeCell ref="A2:G2"/>
    <mergeCell ref="H2:I2"/>
    <mergeCell ref="A3:I3"/>
    <mergeCell ref="A4:B4"/>
    <mergeCell ref="C4:E4"/>
    <mergeCell ref="G4:I4"/>
    <mergeCell ref="A5:B5"/>
    <mergeCell ref="C5:E5"/>
    <mergeCell ref="G5:I5"/>
    <mergeCell ref="D9:I16"/>
    <mergeCell ref="D8:I8"/>
    <mergeCell ref="A6:B6"/>
    <mergeCell ref="C6:E6"/>
    <mergeCell ref="G6:I6"/>
    <mergeCell ref="A7:I7"/>
    <mergeCell ref="B73:G73"/>
    <mergeCell ref="A41:G41"/>
    <mergeCell ref="B43:G43"/>
    <mergeCell ref="B44:G44"/>
    <mergeCell ref="B63:G63"/>
    <mergeCell ref="B8:C8"/>
    <mergeCell ref="B22:I22"/>
    <mergeCell ref="B23:I23"/>
    <mergeCell ref="B24:I24"/>
    <mergeCell ref="B25:I25"/>
    <mergeCell ref="B26:I26"/>
    <mergeCell ref="A17:I17"/>
    <mergeCell ref="B18:I18"/>
    <mergeCell ref="B19:I19"/>
    <mergeCell ref="B20:I20"/>
    <mergeCell ref="B21:I21"/>
    <mergeCell ref="B37:I37"/>
    <mergeCell ref="A38:I40"/>
    <mergeCell ref="B32:I32"/>
    <mergeCell ref="B33:I33"/>
    <mergeCell ref="B34:I34"/>
    <mergeCell ref="B35:I35"/>
    <mergeCell ref="B36:I36"/>
    <mergeCell ref="B27:I27"/>
    <mergeCell ref="B28:I28"/>
    <mergeCell ref="B29:I29"/>
    <mergeCell ref="B30:I30"/>
    <mergeCell ref="B31:I31"/>
  </mergeCells>
  <dataValidations count="1">
    <dataValidation type="list" allowBlank="1" showInputMessage="1" showErrorMessage="1" sqref="D41:D646 D656:D1048576">
      <formula1>$A$657:$A$659</formula1>
    </dataValidation>
  </dataValidations>
  <pageMargins left="0.70866141732283472" right="0.96250000000000002" top="0.74803149606299213" bottom="0.74803149606299213" header="0.31496062992125984" footer="0.31496062992125984"/>
  <pageSetup paperSize="9" scale="55" orientation="portrait" r:id="rId1"/>
  <headerFooter>
    <oddHeader>&amp;LChecklist No.  4 &amp;CMaternity Ward &amp;RVersion - NHSRC 3.0</oddHeader>
    <oddFooter>&amp;CPage &amp;P</oddFooter>
  </headerFooter>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sheetPr codeName="Sheet6" filterMode="1"/>
  <dimension ref="A1:EY645"/>
  <sheetViews>
    <sheetView view="pageBreakPreview" zoomScale="60" zoomScaleNormal="70" zoomScalePageLayoutView="60" workbookViewId="0">
      <selection activeCell="N7" sqref="N7"/>
    </sheetView>
  </sheetViews>
  <sheetFormatPr defaultColWidth="9.1796875" defaultRowHeight="15.5"/>
  <cols>
    <col min="1" max="1" width="15" style="419" customWidth="1"/>
    <col min="2" max="2" width="35.81640625" style="8" customWidth="1"/>
    <col min="3" max="3" width="32.1796875" style="8" customWidth="1"/>
    <col min="4" max="4" width="8.7265625" style="8" customWidth="1"/>
    <col min="5" max="5" width="10.26953125" style="9" customWidth="1"/>
    <col min="6" max="6" width="27.1796875" style="8" customWidth="1"/>
    <col min="7" max="7" width="21.26953125" style="8" customWidth="1"/>
    <col min="8" max="8" width="6.7265625" style="449" customWidth="1"/>
    <col min="9" max="9" width="6.1796875" style="449" customWidth="1"/>
    <col min="10" max="10" width="7" style="210" customWidth="1"/>
    <col min="11" max="19" width="9.1796875" style="210"/>
    <col min="20" max="16384" width="9.1796875" style="8"/>
  </cols>
  <sheetData>
    <row r="1" spans="1:9" ht="33.5">
      <c r="A1" s="829" t="s">
        <v>6115</v>
      </c>
      <c r="B1" s="830"/>
      <c r="C1" s="830"/>
      <c r="D1" s="830"/>
      <c r="E1" s="830"/>
      <c r="F1" s="830"/>
      <c r="G1" s="830"/>
      <c r="H1" s="886"/>
      <c r="I1" s="887"/>
    </row>
    <row r="2" spans="1:9" ht="33.5">
      <c r="A2" s="829" t="s">
        <v>6132</v>
      </c>
      <c r="B2" s="830"/>
      <c r="C2" s="830"/>
      <c r="D2" s="830"/>
      <c r="E2" s="830"/>
      <c r="F2" s="830"/>
      <c r="G2" s="830"/>
      <c r="H2" s="888">
        <v>5</v>
      </c>
      <c r="I2" s="889"/>
    </row>
    <row r="3" spans="1:9" ht="28.5">
      <c r="A3" s="835" t="s">
        <v>6117</v>
      </c>
      <c r="B3" s="835"/>
      <c r="C3" s="835"/>
      <c r="D3" s="835"/>
      <c r="E3" s="835"/>
      <c r="F3" s="835"/>
      <c r="G3" s="835"/>
      <c r="H3" s="890"/>
      <c r="I3" s="890"/>
    </row>
    <row r="4" spans="1:9" ht="28.5">
      <c r="A4" s="806" t="s">
        <v>6112</v>
      </c>
      <c r="B4" s="806"/>
      <c r="C4" s="807"/>
      <c r="D4" s="807"/>
      <c r="E4" s="807"/>
      <c r="F4" s="655" t="s">
        <v>6121</v>
      </c>
      <c r="G4" s="807"/>
      <c r="H4" s="891"/>
      <c r="I4" s="891"/>
    </row>
    <row r="5" spans="1:9" ht="28.5">
      <c r="A5" s="809" t="s">
        <v>6113</v>
      </c>
      <c r="B5" s="810"/>
      <c r="C5" s="811"/>
      <c r="D5" s="811"/>
      <c r="E5" s="811"/>
      <c r="F5" s="656" t="s">
        <v>6126</v>
      </c>
      <c r="G5" s="807"/>
      <c r="H5" s="891"/>
      <c r="I5" s="891"/>
    </row>
    <row r="6" spans="1:9" ht="42">
      <c r="A6" s="840" t="s">
        <v>6123</v>
      </c>
      <c r="B6" s="840"/>
      <c r="C6" s="841"/>
      <c r="D6" s="841"/>
      <c r="E6" s="841"/>
      <c r="F6" s="656" t="s">
        <v>6122</v>
      </c>
      <c r="G6" s="807"/>
      <c r="H6" s="891"/>
      <c r="I6" s="891"/>
    </row>
    <row r="7" spans="1:9" ht="33.5">
      <c r="A7" s="940" t="s">
        <v>2241</v>
      </c>
      <c r="B7" s="941"/>
      <c r="C7" s="941"/>
      <c r="D7" s="941"/>
      <c r="E7" s="941"/>
      <c r="F7" s="941"/>
      <c r="G7" s="941"/>
      <c r="H7" s="941"/>
      <c r="I7" s="941"/>
    </row>
    <row r="8" spans="1:9" ht="33.65" customHeight="1">
      <c r="A8" s="921" t="s">
        <v>45</v>
      </c>
      <c r="B8" s="921"/>
      <c r="C8" s="921"/>
      <c r="D8" s="989" t="s">
        <v>6131</v>
      </c>
      <c r="E8" s="989"/>
      <c r="F8" s="989"/>
      <c r="G8" s="989"/>
      <c r="H8" s="990"/>
      <c r="I8" s="990"/>
    </row>
    <row r="9" spans="1:9" ht="33.65" customHeight="1">
      <c r="A9" s="681" t="s">
        <v>44</v>
      </c>
      <c r="B9" s="682" t="s">
        <v>43</v>
      </c>
      <c r="C9" s="687">
        <f>'Ped Ward'!D633</f>
        <v>0</v>
      </c>
      <c r="D9" s="928">
        <f>D641</f>
        <v>0</v>
      </c>
      <c r="E9" s="991"/>
      <c r="F9" s="991"/>
      <c r="G9" s="991"/>
      <c r="H9" s="992"/>
      <c r="I9" s="993"/>
    </row>
    <row r="10" spans="1:9" ht="33.65" customHeight="1">
      <c r="A10" s="681" t="s">
        <v>42</v>
      </c>
      <c r="B10" s="682" t="s">
        <v>41</v>
      </c>
      <c r="C10" s="687">
        <f>'Ped Ward'!D634</f>
        <v>0</v>
      </c>
      <c r="D10" s="994"/>
      <c r="E10" s="995"/>
      <c r="F10" s="995"/>
      <c r="G10" s="995"/>
      <c r="H10" s="996"/>
      <c r="I10" s="997"/>
    </row>
    <row r="11" spans="1:9" ht="33.65" customHeight="1">
      <c r="A11" s="681" t="s">
        <v>40</v>
      </c>
      <c r="B11" s="682" t="s">
        <v>39</v>
      </c>
      <c r="C11" s="687">
        <f>'Ped Ward'!D635</f>
        <v>0</v>
      </c>
      <c r="D11" s="994"/>
      <c r="E11" s="995"/>
      <c r="F11" s="995"/>
      <c r="G11" s="995"/>
      <c r="H11" s="996"/>
      <c r="I11" s="997"/>
    </row>
    <row r="12" spans="1:9" ht="33.65" customHeight="1">
      <c r="A12" s="681" t="s">
        <v>38</v>
      </c>
      <c r="B12" s="682" t="s">
        <v>37</v>
      </c>
      <c r="C12" s="687">
        <f>'Ped Ward'!D636</f>
        <v>0</v>
      </c>
      <c r="D12" s="994"/>
      <c r="E12" s="995"/>
      <c r="F12" s="995"/>
      <c r="G12" s="995"/>
      <c r="H12" s="996"/>
      <c r="I12" s="997"/>
    </row>
    <row r="13" spans="1:9" ht="33.65" customHeight="1">
      <c r="A13" s="681" t="s">
        <v>36</v>
      </c>
      <c r="B13" s="682" t="s">
        <v>35</v>
      </c>
      <c r="C13" s="687">
        <f>'Ped Ward'!D637</f>
        <v>0</v>
      </c>
      <c r="D13" s="994"/>
      <c r="E13" s="995"/>
      <c r="F13" s="995"/>
      <c r="G13" s="995"/>
      <c r="H13" s="996"/>
      <c r="I13" s="997"/>
    </row>
    <row r="14" spans="1:9" ht="33.65" customHeight="1">
      <c r="A14" s="681" t="s">
        <v>33</v>
      </c>
      <c r="B14" s="682" t="s">
        <v>26</v>
      </c>
      <c r="C14" s="687">
        <f>'Ped Ward'!D638</f>
        <v>0</v>
      </c>
      <c r="D14" s="994"/>
      <c r="E14" s="995"/>
      <c r="F14" s="995"/>
      <c r="G14" s="995"/>
      <c r="H14" s="996"/>
      <c r="I14" s="997"/>
    </row>
    <row r="15" spans="1:9" ht="33.65" customHeight="1">
      <c r="A15" s="681" t="s">
        <v>32</v>
      </c>
      <c r="B15" s="682" t="s">
        <v>31</v>
      </c>
      <c r="C15" s="687">
        <f>'Ped Ward'!D639</f>
        <v>0</v>
      </c>
      <c r="D15" s="994"/>
      <c r="E15" s="995"/>
      <c r="F15" s="995"/>
      <c r="G15" s="995"/>
      <c r="H15" s="996"/>
      <c r="I15" s="997"/>
    </row>
    <row r="16" spans="1:9" ht="33.65" customHeight="1">
      <c r="A16" s="681" t="s">
        <v>30</v>
      </c>
      <c r="B16" s="682" t="s">
        <v>29</v>
      </c>
      <c r="C16" s="687">
        <f>'Ped Ward'!D641</f>
        <v>0</v>
      </c>
      <c r="D16" s="998"/>
      <c r="E16" s="999"/>
      <c r="F16" s="999"/>
      <c r="G16" s="999"/>
      <c r="H16" s="1000"/>
      <c r="I16" s="1001"/>
    </row>
    <row r="17" spans="1:9" ht="33.65" customHeight="1">
      <c r="A17" s="873"/>
      <c r="B17" s="874"/>
      <c r="C17" s="874"/>
      <c r="D17" s="874"/>
      <c r="E17" s="874"/>
      <c r="F17" s="874"/>
      <c r="G17" s="874"/>
      <c r="H17" s="875"/>
      <c r="I17" s="876"/>
    </row>
    <row r="18" spans="1:9" ht="33.65" customHeight="1">
      <c r="A18" s="661"/>
      <c r="B18" s="812" t="s">
        <v>6118</v>
      </c>
      <c r="C18" s="812"/>
      <c r="D18" s="812"/>
      <c r="E18" s="812"/>
      <c r="F18" s="812"/>
      <c r="G18" s="812"/>
      <c r="H18" s="907"/>
      <c r="I18" s="907"/>
    </row>
    <row r="19" spans="1:9" ht="33.65" customHeight="1">
      <c r="A19" s="662">
        <v>1</v>
      </c>
      <c r="B19" s="814"/>
      <c r="C19" s="814"/>
      <c r="D19" s="814"/>
      <c r="E19" s="814"/>
      <c r="F19" s="814"/>
      <c r="G19" s="814"/>
      <c r="H19" s="906"/>
      <c r="I19" s="906"/>
    </row>
    <row r="20" spans="1:9" ht="33.65" customHeight="1">
      <c r="A20" s="662">
        <v>2</v>
      </c>
      <c r="B20" s="814"/>
      <c r="C20" s="814"/>
      <c r="D20" s="814"/>
      <c r="E20" s="814"/>
      <c r="F20" s="814"/>
      <c r="G20" s="814"/>
      <c r="H20" s="906"/>
      <c r="I20" s="906"/>
    </row>
    <row r="21" spans="1:9" ht="33.65" customHeight="1">
      <c r="A21" s="662">
        <v>3</v>
      </c>
      <c r="B21" s="814"/>
      <c r="C21" s="814"/>
      <c r="D21" s="814"/>
      <c r="E21" s="814"/>
      <c r="F21" s="814"/>
      <c r="G21" s="814"/>
      <c r="H21" s="906"/>
      <c r="I21" s="906"/>
    </row>
    <row r="22" spans="1:9" ht="33.65" customHeight="1">
      <c r="A22" s="662">
        <v>4</v>
      </c>
      <c r="B22" s="814"/>
      <c r="C22" s="814"/>
      <c r="D22" s="814"/>
      <c r="E22" s="814"/>
      <c r="F22" s="814"/>
      <c r="G22" s="814"/>
      <c r="H22" s="906"/>
      <c r="I22" s="906"/>
    </row>
    <row r="23" spans="1:9" ht="33.65" customHeight="1">
      <c r="A23" s="662">
        <v>5</v>
      </c>
      <c r="B23" s="814"/>
      <c r="C23" s="814"/>
      <c r="D23" s="814"/>
      <c r="E23" s="814"/>
      <c r="F23" s="814"/>
      <c r="G23" s="814"/>
      <c r="H23" s="906"/>
      <c r="I23" s="906"/>
    </row>
    <row r="24" spans="1:9" ht="33.65" customHeight="1">
      <c r="A24" s="661"/>
      <c r="B24" s="816" t="s">
        <v>6120</v>
      </c>
      <c r="C24" s="817"/>
      <c r="D24" s="817"/>
      <c r="E24" s="817"/>
      <c r="F24" s="817"/>
      <c r="G24" s="817"/>
      <c r="H24" s="871"/>
      <c r="I24" s="872"/>
    </row>
    <row r="25" spans="1:9" ht="33.65" customHeight="1">
      <c r="A25" s="662">
        <v>1</v>
      </c>
      <c r="B25" s="814"/>
      <c r="C25" s="814"/>
      <c r="D25" s="814"/>
      <c r="E25" s="814"/>
      <c r="F25" s="814"/>
      <c r="G25" s="814"/>
      <c r="H25" s="906"/>
      <c r="I25" s="906"/>
    </row>
    <row r="26" spans="1:9" ht="33.65" customHeight="1">
      <c r="A26" s="662">
        <v>2</v>
      </c>
      <c r="B26" s="814"/>
      <c r="C26" s="814"/>
      <c r="D26" s="814"/>
      <c r="E26" s="814"/>
      <c r="F26" s="814"/>
      <c r="G26" s="814"/>
      <c r="H26" s="906"/>
      <c r="I26" s="906"/>
    </row>
    <row r="27" spans="1:9" ht="33.65" customHeight="1">
      <c r="A27" s="662">
        <v>3</v>
      </c>
      <c r="B27" s="814"/>
      <c r="C27" s="814"/>
      <c r="D27" s="814"/>
      <c r="E27" s="814"/>
      <c r="F27" s="814"/>
      <c r="G27" s="814"/>
      <c r="H27" s="906"/>
      <c r="I27" s="906"/>
    </row>
    <row r="28" spans="1:9" ht="33.65" customHeight="1">
      <c r="A28" s="662">
        <v>4</v>
      </c>
      <c r="B28" s="789"/>
      <c r="C28" s="790"/>
      <c r="D28" s="790"/>
      <c r="E28" s="790"/>
      <c r="F28" s="790"/>
      <c r="G28" s="790"/>
      <c r="H28" s="858"/>
      <c r="I28" s="859"/>
    </row>
    <row r="29" spans="1:9" ht="33.65" customHeight="1">
      <c r="A29" s="662">
        <v>5</v>
      </c>
      <c r="B29" s="789"/>
      <c r="C29" s="790"/>
      <c r="D29" s="790"/>
      <c r="E29" s="790"/>
      <c r="F29" s="790"/>
      <c r="G29" s="790"/>
      <c r="H29" s="858"/>
      <c r="I29" s="859"/>
    </row>
    <row r="30" spans="1:9" ht="33.65" customHeight="1">
      <c r="A30" s="661"/>
      <c r="B30" s="812" t="s">
        <v>6119</v>
      </c>
      <c r="C30" s="812"/>
      <c r="D30" s="812"/>
      <c r="E30" s="812"/>
      <c r="F30" s="812"/>
      <c r="G30" s="812"/>
      <c r="H30" s="907"/>
      <c r="I30" s="907"/>
    </row>
    <row r="31" spans="1:9" ht="33.65" customHeight="1">
      <c r="A31" s="662">
        <v>1</v>
      </c>
      <c r="B31" s="814"/>
      <c r="C31" s="814"/>
      <c r="D31" s="814"/>
      <c r="E31" s="814"/>
      <c r="F31" s="814"/>
      <c r="G31" s="814"/>
      <c r="H31" s="906"/>
      <c r="I31" s="906"/>
    </row>
    <row r="32" spans="1:9" ht="33.65" customHeight="1">
      <c r="A32" s="662">
        <v>2</v>
      </c>
      <c r="B32" s="814"/>
      <c r="C32" s="814"/>
      <c r="D32" s="814"/>
      <c r="E32" s="814"/>
      <c r="F32" s="814"/>
      <c r="G32" s="814"/>
      <c r="H32" s="906"/>
      <c r="I32" s="906"/>
    </row>
    <row r="33" spans="1:19" ht="33.65" customHeight="1">
      <c r="A33" s="662">
        <v>3</v>
      </c>
      <c r="B33" s="814"/>
      <c r="C33" s="814"/>
      <c r="D33" s="814"/>
      <c r="E33" s="814"/>
      <c r="F33" s="814"/>
      <c r="G33" s="814"/>
      <c r="H33" s="906"/>
      <c r="I33" s="906"/>
    </row>
    <row r="34" spans="1:19" ht="33.65" customHeight="1">
      <c r="A34" s="662">
        <v>4</v>
      </c>
      <c r="B34" s="814"/>
      <c r="C34" s="814"/>
      <c r="D34" s="814"/>
      <c r="E34" s="814"/>
      <c r="F34" s="814"/>
      <c r="G34" s="814"/>
      <c r="H34" s="906"/>
      <c r="I34" s="906"/>
    </row>
    <row r="35" spans="1:19" ht="33.65" customHeight="1">
      <c r="A35" s="662">
        <v>5</v>
      </c>
      <c r="B35" s="789"/>
      <c r="C35" s="790"/>
      <c r="D35" s="790"/>
      <c r="E35" s="790"/>
      <c r="F35" s="790"/>
      <c r="G35" s="790"/>
      <c r="H35" s="858"/>
      <c r="I35" s="859"/>
    </row>
    <row r="36" spans="1:19" ht="33.65" customHeight="1">
      <c r="A36" s="661"/>
      <c r="B36" s="863" t="s">
        <v>6124</v>
      </c>
      <c r="C36" s="864"/>
      <c r="D36" s="864"/>
      <c r="E36" s="864"/>
      <c r="F36" s="864"/>
      <c r="G36" s="864"/>
      <c r="H36" s="865"/>
      <c r="I36" s="866"/>
    </row>
    <row r="37" spans="1:19" ht="33.65" customHeight="1">
      <c r="A37" s="661"/>
      <c r="B37" s="842" t="s">
        <v>6125</v>
      </c>
      <c r="C37" s="842"/>
      <c r="D37" s="842"/>
      <c r="E37" s="842"/>
      <c r="F37" s="842"/>
      <c r="G37" s="842"/>
      <c r="H37" s="925"/>
      <c r="I37" s="925"/>
    </row>
    <row r="38" spans="1:19" ht="33.65" customHeight="1">
      <c r="A38" s="922"/>
      <c r="B38" s="923"/>
      <c r="C38" s="923"/>
      <c r="D38" s="923"/>
      <c r="E38" s="923"/>
      <c r="F38" s="923"/>
      <c r="G38" s="923"/>
      <c r="H38" s="924"/>
      <c r="I38" s="924"/>
    </row>
    <row r="39" spans="1:19" ht="33.65" customHeight="1">
      <c r="A39" s="969"/>
      <c r="B39" s="970"/>
      <c r="C39" s="970"/>
      <c r="D39" s="970"/>
      <c r="E39" s="970"/>
      <c r="F39" s="970"/>
      <c r="G39" s="970"/>
      <c r="H39" s="984"/>
      <c r="I39" s="984"/>
    </row>
    <row r="40" spans="1:19" ht="33.65" customHeight="1">
      <c r="A40" s="969"/>
      <c r="B40" s="970"/>
      <c r="C40" s="970"/>
      <c r="D40" s="970"/>
      <c r="E40" s="970"/>
      <c r="F40" s="970"/>
      <c r="G40" s="970"/>
      <c r="H40" s="984"/>
      <c r="I40" s="984"/>
    </row>
    <row r="41" spans="1:19" ht="26">
      <c r="A41" s="985" t="s">
        <v>2403</v>
      </c>
      <c r="B41" s="986"/>
      <c r="C41" s="986"/>
      <c r="D41" s="986"/>
      <c r="E41" s="986"/>
      <c r="F41" s="986"/>
      <c r="G41" s="987"/>
    </row>
    <row r="42" spans="1:19" ht="33" customHeight="1">
      <c r="A42" s="471" t="s">
        <v>1463</v>
      </c>
      <c r="B42" s="467" t="s">
        <v>1462</v>
      </c>
      <c r="C42" s="462" t="s">
        <v>1461</v>
      </c>
      <c r="D42" s="457" t="s">
        <v>2402</v>
      </c>
      <c r="E42" s="458" t="s">
        <v>2401</v>
      </c>
      <c r="F42" s="462" t="s">
        <v>2234</v>
      </c>
      <c r="G42" s="462" t="s">
        <v>2233</v>
      </c>
    </row>
    <row r="43" spans="1:19" ht="26.25" customHeight="1">
      <c r="A43" s="110"/>
      <c r="B43" s="988" t="s">
        <v>1455</v>
      </c>
      <c r="C43" s="988"/>
      <c r="D43" s="988"/>
      <c r="E43" s="988"/>
      <c r="F43" s="988"/>
      <c r="G43" s="988"/>
      <c r="H43" s="449">
        <f>H44+H64+H81</f>
        <v>0</v>
      </c>
      <c r="I43" s="449">
        <f>I44+I64+I81</f>
        <v>32</v>
      </c>
    </row>
    <row r="44" spans="1:19" ht="40.15" customHeight="1">
      <c r="A44" s="302" t="s">
        <v>1454</v>
      </c>
      <c r="B44" s="918" t="s">
        <v>1956</v>
      </c>
      <c r="C44" s="919"/>
      <c r="D44" s="919"/>
      <c r="E44" s="919"/>
      <c r="F44" s="919"/>
      <c r="G44" s="920"/>
      <c r="H44" s="449">
        <f>SUM(D48:D59)</f>
        <v>0</v>
      </c>
      <c r="I44" s="449">
        <f>COUNT(D48:D59)*2</f>
        <v>6</v>
      </c>
    </row>
    <row r="45" spans="1:19" ht="31" hidden="1">
      <c r="A45" s="21" t="s">
        <v>1452</v>
      </c>
      <c r="B45" s="42" t="s">
        <v>1451</v>
      </c>
      <c r="C45" s="25"/>
      <c r="D45" s="25"/>
      <c r="E45" s="26"/>
      <c r="F45" s="25"/>
      <c r="G45" s="25"/>
      <c r="H45" s="11"/>
      <c r="I45" s="11"/>
      <c r="J45" s="8"/>
      <c r="K45" s="8"/>
      <c r="L45" s="8"/>
      <c r="M45" s="8"/>
      <c r="N45" s="8"/>
      <c r="O45" s="8"/>
      <c r="P45" s="8"/>
      <c r="Q45" s="8"/>
      <c r="R45" s="8"/>
      <c r="S45" s="8"/>
    </row>
    <row r="46" spans="1:19" ht="31" hidden="1">
      <c r="A46" s="21" t="s">
        <v>1448</v>
      </c>
      <c r="B46" s="42" t="s">
        <v>1447</v>
      </c>
      <c r="C46" s="25"/>
      <c r="D46" s="25"/>
      <c r="E46" s="26"/>
      <c r="F46" s="25"/>
      <c r="G46" s="25"/>
      <c r="H46" s="11"/>
      <c r="I46" s="11"/>
      <c r="J46" s="8"/>
      <c r="K46" s="8"/>
      <c r="L46" s="8"/>
      <c r="M46" s="8"/>
      <c r="N46" s="8"/>
      <c r="O46" s="8"/>
      <c r="P46" s="8"/>
      <c r="Q46" s="8"/>
      <c r="R46" s="8"/>
      <c r="S46" s="8"/>
    </row>
    <row r="47" spans="1:19" ht="31" hidden="1">
      <c r="A47" s="21" t="s">
        <v>1444</v>
      </c>
      <c r="B47" s="42" t="s">
        <v>1443</v>
      </c>
      <c r="C47" s="25"/>
      <c r="D47" s="25"/>
      <c r="E47" s="26"/>
      <c r="F47" s="25"/>
      <c r="G47" s="25"/>
      <c r="H47" s="11"/>
      <c r="I47" s="11"/>
      <c r="J47" s="8"/>
      <c r="K47" s="8"/>
      <c r="L47" s="8"/>
      <c r="M47" s="8"/>
      <c r="N47" s="8"/>
      <c r="O47" s="8"/>
      <c r="P47" s="8"/>
      <c r="Q47" s="8"/>
      <c r="R47" s="8"/>
      <c r="S47" s="8"/>
    </row>
    <row r="48" spans="1:19" ht="31">
      <c r="A48" s="19" t="s">
        <v>1440</v>
      </c>
      <c r="B48" s="42" t="s">
        <v>1439</v>
      </c>
      <c r="C48" s="17" t="s">
        <v>2400</v>
      </c>
      <c r="D48" s="24">
        <v>0</v>
      </c>
      <c r="E48" s="26" t="s">
        <v>116</v>
      </c>
      <c r="F48" s="25"/>
      <c r="G48" s="24"/>
    </row>
    <row r="49" spans="1:19" ht="51.75" customHeight="1">
      <c r="A49" s="19"/>
      <c r="B49" s="42"/>
      <c r="C49" s="17" t="s">
        <v>2399</v>
      </c>
      <c r="D49" s="24">
        <v>0</v>
      </c>
      <c r="E49" s="26" t="s">
        <v>116</v>
      </c>
      <c r="F49" s="17" t="s">
        <v>2398</v>
      </c>
      <c r="G49" s="24"/>
    </row>
    <row r="50" spans="1:19" ht="31" hidden="1">
      <c r="A50" s="21" t="s">
        <v>1436</v>
      </c>
      <c r="B50" s="42" t="s">
        <v>1435</v>
      </c>
      <c r="C50" s="25"/>
      <c r="D50" s="25"/>
      <c r="E50" s="26"/>
      <c r="F50" s="25"/>
      <c r="G50" s="25"/>
      <c r="H50" s="11"/>
      <c r="I50" s="11"/>
      <c r="J50" s="8"/>
      <c r="K50" s="8"/>
      <c r="L50" s="8"/>
      <c r="M50" s="8"/>
      <c r="N50" s="8"/>
      <c r="O50" s="8"/>
      <c r="P50" s="8"/>
      <c r="Q50" s="8"/>
      <c r="R50" s="8"/>
      <c r="S50" s="8"/>
    </row>
    <row r="51" spans="1:19" hidden="1">
      <c r="A51" s="21" t="s">
        <v>1432</v>
      </c>
      <c r="B51" s="42" t="s">
        <v>1431</v>
      </c>
      <c r="C51" s="25"/>
      <c r="D51" s="25"/>
      <c r="E51" s="26"/>
      <c r="F51" s="25"/>
      <c r="G51" s="25"/>
      <c r="H51" s="11"/>
      <c r="I51" s="11"/>
      <c r="J51" s="8"/>
      <c r="K51" s="8"/>
      <c r="L51" s="8"/>
      <c r="M51" s="8"/>
      <c r="N51" s="8"/>
      <c r="O51" s="8"/>
      <c r="P51" s="8"/>
      <c r="Q51" s="8"/>
      <c r="R51" s="8"/>
      <c r="S51" s="8"/>
    </row>
    <row r="52" spans="1:19" ht="31" hidden="1">
      <c r="A52" s="21" t="s">
        <v>1426</v>
      </c>
      <c r="B52" s="42" t="s">
        <v>1425</v>
      </c>
      <c r="C52" s="25"/>
      <c r="D52" s="25"/>
      <c r="E52" s="26"/>
      <c r="F52" s="25"/>
      <c r="G52" s="25"/>
      <c r="H52" s="11"/>
      <c r="I52" s="11"/>
      <c r="J52" s="8"/>
      <c r="K52" s="8"/>
      <c r="L52" s="8"/>
      <c r="M52" s="8"/>
      <c r="N52" s="8"/>
      <c r="O52" s="8"/>
      <c r="P52" s="8"/>
      <c r="Q52" s="8"/>
      <c r="R52" s="8"/>
      <c r="S52" s="8"/>
    </row>
    <row r="53" spans="1:19" ht="31" hidden="1">
      <c r="A53" s="21" t="s">
        <v>1420</v>
      </c>
      <c r="B53" s="42" t="s">
        <v>1419</v>
      </c>
      <c r="C53" s="25"/>
      <c r="D53" s="25"/>
      <c r="E53" s="26"/>
      <c r="F53" s="25"/>
      <c r="G53" s="25"/>
      <c r="H53" s="11"/>
      <c r="I53" s="11"/>
      <c r="J53" s="8"/>
      <c r="K53" s="8"/>
      <c r="L53" s="8"/>
      <c r="M53" s="8"/>
      <c r="N53" s="8"/>
      <c r="O53" s="8"/>
      <c r="P53" s="8"/>
      <c r="Q53" s="8"/>
      <c r="R53" s="8"/>
      <c r="S53" s="8"/>
    </row>
    <row r="54" spans="1:19" ht="31" hidden="1">
      <c r="A54" s="21" t="s">
        <v>1417</v>
      </c>
      <c r="B54" s="42" t="s">
        <v>1416</v>
      </c>
      <c r="C54" s="25"/>
      <c r="D54" s="25"/>
      <c r="E54" s="26"/>
      <c r="F54" s="25"/>
      <c r="G54" s="25"/>
      <c r="H54" s="11"/>
      <c r="I54" s="11"/>
      <c r="J54" s="8"/>
      <c r="K54" s="8"/>
      <c r="L54" s="8"/>
      <c r="M54" s="8"/>
      <c r="N54" s="8"/>
      <c r="O54" s="8"/>
      <c r="P54" s="8"/>
      <c r="Q54" s="8"/>
      <c r="R54" s="8"/>
      <c r="S54" s="8"/>
    </row>
    <row r="55" spans="1:19" ht="31" hidden="1">
      <c r="A55" s="21" t="s">
        <v>1414</v>
      </c>
      <c r="B55" s="42" t="s">
        <v>1413</v>
      </c>
      <c r="C55" s="25"/>
      <c r="D55" s="25"/>
      <c r="E55" s="26"/>
      <c r="F55" s="25"/>
      <c r="G55" s="25"/>
      <c r="H55" s="11"/>
      <c r="I55" s="11"/>
      <c r="J55" s="8"/>
      <c r="K55" s="8"/>
      <c r="L55" s="8"/>
      <c r="M55" s="8"/>
      <c r="N55" s="8"/>
      <c r="O55" s="8"/>
      <c r="P55" s="8"/>
      <c r="Q55" s="8"/>
      <c r="R55" s="8"/>
      <c r="S55" s="8"/>
    </row>
    <row r="56" spans="1:19" hidden="1">
      <c r="A56" s="21" t="s">
        <v>1408</v>
      </c>
      <c r="B56" s="42" t="s">
        <v>1407</v>
      </c>
      <c r="C56" s="25"/>
      <c r="D56" s="25"/>
      <c r="E56" s="26"/>
      <c r="F56" s="25"/>
      <c r="G56" s="25"/>
      <c r="H56" s="11"/>
      <c r="I56" s="11"/>
      <c r="J56" s="8"/>
      <c r="K56" s="8"/>
      <c r="L56" s="8"/>
      <c r="M56" s="8"/>
      <c r="N56" s="8"/>
      <c r="O56" s="8"/>
      <c r="P56" s="8"/>
      <c r="Q56" s="8"/>
      <c r="R56" s="8"/>
      <c r="S56" s="8"/>
    </row>
    <row r="57" spans="1:19" ht="31" hidden="1">
      <c r="A57" s="21" t="s">
        <v>1404</v>
      </c>
      <c r="B57" s="42" t="s">
        <v>1403</v>
      </c>
      <c r="C57" s="25"/>
      <c r="D57" s="25"/>
      <c r="E57" s="26"/>
      <c r="F57" s="25"/>
      <c r="G57" s="25"/>
      <c r="H57" s="11"/>
      <c r="I57" s="11"/>
      <c r="J57" s="8"/>
      <c r="K57" s="8"/>
      <c r="L57" s="8"/>
      <c r="M57" s="8"/>
      <c r="N57" s="8"/>
      <c r="O57" s="8"/>
      <c r="P57" s="8"/>
      <c r="Q57" s="8"/>
      <c r="R57" s="8"/>
      <c r="S57" s="8"/>
    </row>
    <row r="58" spans="1:19" ht="31" hidden="1">
      <c r="A58" s="21" t="s">
        <v>1400</v>
      </c>
      <c r="B58" s="42" t="s">
        <v>1399</v>
      </c>
      <c r="C58" s="25"/>
      <c r="D58" s="25"/>
      <c r="E58" s="26"/>
      <c r="F58" s="25"/>
      <c r="G58" s="25"/>
      <c r="H58" s="11"/>
      <c r="I58" s="11"/>
      <c r="J58" s="8"/>
      <c r="K58" s="8"/>
      <c r="L58" s="8"/>
      <c r="M58" s="8"/>
      <c r="N58" s="8"/>
      <c r="O58" s="8"/>
      <c r="P58" s="8"/>
      <c r="Q58" s="8"/>
      <c r="R58" s="8"/>
      <c r="S58" s="8"/>
    </row>
    <row r="59" spans="1:19" ht="31">
      <c r="A59" s="19" t="s">
        <v>1395</v>
      </c>
      <c r="B59" s="42" t="s">
        <v>1394</v>
      </c>
      <c r="C59" s="17" t="s">
        <v>2397</v>
      </c>
      <c r="D59" s="24">
        <v>0</v>
      </c>
      <c r="E59" s="26" t="s">
        <v>110</v>
      </c>
      <c r="F59" s="25"/>
      <c r="G59" s="24"/>
    </row>
    <row r="60" spans="1:19" ht="30" hidden="1" customHeight="1">
      <c r="A60" s="21" t="s">
        <v>1392</v>
      </c>
      <c r="B60" s="42" t="s">
        <v>1391</v>
      </c>
      <c r="C60" s="25"/>
      <c r="D60" s="25"/>
      <c r="E60" s="26"/>
      <c r="F60" s="25"/>
      <c r="G60" s="25"/>
      <c r="H60" s="11"/>
      <c r="I60" s="11"/>
      <c r="J60" s="8"/>
      <c r="K60" s="8"/>
      <c r="L60" s="8"/>
      <c r="M60" s="8"/>
      <c r="N60" s="8"/>
      <c r="O60" s="8"/>
      <c r="P60" s="8"/>
      <c r="Q60" s="8"/>
      <c r="R60" s="8"/>
      <c r="S60" s="8"/>
    </row>
    <row r="61" spans="1:19" ht="31" hidden="1">
      <c r="A61" s="21" t="s">
        <v>1383</v>
      </c>
      <c r="B61" s="42" t="s">
        <v>1382</v>
      </c>
      <c r="C61" s="25"/>
      <c r="D61" s="25"/>
      <c r="E61" s="26"/>
      <c r="F61" s="25"/>
      <c r="G61" s="25"/>
      <c r="H61" s="11"/>
      <c r="I61" s="11"/>
      <c r="J61" s="8"/>
      <c r="K61" s="8"/>
      <c r="L61" s="8"/>
      <c r="M61" s="8"/>
      <c r="N61" s="8"/>
      <c r="O61" s="8"/>
      <c r="P61" s="8"/>
      <c r="Q61" s="8"/>
      <c r="R61" s="8"/>
      <c r="S61" s="8"/>
    </row>
    <row r="62" spans="1:19" ht="31" hidden="1">
      <c r="A62" s="21" t="s">
        <v>1381</v>
      </c>
      <c r="B62" s="42" t="s">
        <v>1380</v>
      </c>
      <c r="C62" s="25"/>
      <c r="D62" s="25"/>
      <c r="E62" s="26"/>
      <c r="F62" s="25"/>
      <c r="G62" s="25"/>
      <c r="H62" s="11"/>
      <c r="I62" s="11"/>
      <c r="J62" s="8"/>
      <c r="K62" s="8"/>
      <c r="L62" s="8"/>
      <c r="M62" s="8"/>
      <c r="N62" s="8"/>
      <c r="O62" s="8"/>
      <c r="P62" s="8"/>
      <c r="Q62" s="8"/>
      <c r="R62" s="8"/>
      <c r="S62" s="8"/>
    </row>
    <row r="63" spans="1:19" ht="31" hidden="1">
      <c r="A63" s="21" t="s">
        <v>1379</v>
      </c>
      <c r="B63" s="42" t="s">
        <v>1378</v>
      </c>
      <c r="C63" s="25"/>
      <c r="D63" s="25"/>
      <c r="E63" s="26"/>
      <c r="F63" s="25"/>
      <c r="G63" s="25"/>
      <c r="H63" s="11"/>
      <c r="I63" s="11"/>
      <c r="J63" s="8"/>
      <c r="K63" s="8"/>
      <c r="L63" s="8"/>
      <c r="M63" s="8"/>
      <c r="N63" s="8"/>
      <c r="O63" s="8"/>
      <c r="P63" s="8"/>
      <c r="Q63" s="8"/>
      <c r="R63" s="8"/>
      <c r="S63" s="8"/>
    </row>
    <row r="64" spans="1:19" ht="40.15" customHeight="1">
      <c r="A64" s="302" t="s">
        <v>1377</v>
      </c>
      <c r="B64" s="918" t="s">
        <v>1953</v>
      </c>
      <c r="C64" s="919"/>
      <c r="D64" s="919"/>
      <c r="E64" s="919"/>
      <c r="F64" s="919"/>
      <c r="G64" s="920"/>
      <c r="H64" s="449">
        <f>SUM(D68:D75)</f>
        <v>0</v>
      </c>
      <c r="I64" s="449">
        <f>COUNT(D68:D75)*2</f>
        <v>16</v>
      </c>
    </row>
    <row r="65" spans="1:19" ht="31" hidden="1">
      <c r="A65" s="21" t="s">
        <v>1375</v>
      </c>
      <c r="B65" s="38" t="s">
        <v>1374</v>
      </c>
      <c r="C65" s="25"/>
      <c r="D65" s="25"/>
      <c r="E65" s="26"/>
      <c r="F65" s="25"/>
      <c r="G65" s="25"/>
      <c r="H65" s="11"/>
      <c r="I65" s="11"/>
      <c r="J65" s="8"/>
      <c r="K65" s="8"/>
      <c r="L65" s="8"/>
      <c r="M65" s="8"/>
      <c r="N65" s="8"/>
      <c r="O65" s="8"/>
      <c r="P65" s="8"/>
      <c r="Q65" s="8"/>
      <c r="R65" s="8"/>
      <c r="S65" s="8"/>
    </row>
    <row r="66" spans="1:19" ht="31" hidden="1">
      <c r="A66" s="21" t="s">
        <v>1373</v>
      </c>
      <c r="B66" s="38" t="s">
        <v>1372</v>
      </c>
      <c r="C66" s="25"/>
      <c r="D66" s="25"/>
      <c r="E66" s="26"/>
      <c r="F66" s="25"/>
      <c r="G66" s="25"/>
      <c r="H66" s="11"/>
      <c r="I66" s="11"/>
      <c r="J66" s="8"/>
      <c r="K66" s="8"/>
      <c r="L66" s="8"/>
      <c r="M66" s="8"/>
      <c r="N66" s="8"/>
      <c r="O66" s="8"/>
      <c r="P66" s="8"/>
      <c r="Q66" s="8"/>
      <c r="R66" s="8"/>
      <c r="S66" s="8"/>
    </row>
    <row r="67" spans="1:19" ht="31" hidden="1">
      <c r="A67" s="21" t="s">
        <v>1370</v>
      </c>
      <c r="B67" s="38" t="s">
        <v>1369</v>
      </c>
      <c r="C67" s="25"/>
      <c r="D67" s="25"/>
      <c r="E67" s="26"/>
      <c r="F67" s="25"/>
      <c r="G67" s="25"/>
      <c r="H67" s="11"/>
      <c r="I67" s="11"/>
      <c r="J67" s="8"/>
      <c r="K67" s="8"/>
      <c r="L67" s="8"/>
      <c r="M67" s="8"/>
      <c r="N67" s="8"/>
      <c r="O67" s="8"/>
      <c r="P67" s="8"/>
      <c r="Q67" s="8"/>
      <c r="R67" s="8"/>
      <c r="S67" s="8"/>
    </row>
    <row r="68" spans="1:19" ht="31">
      <c r="A68" s="19" t="s">
        <v>1367</v>
      </c>
      <c r="B68" s="38" t="s">
        <v>1366</v>
      </c>
      <c r="C68" s="17" t="s">
        <v>2396</v>
      </c>
      <c r="D68" s="24">
        <v>0</v>
      </c>
      <c r="E68" s="26" t="s">
        <v>110</v>
      </c>
      <c r="F68" s="25"/>
      <c r="G68" s="24"/>
    </row>
    <row r="69" spans="1:19" ht="29">
      <c r="A69" s="19"/>
      <c r="B69" s="38"/>
      <c r="C69" s="17" t="s">
        <v>2395</v>
      </c>
      <c r="D69" s="24">
        <v>0</v>
      </c>
      <c r="E69" s="26" t="s">
        <v>110</v>
      </c>
      <c r="F69" s="25"/>
      <c r="G69" s="24"/>
    </row>
    <row r="70" spans="1:19" ht="25.5" customHeight="1">
      <c r="A70" s="19"/>
      <c r="B70" s="38"/>
      <c r="C70" s="17" t="s">
        <v>2394</v>
      </c>
      <c r="D70" s="24">
        <v>0</v>
      </c>
      <c r="E70" s="26" t="s">
        <v>110</v>
      </c>
      <c r="F70" s="25"/>
      <c r="G70" s="24"/>
    </row>
    <row r="71" spans="1:19" ht="29">
      <c r="A71" s="19"/>
      <c r="B71" s="38"/>
      <c r="C71" s="17" t="s">
        <v>2393</v>
      </c>
      <c r="D71" s="24">
        <v>0</v>
      </c>
      <c r="E71" s="26" t="s">
        <v>110</v>
      </c>
      <c r="F71" s="25"/>
      <c r="G71" s="24"/>
    </row>
    <row r="72" spans="1:19">
      <c r="A72" s="19"/>
      <c r="B72" s="38"/>
      <c r="C72" s="8" t="s">
        <v>2392</v>
      </c>
      <c r="D72" s="24">
        <v>0</v>
      </c>
      <c r="E72" s="26" t="s">
        <v>110</v>
      </c>
      <c r="F72" s="25"/>
      <c r="G72" s="24"/>
    </row>
    <row r="73" spans="1:19">
      <c r="A73" s="19"/>
      <c r="B73" s="38"/>
      <c r="C73" s="17" t="s">
        <v>2391</v>
      </c>
      <c r="D73" s="24">
        <v>0</v>
      </c>
      <c r="E73" s="26" t="s">
        <v>110</v>
      </c>
      <c r="F73" s="25"/>
      <c r="G73" s="24"/>
    </row>
    <row r="74" spans="1:19">
      <c r="A74" s="19"/>
      <c r="B74" s="38"/>
      <c r="C74" s="8" t="s">
        <v>2390</v>
      </c>
      <c r="D74" s="24">
        <v>0</v>
      </c>
      <c r="E74" s="26" t="s">
        <v>110</v>
      </c>
      <c r="F74" s="25"/>
      <c r="G74" s="24"/>
    </row>
    <row r="75" spans="1:19">
      <c r="A75" s="19"/>
      <c r="B75" s="38"/>
      <c r="C75" s="25" t="s">
        <v>2389</v>
      </c>
      <c r="D75" s="24">
        <v>0</v>
      </c>
      <c r="E75" s="26" t="s">
        <v>110</v>
      </c>
      <c r="F75" s="25"/>
      <c r="G75" s="24"/>
    </row>
    <row r="76" spans="1:19" ht="31" hidden="1">
      <c r="A76" s="21" t="s">
        <v>1363</v>
      </c>
      <c r="B76" s="38" t="s">
        <v>1362</v>
      </c>
      <c r="C76" s="25"/>
      <c r="D76" s="25"/>
      <c r="E76" s="26"/>
      <c r="F76" s="25"/>
      <c r="G76" s="25"/>
      <c r="H76" s="11"/>
      <c r="I76" s="11"/>
      <c r="J76" s="8"/>
      <c r="K76" s="8"/>
      <c r="L76" s="8"/>
      <c r="M76" s="8"/>
      <c r="N76" s="8"/>
      <c r="O76" s="8"/>
      <c r="P76" s="8"/>
      <c r="Q76" s="8"/>
      <c r="R76" s="8"/>
      <c r="S76" s="8"/>
    </row>
    <row r="77" spans="1:19" ht="40.15" hidden="1" customHeight="1">
      <c r="A77" s="436" t="s">
        <v>1360</v>
      </c>
      <c r="B77" s="918" t="s">
        <v>1939</v>
      </c>
      <c r="C77" s="919"/>
      <c r="D77" s="919"/>
      <c r="E77" s="919"/>
      <c r="F77" s="919"/>
      <c r="G77" s="920"/>
      <c r="H77" s="11"/>
      <c r="I77" s="11"/>
      <c r="J77" s="8"/>
      <c r="K77" s="8"/>
      <c r="L77" s="8"/>
      <c r="M77" s="8"/>
      <c r="N77" s="8"/>
      <c r="O77" s="8"/>
      <c r="P77" s="8"/>
      <c r="Q77" s="8"/>
      <c r="R77" s="8"/>
      <c r="S77" s="8"/>
    </row>
    <row r="78" spans="1:19" ht="31" hidden="1">
      <c r="A78" s="21" t="s">
        <v>1358</v>
      </c>
      <c r="B78" s="38" t="s">
        <v>1357</v>
      </c>
      <c r="C78" s="17"/>
      <c r="D78" s="25"/>
      <c r="E78" s="26"/>
      <c r="F78" s="25"/>
      <c r="G78" s="25"/>
      <c r="H78" s="11"/>
      <c r="I78" s="11"/>
      <c r="J78" s="8"/>
      <c r="K78" s="8"/>
      <c r="L78" s="8"/>
      <c r="M78" s="8"/>
      <c r="N78" s="8"/>
      <c r="O78" s="8"/>
      <c r="P78" s="8"/>
      <c r="Q78" s="8"/>
      <c r="R78" s="8"/>
      <c r="S78" s="8"/>
    </row>
    <row r="79" spans="1:19" ht="31" hidden="1">
      <c r="A79" s="21" t="s">
        <v>1356</v>
      </c>
      <c r="B79" s="38" t="s">
        <v>1355</v>
      </c>
      <c r="C79" s="17"/>
      <c r="D79" s="25"/>
      <c r="E79" s="26"/>
      <c r="F79" s="25"/>
      <c r="G79" s="25"/>
      <c r="H79" s="11"/>
      <c r="I79" s="11"/>
      <c r="J79" s="8"/>
      <c r="K79" s="8"/>
      <c r="L79" s="8"/>
      <c r="M79" s="8"/>
      <c r="N79" s="8"/>
      <c r="O79" s="8"/>
      <c r="P79" s="8"/>
      <c r="Q79" s="8"/>
      <c r="R79" s="8"/>
      <c r="S79" s="8"/>
    </row>
    <row r="80" spans="1:19" ht="31" hidden="1">
      <c r="A80" s="21" t="s">
        <v>1353</v>
      </c>
      <c r="B80" s="38" t="s">
        <v>1352</v>
      </c>
      <c r="C80" s="25"/>
      <c r="D80" s="25"/>
      <c r="E80" s="26"/>
      <c r="F80" s="25"/>
      <c r="G80" s="25"/>
      <c r="H80" s="11"/>
      <c r="I80" s="11"/>
      <c r="J80" s="8"/>
      <c r="K80" s="8"/>
      <c r="L80" s="8"/>
      <c r="M80" s="8"/>
      <c r="N80" s="8"/>
      <c r="O80" s="8"/>
      <c r="P80" s="8"/>
      <c r="Q80" s="8"/>
      <c r="R80" s="8"/>
      <c r="S80" s="8"/>
    </row>
    <row r="81" spans="1:19" ht="40.15" customHeight="1">
      <c r="A81" s="406" t="s">
        <v>1349</v>
      </c>
      <c r="B81" s="918" t="s">
        <v>1935</v>
      </c>
      <c r="C81" s="919"/>
      <c r="D81" s="919"/>
      <c r="E81" s="919"/>
      <c r="F81" s="919"/>
      <c r="G81" s="920"/>
      <c r="H81" s="449">
        <f>SUM(D82:D93)</f>
        <v>0</v>
      </c>
      <c r="I81" s="449">
        <f>COUNT(D82:D93)*2</f>
        <v>10</v>
      </c>
    </row>
    <row r="82" spans="1:19" ht="46.5">
      <c r="A82" s="19" t="s">
        <v>1347</v>
      </c>
      <c r="B82" s="42" t="s">
        <v>1346</v>
      </c>
      <c r="C82" s="25" t="s">
        <v>2388</v>
      </c>
      <c r="D82" s="24">
        <v>0</v>
      </c>
      <c r="E82" s="26" t="s">
        <v>110</v>
      </c>
      <c r="F82" s="17" t="s">
        <v>2211</v>
      </c>
      <c r="G82" s="24"/>
    </row>
    <row r="83" spans="1:19" ht="43.5">
      <c r="A83" s="19"/>
      <c r="B83" s="42"/>
      <c r="C83" s="17" t="s">
        <v>2387</v>
      </c>
      <c r="D83" s="24">
        <v>0</v>
      </c>
      <c r="E83" s="26" t="s">
        <v>110</v>
      </c>
      <c r="F83" s="17" t="s">
        <v>2385</v>
      </c>
      <c r="G83" s="24"/>
    </row>
    <row r="84" spans="1:19" ht="43.5">
      <c r="A84" s="19"/>
      <c r="B84" s="42"/>
      <c r="C84" s="25" t="s">
        <v>2386</v>
      </c>
      <c r="D84" s="24">
        <v>0</v>
      </c>
      <c r="E84" s="26" t="s">
        <v>110</v>
      </c>
      <c r="F84" s="17" t="s">
        <v>2385</v>
      </c>
      <c r="G84" s="24"/>
    </row>
    <row r="85" spans="1:19" ht="46.5">
      <c r="A85" s="19" t="s">
        <v>1343</v>
      </c>
      <c r="B85" s="42" t="s">
        <v>1342</v>
      </c>
      <c r="C85" s="17" t="s">
        <v>2384</v>
      </c>
      <c r="D85" s="24">
        <v>0</v>
      </c>
      <c r="E85" s="26" t="s">
        <v>110</v>
      </c>
      <c r="F85" s="25"/>
      <c r="G85" s="24"/>
    </row>
    <row r="86" spans="1:19" ht="46.5" hidden="1">
      <c r="A86" s="21" t="s">
        <v>1340</v>
      </c>
      <c r="B86" s="42" t="s">
        <v>1339</v>
      </c>
      <c r="C86" s="17"/>
      <c r="D86" s="25"/>
      <c r="E86" s="26"/>
      <c r="F86" s="25"/>
      <c r="G86" s="25"/>
      <c r="H86" s="11"/>
      <c r="I86" s="11"/>
      <c r="J86" s="8"/>
      <c r="K86" s="8"/>
      <c r="L86" s="8"/>
      <c r="M86" s="8"/>
      <c r="N86" s="8"/>
      <c r="O86" s="8"/>
      <c r="P86" s="8"/>
      <c r="Q86" s="8"/>
      <c r="R86" s="8"/>
      <c r="S86" s="8"/>
    </row>
    <row r="87" spans="1:19" ht="46.5" hidden="1">
      <c r="A87" s="21" t="s">
        <v>1337</v>
      </c>
      <c r="B87" s="42" t="s">
        <v>1336</v>
      </c>
      <c r="C87" s="17"/>
      <c r="D87" s="25"/>
      <c r="E87" s="26"/>
      <c r="F87" s="25"/>
      <c r="G87" s="25"/>
      <c r="H87" s="11"/>
      <c r="I87" s="11"/>
      <c r="J87" s="8"/>
      <c r="K87" s="8"/>
      <c r="L87" s="8"/>
      <c r="M87" s="8"/>
      <c r="N87" s="8"/>
      <c r="O87" s="8"/>
      <c r="P87" s="8"/>
      <c r="Q87" s="8"/>
      <c r="R87" s="8"/>
      <c r="S87" s="8"/>
    </row>
    <row r="88" spans="1:19" ht="62" hidden="1">
      <c r="A88" s="21" t="s">
        <v>1330</v>
      </c>
      <c r="B88" s="42" t="s">
        <v>2383</v>
      </c>
      <c r="C88" s="17"/>
      <c r="D88" s="25"/>
      <c r="E88" s="26"/>
      <c r="F88" s="25"/>
      <c r="G88" s="25"/>
      <c r="H88" s="11"/>
      <c r="I88" s="11"/>
      <c r="J88" s="8"/>
      <c r="K88" s="8"/>
      <c r="L88" s="8"/>
      <c r="M88" s="8"/>
      <c r="N88" s="8"/>
      <c r="O88" s="8"/>
      <c r="P88" s="8"/>
      <c r="Q88" s="8"/>
      <c r="R88" s="8"/>
      <c r="S88" s="8"/>
    </row>
    <row r="89" spans="1:19" ht="46.5" hidden="1">
      <c r="A89" s="21" t="s">
        <v>1324</v>
      </c>
      <c r="B89" s="42" t="s">
        <v>1323</v>
      </c>
      <c r="C89" s="17"/>
      <c r="D89" s="25"/>
      <c r="E89" s="26"/>
      <c r="F89" s="25"/>
      <c r="G89" s="25"/>
      <c r="H89" s="11"/>
      <c r="I89" s="11"/>
      <c r="J89" s="8"/>
      <c r="K89" s="8"/>
      <c r="L89" s="8"/>
      <c r="M89" s="8"/>
      <c r="N89" s="8"/>
      <c r="O89" s="8"/>
      <c r="P89" s="8"/>
      <c r="Q89" s="8"/>
      <c r="R89" s="8"/>
      <c r="S89" s="8"/>
    </row>
    <row r="90" spans="1:19" ht="46.5" hidden="1">
      <c r="A90" s="21" t="s">
        <v>1321</v>
      </c>
      <c r="B90" s="42" t="s">
        <v>1320</v>
      </c>
      <c r="C90" s="17"/>
      <c r="D90" s="25"/>
      <c r="E90" s="26"/>
      <c r="F90" s="25"/>
      <c r="G90" s="25"/>
      <c r="H90" s="11"/>
      <c r="I90" s="11"/>
      <c r="J90" s="8"/>
      <c r="K90" s="8"/>
      <c r="L90" s="8"/>
      <c r="M90" s="8"/>
      <c r="N90" s="8"/>
      <c r="O90" s="8"/>
      <c r="P90" s="8"/>
      <c r="Q90" s="8"/>
      <c r="R90" s="8"/>
      <c r="S90" s="8"/>
    </row>
    <row r="91" spans="1:19" ht="77.5" hidden="1">
      <c r="A91" s="21" t="s">
        <v>1318</v>
      </c>
      <c r="B91" s="42" t="s">
        <v>1317</v>
      </c>
      <c r="C91" s="17"/>
      <c r="D91" s="25"/>
      <c r="E91" s="26"/>
      <c r="F91" s="25"/>
      <c r="G91" s="25"/>
      <c r="H91" s="11"/>
      <c r="I91" s="11"/>
      <c r="J91" s="8"/>
      <c r="K91" s="8"/>
      <c r="L91" s="8"/>
      <c r="M91" s="8"/>
      <c r="N91" s="8"/>
      <c r="O91" s="8"/>
      <c r="P91" s="8"/>
      <c r="Q91" s="8"/>
      <c r="R91" s="8"/>
      <c r="S91" s="8"/>
    </row>
    <row r="92" spans="1:19" ht="46.5" hidden="1">
      <c r="A92" s="21" t="s">
        <v>1315</v>
      </c>
      <c r="B92" s="42" t="s">
        <v>1314</v>
      </c>
      <c r="C92" s="25"/>
      <c r="D92" s="25"/>
      <c r="E92" s="26"/>
      <c r="F92" s="25"/>
      <c r="G92" s="25"/>
      <c r="H92" s="11"/>
      <c r="I92" s="11"/>
      <c r="J92" s="8"/>
      <c r="K92" s="8"/>
      <c r="L92" s="8"/>
      <c r="M92" s="8"/>
      <c r="N92" s="8"/>
      <c r="O92" s="8"/>
      <c r="P92" s="8"/>
      <c r="Q92" s="8"/>
      <c r="R92" s="8"/>
      <c r="S92" s="8"/>
    </row>
    <row r="93" spans="1:19" ht="46.5">
      <c r="A93" s="19" t="s">
        <v>1313</v>
      </c>
      <c r="B93" s="42" t="s">
        <v>1312</v>
      </c>
      <c r="C93" s="36" t="s">
        <v>2382</v>
      </c>
      <c r="D93" s="24">
        <v>0</v>
      </c>
      <c r="E93" s="26" t="s">
        <v>110</v>
      </c>
      <c r="F93" s="25"/>
      <c r="G93" s="24"/>
    </row>
    <row r="94" spans="1:19" ht="29" hidden="1">
      <c r="A94" s="21" t="s">
        <v>1310</v>
      </c>
      <c r="B94" s="63" t="s">
        <v>1309</v>
      </c>
      <c r="C94" s="25"/>
      <c r="D94" s="25"/>
      <c r="E94" s="26"/>
      <c r="F94" s="25"/>
      <c r="G94" s="25"/>
      <c r="H94" s="11"/>
      <c r="I94" s="11"/>
      <c r="J94" s="8"/>
      <c r="K94" s="8"/>
      <c r="L94" s="8"/>
      <c r="M94" s="8"/>
      <c r="N94" s="8"/>
      <c r="O94" s="8"/>
      <c r="P94" s="8"/>
      <c r="Q94" s="8"/>
      <c r="R94" s="8"/>
      <c r="S94" s="8"/>
    </row>
    <row r="95" spans="1:19" ht="40.15" hidden="1" customHeight="1">
      <c r="A95" s="436" t="s">
        <v>1307</v>
      </c>
      <c r="B95" s="918" t="s">
        <v>1934</v>
      </c>
      <c r="C95" s="919"/>
      <c r="D95" s="919"/>
      <c r="E95" s="919"/>
      <c r="F95" s="919"/>
      <c r="G95" s="920"/>
      <c r="H95" s="11"/>
      <c r="I95" s="11"/>
      <c r="J95" s="8"/>
      <c r="K95" s="8"/>
      <c r="L95" s="8"/>
      <c r="M95" s="8"/>
      <c r="N95" s="8"/>
      <c r="O95" s="8"/>
      <c r="P95" s="8"/>
      <c r="Q95" s="8"/>
      <c r="R95" s="8"/>
      <c r="S95" s="8"/>
    </row>
    <row r="96" spans="1:19" hidden="1">
      <c r="A96" s="21" t="s">
        <v>1305</v>
      </c>
      <c r="B96" s="38" t="s">
        <v>1304</v>
      </c>
      <c r="C96" s="25"/>
      <c r="D96" s="25"/>
      <c r="E96" s="26"/>
      <c r="F96" s="25"/>
      <c r="G96" s="25"/>
      <c r="H96" s="11"/>
      <c r="I96" s="11"/>
      <c r="J96" s="8"/>
      <c r="K96" s="8"/>
      <c r="L96" s="8"/>
      <c r="M96" s="8"/>
      <c r="N96" s="8"/>
      <c r="O96" s="8"/>
      <c r="P96" s="8"/>
      <c r="Q96" s="8"/>
      <c r="R96" s="8"/>
      <c r="S96" s="8"/>
    </row>
    <row r="97" spans="1:155" hidden="1">
      <c r="A97" s="21" t="s">
        <v>1303</v>
      </c>
      <c r="B97" s="38" t="s">
        <v>1302</v>
      </c>
      <c r="C97" s="25"/>
      <c r="D97" s="25"/>
      <c r="E97" s="26"/>
      <c r="F97" s="25"/>
      <c r="G97" s="25"/>
      <c r="H97" s="11"/>
      <c r="I97" s="11"/>
      <c r="J97" s="8"/>
      <c r="K97" s="8"/>
      <c r="L97" s="8"/>
      <c r="M97" s="8"/>
      <c r="N97" s="8"/>
      <c r="O97" s="8"/>
      <c r="P97" s="8"/>
      <c r="Q97" s="8"/>
      <c r="R97" s="8"/>
      <c r="S97" s="8"/>
    </row>
    <row r="98" spans="1:155" hidden="1">
      <c r="A98" s="21" t="s">
        <v>1301</v>
      </c>
      <c r="B98" s="38" t="s">
        <v>1300</v>
      </c>
      <c r="C98" s="25"/>
      <c r="D98" s="25"/>
      <c r="E98" s="26"/>
      <c r="F98" s="25"/>
      <c r="G98" s="25"/>
      <c r="H98" s="11"/>
      <c r="I98" s="11"/>
      <c r="J98" s="8"/>
      <c r="K98" s="8"/>
      <c r="L98" s="8"/>
      <c r="M98" s="8"/>
      <c r="N98" s="8"/>
      <c r="O98" s="8"/>
      <c r="P98" s="8"/>
      <c r="Q98" s="8"/>
      <c r="R98" s="8"/>
      <c r="S98" s="8"/>
    </row>
    <row r="99" spans="1:155" ht="31" hidden="1">
      <c r="A99" s="21" t="s">
        <v>1299</v>
      </c>
      <c r="B99" s="38" t="s">
        <v>1298</v>
      </c>
      <c r="C99" s="25"/>
      <c r="D99" s="25"/>
      <c r="E99" s="26"/>
      <c r="F99" s="25"/>
      <c r="G99" s="25"/>
      <c r="H99" s="11"/>
      <c r="I99" s="11"/>
      <c r="J99" s="8"/>
      <c r="K99" s="8"/>
      <c r="L99" s="8"/>
      <c r="M99" s="8"/>
      <c r="N99" s="8"/>
      <c r="O99" s="8"/>
      <c r="P99" s="8"/>
      <c r="Q99" s="8"/>
      <c r="R99" s="8"/>
      <c r="S99" s="8"/>
    </row>
    <row r="100" spans="1:155" ht="31" hidden="1">
      <c r="A100" s="21" t="s">
        <v>1297</v>
      </c>
      <c r="B100" s="38" t="s">
        <v>1296</v>
      </c>
      <c r="C100" s="25"/>
      <c r="D100" s="25"/>
      <c r="E100" s="26"/>
      <c r="F100" s="25"/>
      <c r="G100" s="25"/>
      <c r="H100" s="11"/>
      <c r="I100" s="11"/>
      <c r="J100" s="8"/>
      <c r="K100" s="8"/>
      <c r="L100" s="8"/>
      <c r="M100" s="8"/>
      <c r="N100" s="8"/>
      <c r="O100" s="8"/>
      <c r="P100" s="8"/>
      <c r="Q100" s="8"/>
      <c r="R100" s="8"/>
      <c r="S100" s="8"/>
    </row>
    <row r="101" spans="1:155" ht="31" hidden="1">
      <c r="A101" s="21" t="s">
        <v>1295</v>
      </c>
      <c r="B101" s="38" t="s">
        <v>1294</v>
      </c>
      <c r="C101" s="25"/>
      <c r="D101" s="25"/>
      <c r="E101" s="26"/>
      <c r="F101" s="25"/>
      <c r="G101" s="25"/>
      <c r="H101" s="11"/>
      <c r="I101" s="11"/>
      <c r="J101" s="8"/>
      <c r="K101" s="8"/>
      <c r="L101" s="8"/>
      <c r="M101" s="8"/>
      <c r="N101" s="8"/>
      <c r="O101" s="8"/>
      <c r="P101" s="8"/>
      <c r="Q101" s="8"/>
      <c r="R101" s="8"/>
      <c r="S101" s="8"/>
    </row>
    <row r="102" spans="1:155" ht="31" hidden="1">
      <c r="A102" s="21" t="s">
        <v>1293</v>
      </c>
      <c r="B102" s="38" t="s">
        <v>1292</v>
      </c>
      <c r="C102" s="25"/>
      <c r="D102" s="25"/>
      <c r="E102" s="26"/>
      <c r="F102" s="25"/>
      <c r="G102" s="25"/>
      <c r="H102" s="11"/>
      <c r="I102" s="11"/>
      <c r="J102" s="8"/>
      <c r="K102" s="8"/>
      <c r="L102" s="8"/>
      <c r="M102" s="8"/>
      <c r="N102" s="8"/>
      <c r="O102" s="8"/>
      <c r="P102" s="8"/>
      <c r="Q102" s="8"/>
      <c r="R102" s="8"/>
      <c r="S102" s="8"/>
    </row>
    <row r="103" spans="1:155" ht="40.15" hidden="1" customHeight="1">
      <c r="A103" s="436" t="s">
        <v>1291</v>
      </c>
      <c r="B103" s="918" t="s">
        <v>1290</v>
      </c>
      <c r="C103" s="919"/>
      <c r="D103" s="919"/>
      <c r="E103" s="919"/>
      <c r="F103" s="919"/>
      <c r="G103" s="920"/>
      <c r="H103" s="11"/>
      <c r="I103" s="11"/>
      <c r="J103" s="8"/>
      <c r="K103" s="8"/>
      <c r="L103" s="8"/>
      <c r="M103" s="8"/>
      <c r="N103" s="8"/>
      <c r="O103" s="8"/>
      <c r="P103" s="8"/>
      <c r="Q103" s="8"/>
      <c r="R103" s="8"/>
      <c r="T103" s="210"/>
      <c r="U103" s="210"/>
      <c r="V103" s="210"/>
      <c r="W103" s="210"/>
      <c r="X103" s="210"/>
      <c r="Y103" s="210"/>
      <c r="Z103" s="210"/>
      <c r="AA103" s="210"/>
      <c r="AB103" s="210"/>
      <c r="AC103" s="210"/>
      <c r="AD103" s="210"/>
      <c r="AE103" s="210"/>
      <c r="AF103" s="210"/>
      <c r="AG103" s="210"/>
      <c r="AH103" s="210"/>
      <c r="AI103" s="210"/>
      <c r="AJ103" s="210"/>
      <c r="AK103" s="210"/>
      <c r="AL103" s="210"/>
      <c r="AM103" s="210"/>
      <c r="AN103" s="210"/>
      <c r="AO103" s="210"/>
      <c r="AP103" s="210"/>
      <c r="AQ103" s="210"/>
      <c r="AR103" s="210"/>
      <c r="AS103" s="210"/>
      <c r="AT103" s="210"/>
      <c r="AU103" s="210"/>
      <c r="AV103" s="210"/>
      <c r="AW103" s="210"/>
      <c r="AX103" s="210"/>
      <c r="AY103" s="210"/>
      <c r="AZ103" s="210"/>
      <c r="BA103" s="210"/>
      <c r="BB103" s="210"/>
      <c r="BC103" s="210"/>
      <c r="BD103" s="210"/>
      <c r="BE103" s="210"/>
      <c r="BF103" s="210"/>
      <c r="BG103" s="210"/>
      <c r="BH103" s="210"/>
      <c r="BI103" s="210"/>
      <c r="BJ103" s="210"/>
      <c r="BK103" s="210"/>
      <c r="BL103" s="210"/>
      <c r="BM103" s="210"/>
      <c r="BN103" s="210"/>
      <c r="BO103" s="210"/>
      <c r="BP103" s="210"/>
      <c r="BQ103" s="210"/>
      <c r="BR103" s="210"/>
      <c r="BS103" s="210"/>
      <c r="BT103" s="210"/>
      <c r="BU103" s="210"/>
      <c r="BV103" s="210"/>
      <c r="BW103" s="210"/>
      <c r="BX103" s="210"/>
      <c r="BY103" s="210"/>
      <c r="BZ103" s="210"/>
      <c r="CA103" s="210"/>
      <c r="CB103" s="210"/>
      <c r="CC103" s="210"/>
      <c r="CD103" s="210"/>
      <c r="CE103" s="210"/>
      <c r="CF103" s="210"/>
      <c r="CG103" s="210"/>
      <c r="CH103" s="210"/>
      <c r="CI103" s="210"/>
      <c r="CJ103" s="210"/>
      <c r="CK103" s="210"/>
      <c r="CL103" s="210"/>
      <c r="CM103" s="210"/>
      <c r="CN103" s="210"/>
      <c r="CO103" s="210"/>
      <c r="CP103" s="210"/>
      <c r="CQ103" s="210"/>
      <c r="CR103" s="210"/>
      <c r="CS103" s="210"/>
      <c r="CT103" s="210"/>
      <c r="CU103" s="210"/>
      <c r="CV103" s="210"/>
      <c r="CW103" s="210"/>
      <c r="CX103" s="210"/>
      <c r="CY103" s="210"/>
      <c r="CZ103" s="210"/>
      <c r="DA103" s="210"/>
      <c r="DB103" s="210"/>
      <c r="DC103" s="210"/>
      <c r="DD103" s="210"/>
      <c r="DE103" s="210"/>
      <c r="DF103" s="210"/>
      <c r="DG103" s="210"/>
      <c r="DH103" s="210"/>
      <c r="DI103" s="210"/>
      <c r="DJ103" s="210"/>
      <c r="DK103" s="210"/>
      <c r="DL103" s="210"/>
      <c r="DM103" s="210"/>
      <c r="DN103" s="210"/>
      <c r="DO103" s="210"/>
      <c r="DP103" s="210"/>
      <c r="DQ103" s="210"/>
      <c r="DR103" s="210"/>
      <c r="DS103" s="210"/>
      <c r="DT103" s="210"/>
      <c r="DU103" s="210"/>
      <c r="DV103" s="210"/>
      <c r="DW103" s="210"/>
      <c r="DX103" s="210"/>
      <c r="DY103" s="210"/>
      <c r="DZ103" s="210"/>
      <c r="EA103" s="210"/>
      <c r="EB103" s="210"/>
      <c r="EC103" s="210"/>
      <c r="ED103" s="210"/>
      <c r="EE103" s="210"/>
      <c r="EF103" s="210"/>
      <c r="EG103" s="210"/>
      <c r="EH103" s="210"/>
      <c r="EI103" s="210"/>
      <c r="EJ103" s="210"/>
      <c r="EK103" s="210"/>
      <c r="EL103" s="210"/>
      <c r="EM103" s="210"/>
      <c r="EN103" s="210"/>
      <c r="EO103" s="210"/>
      <c r="EP103" s="210"/>
      <c r="EQ103" s="210"/>
      <c r="ER103" s="210"/>
      <c r="ES103" s="210"/>
      <c r="ET103" s="210"/>
      <c r="EU103" s="210"/>
      <c r="EV103" s="210"/>
      <c r="EW103" s="210"/>
      <c r="EX103" s="210"/>
      <c r="EY103" s="210"/>
    </row>
    <row r="104" spans="1:155" ht="62" hidden="1">
      <c r="A104" s="21" t="s">
        <v>1289</v>
      </c>
      <c r="B104" s="38" t="s">
        <v>1288</v>
      </c>
      <c r="C104" s="25"/>
      <c r="D104" s="25"/>
      <c r="E104" s="26"/>
      <c r="F104" s="25"/>
      <c r="G104" s="25"/>
      <c r="H104" s="11"/>
      <c r="I104" s="11"/>
      <c r="J104" s="8"/>
      <c r="K104" s="8"/>
      <c r="L104" s="8"/>
      <c r="M104" s="8"/>
      <c r="N104" s="8"/>
      <c r="O104" s="8"/>
      <c r="P104" s="8"/>
      <c r="Q104" s="8"/>
      <c r="R104" s="8"/>
      <c r="S104" s="8"/>
    </row>
    <row r="105" spans="1:155" ht="62" hidden="1">
      <c r="A105" s="133" t="s">
        <v>1285</v>
      </c>
      <c r="B105" s="38" t="s">
        <v>1284</v>
      </c>
      <c r="C105" s="130"/>
      <c r="D105" s="130"/>
      <c r="E105" s="117"/>
      <c r="F105" s="130"/>
      <c r="G105" s="130"/>
      <c r="H105" s="11"/>
      <c r="I105" s="11"/>
      <c r="J105" s="8"/>
      <c r="K105" s="8"/>
      <c r="L105" s="8"/>
      <c r="M105" s="8"/>
      <c r="N105" s="8"/>
      <c r="O105" s="8"/>
      <c r="P105" s="8"/>
      <c r="Q105" s="8"/>
      <c r="R105" s="8"/>
      <c r="S105" s="8"/>
    </row>
    <row r="106" spans="1:155" s="224" customFormat="1" ht="18.5">
      <c r="A106" s="228"/>
      <c r="B106" s="1002" t="s">
        <v>1283</v>
      </c>
      <c r="C106" s="1002"/>
      <c r="D106" s="1002"/>
      <c r="E106" s="1002"/>
      <c r="F106" s="1002"/>
      <c r="G106" s="1002"/>
      <c r="H106" s="450">
        <f>H107+H118+H125+H130+H136</f>
        <v>0</v>
      </c>
      <c r="I106" s="450">
        <f>I107+I118+I125+I130+I136</f>
        <v>56</v>
      </c>
      <c r="J106" s="225"/>
      <c r="K106" s="225"/>
      <c r="L106" s="225"/>
      <c r="M106" s="225"/>
      <c r="N106" s="225"/>
      <c r="O106" s="225"/>
      <c r="P106" s="225"/>
      <c r="Q106" s="225"/>
      <c r="R106" s="225"/>
      <c r="S106" s="225"/>
      <c r="T106" s="225"/>
      <c r="U106" s="225"/>
      <c r="V106" s="225"/>
      <c r="W106" s="225"/>
      <c r="X106" s="225"/>
      <c r="Y106" s="225"/>
      <c r="Z106" s="225"/>
      <c r="AA106" s="225"/>
      <c r="AB106" s="225"/>
      <c r="AC106" s="225"/>
      <c r="AD106" s="225"/>
      <c r="AE106" s="225"/>
      <c r="AF106" s="225"/>
      <c r="AG106" s="225"/>
      <c r="AH106" s="225"/>
      <c r="AI106" s="225"/>
      <c r="AJ106" s="225"/>
      <c r="AK106" s="225"/>
      <c r="AL106" s="225"/>
      <c r="AM106" s="225"/>
      <c r="AN106" s="225"/>
      <c r="AO106" s="225"/>
      <c r="AP106" s="225"/>
      <c r="AQ106" s="225"/>
      <c r="AR106" s="225"/>
      <c r="AS106" s="225"/>
      <c r="AT106" s="225"/>
      <c r="AU106" s="225"/>
      <c r="AV106" s="225"/>
      <c r="AW106" s="225"/>
      <c r="AX106" s="225"/>
      <c r="AY106" s="225"/>
      <c r="AZ106" s="225"/>
      <c r="BA106" s="225"/>
      <c r="BB106" s="225"/>
      <c r="BC106" s="225"/>
      <c r="BD106" s="225"/>
      <c r="BE106" s="225"/>
      <c r="BF106" s="225"/>
      <c r="BG106" s="225"/>
      <c r="BH106" s="225"/>
      <c r="BI106" s="225"/>
      <c r="BJ106" s="225"/>
      <c r="BK106" s="225"/>
      <c r="BL106" s="225"/>
      <c r="BM106" s="225"/>
      <c r="BN106" s="225"/>
      <c r="BO106" s="225"/>
      <c r="BP106" s="225"/>
      <c r="BQ106" s="225"/>
      <c r="BR106" s="225"/>
      <c r="BS106" s="225"/>
      <c r="BT106" s="225"/>
      <c r="BU106" s="225"/>
      <c r="BV106" s="225"/>
      <c r="BW106" s="225"/>
      <c r="BX106" s="225"/>
      <c r="BY106" s="225"/>
      <c r="BZ106" s="225"/>
      <c r="CA106" s="225"/>
      <c r="CB106" s="225"/>
      <c r="CC106" s="225"/>
      <c r="CD106" s="225"/>
      <c r="CE106" s="225"/>
      <c r="CF106" s="225"/>
      <c r="CG106" s="225"/>
      <c r="CH106" s="225"/>
      <c r="CI106" s="225"/>
      <c r="CJ106" s="225"/>
      <c r="CK106" s="225"/>
      <c r="CL106" s="225"/>
      <c r="CM106" s="225"/>
      <c r="CN106" s="225"/>
      <c r="CO106" s="225"/>
      <c r="CP106" s="225"/>
      <c r="CQ106" s="225"/>
      <c r="CR106" s="225"/>
      <c r="CS106" s="225"/>
      <c r="CT106" s="225"/>
      <c r="CU106" s="225"/>
      <c r="CV106" s="225"/>
      <c r="CW106" s="225"/>
      <c r="CX106" s="225"/>
      <c r="CY106" s="225"/>
      <c r="CZ106" s="225"/>
      <c r="DA106" s="225"/>
      <c r="DB106" s="225"/>
      <c r="DC106" s="225"/>
      <c r="DD106" s="225"/>
      <c r="DE106" s="225"/>
      <c r="DF106" s="225"/>
      <c r="DG106" s="225"/>
      <c r="DH106" s="225"/>
      <c r="DI106" s="225"/>
      <c r="DJ106" s="225"/>
      <c r="DK106" s="225"/>
      <c r="DL106" s="225"/>
      <c r="DM106" s="225"/>
      <c r="DN106" s="225"/>
      <c r="DO106" s="225"/>
      <c r="DP106" s="225"/>
      <c r="DQ106" s="225"/>
      <c r="DR106" s="225"/>
      <c r="DS106" s="225"/>
      <c r="DT106" s="225"/>
      <c r="DU106" s="225"/>
      <c r="DV106" s="225"/>
      <c r="DW106" s="225"/>
      <c r="DX106" s="225"/>
      <c r="DY106" s="225"/>
      <c r="DZ106" s="225"/>
      <c r="EA106" s="225"/>
      <c r="EB106" s="225"/>
      <c r="EC106" s="225"/>
      <c r="ED106" s="225"/>
      <c r="EE106" s="225"/>
      <c r="EF106" s="225"/>
      <c r="EG106" s="225"/>
      <c r="EH106" s="225"/>
      <c r="EI106" s="225"/>
      <c r="EJ106" s="225"/>
      <c r="EK106" s="225"/>
      <c r="EL106" s="225"/>
      <c r="EM106" s="225"/>
      <c r="EN106" s="225"/>
      <c r="EO106" s="225"/>
      <c r="EP106" s="225"/>
      <c r="EQ106" s="225"/>
      <c r="ER106" s="225"/>
      <c r="ES106" s="225"/>
      <c r="ET106" s="225"/>
      <c r="EU106" s="225"/>
      <c r="EV106" s="225"/>
      <c r="EW106" s="225"/>
      <c r="EX106" s="225"/>
      <c r="EY106" s="225"/>
    </row>
    <row r="107" spans="1:155" s="224" customFormat="1" ht="40.15" customHeight="1">
      <c r="A107" s="183" t="s">
        <v>1282</v>
      </c>
      <c r="B107" s="918" t="s">
        <v>1933</v>
      </c>
      <c r="C107" s="919"/>
      <c r="D107" s="919"/>
      <c r="E107" s="919"/>
      <c r="F107" s="919"/>
      <c r="G107" s="920"/>
      <c r="H107" s="450">
        <f>SUM(D108:D117)</f>
        <v>0</v>
      </c>
      <c r="I107" s="450">
        <f>COUNT(D108:D117)*2</f>
        <v>14</v>
      </c>
      <c r="J107" s="225"/>
      <c r="K107" s="225"/>
      <c r="L107" s="225"/>
      <c r="M107" s="225"/>
      <c r="N107" s="225"/>
      <c r="O107" s="225"/>
      <c r="P107" s="225"/>
      <c r="Q107" s="225"/>
      <c r="R107" s="225"/>
      <c r="S107" s="225"/>
      <c r="T107" s="225"/>
      <c r="U107" s="225"/>
      <c r="V107" s="225"/>
      <c r="W107" s="225"/>
      <c r="X107" s="225"/>
      <c r="Y107" s="225"/>
      <c r="Z107" s="225"/>
      <c r="AA107" s="225"/>
      <c r="AB107" s="225"/>
      <c r="AC107" s="225"/>
      <c r="AD107" s="225"/>
      <c r="AE107" s="225"/>
      <c r="AF107" s="225"/>
      <c r="AG107" s="225"/>
      <c r="AH107" s="225"/>
      <c r="AI107" s="225"/>
      <c r="AJ107" s="225"/>
      <c r="AK107" s="225"/>
      <c r="AL107" s="225"/>
      <c r="AM107" s="225"/>
      <c r="AN107" s="225"/>
      <c r="AO107" s="225"/>
      <c r="AP107" s="225"/>
      <c r="AQ107" s="225"/>
      <c r="AR107" s="225"/>
      <c r="AS107" s="225"/>
      <c r="AT107" s="225"/>
      <c r="AU107" s="225"/>
      <c r="AV107" s="225"/>
      <c r="AW107" s="225"/>
      <c r="AX107" s="225"/>
      <c r="AY107" s="225"/>
      <c r="AZ107" s="225"/>
      <c r="BA107" s="225"/>
      <c r="BB107" s="225"/>
      <c r="BC107" s="225"/>
      <c r="BD107" s="225"/>
      <c r="BE107" s="225"/>
      <c r="BF107" s="225"/>
      <c r="BG107" s="225"/>
      <c r="BH107" s="225"/>
      <c r="BI107" s="225"/>
      <c r="BJ107" s="225"/>
      <c r="BK107" s="225"/>
      <c r="BL107" s="225"/>
      <c r="BM107" s="225"/>
      <c r="BN107" s="225"/>
      <c r="BO107" s="225"/>
      <c r="BP107" s="225"/>
      <c r="BQ107" s="225"/>
      <c r="BR107" s="225"/>
      <c r="BS107" s="225"/>
      <c r="BT107" s="225"/>
      <c r="BU107" s="225"/>
      <c r="BV107" s="225"/>
      <c r="BW107" s="225"/>
      <c r="BX107" s="225"/>
      <c r="BY107" s="225"/>
      <c r="BZ107" s="225"/>
      <c r="CA107" s="225"/>
      <c r="CB107" s="225"/>
      <c r="CC107" s="225"/>
      <c r="CD107" s="225"/>
      <c r="CE107" s="225"/>
      <c r="CF107" s="225"/>
      <c r="CG107" s="225"/>
      <c r="CH107" s="225"/>
      <c r="CI107" s="225"/>
      <c r="CJ107" s="225"/>
      <c r="CK107" s="225"/>
      <c r="CL107" s="225"/>
      <c r="CM107" s="225"/>
      <c r="CN107" s="225"/>
      <c r="CO107" s="225"/>
      <c r="CP107" s="225"/>
      <c r="CQ107" s="225"/>
      <c r="CR107" s="225"/>
      <c r="CS107" s="225"/>
      <c r="CT107" s="225"/>
      <c r="CU107" s="225"/>
      <c r="CV107" s="225"/>
      <c r="CW107" s="225"/>
      <c r="CX107" s="225"/>
      <c r="CY107" s="225"/>
      <c r="CZ107" s="225"/>
      <c r="DA107" s="225"/>
      <c r="DB107" s="225"/>
      <c r="DC107" s="225"/>
      <c r="DD107" s="225"/>
      <c r="DE107" s="225"/>
      <c r="DF107" s="225"/>
      <c r="DG107" s="225"/>
      <c r="DH107" s="225"/>
      <c r="DI107" s="225"/>
      <c r="DJ107" s="225"/>
      <c r="DK107" s="225"/>
      <c r="DL107" s="225"/>
      <c r="DM107" s="225"/>
      <c r="DN107" s="225"/>
      <c r="DO107" s="225"/>
      <c r="DP107" s="225"/>
      <c r="DQ107" s="225"/>
      <c r="DR107" s="225"/>
      <c r="DS107" s="225"/>
      <c r="DT107" s="225"/>
      <c r="DU107" s="225"/>
      <c r="DV107" s="225"/>
      <c r="DW107" s="225"/>
      <c r="DX107" s="225"/>
      <c r="DY107" s="225"/>
      <c r="DZ107" s="225"/>
      <c r="EA107" s="225"/>
      <c r="EB107" s="225"/>
      <c r="EC107" s="225"/>
      <c r="ED107" s="225"/>
      <c r="EE107" s="225"/>
      <c r="EF107" s="225"/>
      <c r="EG107" s="225"/>
      <c r="EH107" s="225"/>
      <c r="EI107" s="225"/>
      <c r="EJ107" s="225"/>
      <c r="EK107" s="225"/>
      <c r="EL107" s="225"/>
      <c r="EM107" s="225"/>
      <c r="EN107" s="225"/>
      <c r="EO107" s="225"/>
      <c r="EP107" s="225"/>
      <c r="EQ107" s="225"/>
      <c r="ER107" s="225"/>
      <c r="ES107" s="225"/>
      <c r="ET107" s="225"/>
      <c r="EU107" s="225"/>
      <c r="EV107" s="225"/>
      <c r="EW107" s="225"/>
      <c r="EX107" s="225"/>
      <c r="EY107" s="225"/>
    </row>
    <row r="108" spans="1:155" s="224" customFormat="1" ht="31">
      <c r="A108" s="19" t="s">
        <v>1280</v>
      </c>
      <c r="B108" s="206" t="s">
        <v>1279</v>
      </c>
      <c r="C108" s="88" t="s">
        <v>1278</v>
      </c>
      <c r="D108" s="24">
        <v>0</v>
      </c>
      <c r="E108" s="26" t="s">
        <v>168</v>
      </c>
      <c r="F108" s="22" t="s">
        <v>1277</v>
      </c>
      <c r="G108" s="24"/>
      <c r="H108" s="450"/>
      <c r="I108" s="450"/>
      <c r="J108" s="225"/>
      <c r="K108" s="225"/>
      <c r="L108" s="225"/>
      <c r="M108" s="225"/>
      <c r="N108" s="225"/>
      <c r="O108" s="225"/>
      <c r="P108" s="225"/>
      <c r="Q108" s="225"/>
      <c r="R108" s="225"/>
      <c r="S108" s="225"/>
      <c r="T108" s="225"/>
      <c r="U108" s="225"/>
      <c r="V108" s="225"/>
      <c r="W108" s="225"/>
      <c r="X108" s="225"/>
      <c r="Y108" s="225"/>
      <c r="Z108" s="225"/>
      <c r="AA108" s="225"/>
      <c r="AB108" s="225"/>
      <c r="AC108" s="225"/>
      <c r="AD108" s="225"/>
      <c r="AE108" s="225"/>
      <c r="AF108" s="225"/>
      <c r="AG108" s="225"/>
      <c r="AH108" s="225"/>
      <c r="AI108" s="225"/>
      <c r="AJ108" s="225"/>
      <c r="AK108" s="225"/>
      <c r="AL108" s="225"/>
      <c r="AM108" s="225"/>
      <c r="AN108" s="225"/>
      <c r="AO108" s="225"/>
      <c r="AP108" s="225"/>
      <c r="AQ108" s="225"/>
      <c r="AR108" s="225"/>
      <c r="AS108" s="225"/>
      <c r="AT108" s="225"/>
      <c r="AU108" s="225"/>
      <c r="AV108" s="225"/>
      <c r="AW108" s="225"/>
      <c r="AX108" s="225"/>
      <c r="AY108" s="225"/>
      <c r="AZ108" s="225"/>
      <c r="BA108" s="225"/>
      <c r="BB108" s="225"/>
      <c r="BC108" s="225"/>
      <c r="BD108" s="225"/>
      <c r="BE108" s="225"/>
      <c r="BF108" s="225"/>
      <c r="BG108" s="225"/>
      <c r="BH108" s="225"/>
      <c r="BI108" s="225"/>
      <c r="BJ108" s="225"/>
      <c r="BK108" s="225"/>
      <c r="BL108" s="225"/>
      <c r="BM108" s="225"/>
      <c r="BN108" s="225"/>
      <c r="BO108" s="225"/>
      <c r="BP108" s="225"/>
      <c r="BQ108" s="225"/>
      <c r="BR108" s="225"/>
      <c r="BS108" s="225"/>
      <c r="BT108" s="225"/>
      <c r="BU108" s="225"/>
      <c r="BV108" s="225"/>
      <c r="BW108" s="225"/>
      <c r="BX108" s="225"/>
      <c r="BY108" s="225"/>
      <c r="BZ108" s="225"/>
      <c r="CA108" s="225"/>
      <c r="CB108" s="225"/>
      <c r="CC108" s="225"/>
      <c r="CD108" s="225"/>
      <c r="CE108" s="225"/>
      <c r="CF108" s="225"/>
      <c r="CG108" s="225"/>
      <c r="CH108" s="225"/>
      <c r="CI108" s="225"/>
      <c r="CJ108" s="225"/>
      <c r="CK108" s="225"/>
      <c r="CL108" s="225"/>
      <c r="CM108" s="225"/>
      <c r="CN108" s="225"/>
      <c r="CO108" s="225"/>
      <c r="CP108" s="225"/>
      <c r="CQ108" s="225"/>
      <c r="CR108" s="225"/>
      <c r="CS108" s="225"/>
      <c r="CT108" s="225"/>
      <c r="CU108" s="225"/>
      <c r="CV108" s="225"/>
      <c r="CW108" s="225"/>
      <c r="CX108" s="225"/>
      <c r="CY108" s="225"/>
      <c r="CZ108" s="225"/>
      <c r="DA108" s="225"/>
      <c r="DB108" s="225"/>
      <c r="DC108" s="225"/>
      <c r="DD108" s="225"/>
      <c r="DE108" s="225"/>
      <c r="DF108" s="225"/>
      <c r="DG108" s="225"/>
      <c r="DH108" s="225"/>
      <c r="DI108" s="225"/>
      <c r="DJ108" s="225"/>
      <c r="DK108" s="225"/>
      <c r="DL108" s="225"/>
      <c r="DM108" s="225"/>
      <c r="DN108" s="225"/>
      <c r="DO108" s="225"/>
      <c r="DP108" s="225"/>
      <c r="DQ108" s="225"/>
      <c r="DR108" s="225"/>
      <c r="DS108" s="225"/>
      <c r="DT108" s="225"/>
      <c r="DU108" s="225"/>
      <c r="DV108" s="225"/>
      <c r="DW108" s="225"/>
      <c r="DX108" s="225"/>
      <c r="DY108" s="225"/>
      <c r="DZ108" s="225"/>
      <c r="EA108" s="225"/>
      <c r="EB108" s="225"/>
      <c r="EC108" s="225"/>
      <c r="ED108" s="225"/>
      <c r="EE108" s="225"/>
      <c r="EF108" s="225"/>
      <c r="EG108" s="225"/>
      <c r="EH108" s="225"/>
      <c r="EI108" s="225"/>
      <c r="EJ108" s="225"/>
      <c r="EK108" s="225"/>
      <c r="EL108" s="225"/>
      <c r="EM108" s="225"/>
      <c r="EN108" s="225"/>
      <c r="EO108" s="225"/>
      <c r="EP108" s="225"/>
      <c r="EQ108" s="225"/>
      <c r="ER108" s="225"/>
      <c r="ES108" s="225"/>
      <c r="ET108" s="225"/>
      <c r="EU108" s="225"/>
      <c r="EV108" s="225"/>
      <c r="EW108" s="225"/>
      <c r="EX108" s="225"/>
      <c r="EY108" s="225"/>
    </row>
    <row r="109" spans="1:155" s="224" customFormat="1" ht="31">
      <c r="A109" s="19"/>
      <c r="B109" s="226"/>
      <c r="C109" s="66" t="s">
        <v>2208</v>
      </c>
      <c r="D109" s="24">
        <v>0</v>
      </c>
      <c r="E109" s="26" t="s">
        <v>168</v>
      </c>
      <c r="F109" s="25"/>
      <c r="G109" s="24"/>
      <c r="H109" s="450"/>
      <c r="I109" s="450"/>
      <c r="J109" s="225"/>
      <c r="K109" s="225"/>
      <c r="L109" s="225"/>
      <c r="M109" s="225"/>
      <c r="N109" s="225"/>
      <c r="O109" s="225"/>
      <c r="P109" s="225"/>
      <c r="Q109" s="225"/>
      <c r="R109" s="225"/>
      <c r="S109" s="225"/>
      <c r="T109" s="225"/>
      <c r="U109" s="225"/>
      <c r="V109" s="225"/>
      <c r="W109" s="225"/>
      <c r="X109" s="225"/>
      <c r="Y109" s="225"/>
      <c r="Z109" s="225"/>
      <c r="AA109" s="225"/>
      <c r="AB109" s="225"/>
      <c r="AC109" s="225"/>
      <c r="AD109" s="225"/>
      <c r="AE109" s="225"/>
      <c r="AF109" s="225"/>
      <c r="AG109" s="225"/>
      <c r="AH109" s="225"/>
      <c r="AI109" s="225"/>
      <c r="AJ109" s="225"/>
      <c r="AK109" s="225"/>
      <c r="AL109" s="225"/>
      <c r="AM109" s="225"/>
      <c r="AN109" s="225"/>
      <c r="AO109" s="225"/>
      <c r="AP109" s="225"/>
      <c r="AQ109" s="225"/>
      <c r="AR109" s="225"/>
      <c r="AS109" s="225"/>
      <c r="AT109" s="225"/>
      <c r="AU109" s="225"/>
      <c r="AV109" s="225"/>
      <c r="AW109" s="225"/>
      <c r="AX109" s="225"/>
      <c r="AY109" s="225"/>
      <c r="AZ109" s="225"/>
      <c r="BA109" s="225"/>
      <c r="BB109" s="225"/>
      <c r="BC109" s="225"/>
      <c r="BD109" s="225"/>
      <c r="BE109" s="225"/>
      <c r="BF109" s="225"/>
      <c r="BG109" s="225"/>
      <c r="BH109" s="225"/>
      <c r="BI109" s="225"/>
      <c r="BJ109" s="225"/>
      <c r="BK109" s="225"/>
      <c r="BL109" s="225"/>
      <c r="BM109" s="225"/>
      <c r="BN109" s="225"/>
      <c r="BO109" s="225"/>
      <c r="BP109" s="225"/>
      <c r="BQ109" s="225"/>
      <c r="BR109" s="225"/>
      <c r="BS109" s="225"/>
      <c r="BT109" s="225"/>
      <c r="BU109" s="225"/>
      <c r="BV109" s="225"/>
      <c r="BW109" s="225"/>
      <c r="BX109" s="225"/>
      <c r="BY109" s="225"/>
      <c r="BZ109" s="225"/>
      <c r="CA109" s="225"/>
      <c r="CB109" s="225"/>
      <c r="CC109" s="225"/>
      <c r="CD109" s="225"/>
      <c r="CE109" s="225"/>
      <c r="CF109" s="225"/>
      <c r="CG109" s="225"/>
      <c r="CH109" s="225"/>
      <c r="CI109" s="225"/>
      <c r="CJ109" s="225"/>
      <c r="CK109" s="225"/>
      <c r="CL109" s="225"/>
      <c r="CM109" s="225"/>
      <c r="CN109" s="225"/>
      <c r="CO109" s="225"/>
      <c r="CP109" s="225"/>
      <c r="CQ109" s="225"/>
      <c r="CR109" s="225"/>
      <c r="CS109" s="225"/>
      <c r="CT109" s="225"/>
      <c r="CU109" s="225"/>
      <c r="CV109" s="225"/>
      <c r="CW109" s="225"/>
      <c r="CX109" s="225"/>
      <c r="CY109" s="225"/>
      <c r="CZ109" s="225"/>
      <c r="DA109" s="225"/>
      <c r="DB109" s="225"/>
      <c r="DC109" s="225"/>
      <c r="DD109" s="225"/>
      <c r="DE109" s="225"/>
      <c r="DF109" s="225"/>
      <c r="DG109" s="225"/>
      <c r="DH109" s="225"/>
      <c r="DI109" s="225"/>
      <c r="DJ109" s="225"/>
      <c r="DK109" s="225"/>
      <c r="DL109" s="225"/>
      <c r="DM109" s="225"/>
      <c r="DN109" s="225"/>
      <c r="DO109" s="225"/>
      <c r="DP109" s="225"/>
      <c r="DQ109" s="225"/>
      <c r="DR109" s="225"/>
      <c r="DS109" s="225"/>
      <c r="DT109" s="225"/>
      <c r="DU109" s="225"/>
      <c r="DV109" s="225"/>
      <c r="DW109" s="225"/>
      <c r="DX109" s="225"/>
      <c r="DY109" s="225"/>
      <c r="DZ109" s="225"/>
      <c r="EA109" s="225"/>
      <c r="EB109" s="225"/>
      <c r="EC109" s="225"/>
      <c r="ED109" s="225"/>
      <c r="EE109" s="225"/>
      <c r="EF109" s="225"/>
      <c r="EG109" s="225"/>
      <c r="EH109" s="225"/>
      <c r="EI109" s="225"/>
      <c r="EJ109" s="225"/>
      <c r="EK109" s="225"/>
      <c r="EL109" s="225"/>
      <c r="EM109" s="225"/>
      <c r="EN109" s="225"/>
      <c r="EO109" s="225"/>
      <c r="EP109" s="225"/>
      <c r="EQ109" s="225"/>
      <c r="ER109" s="225"/>
      <c r="ES109" s="225"/>
      <c r="ET109" s="225"/>
      <c r="EU109" s="225"/>
      <c r="EV109" s="225"/>
      <c r="EW109" s="225"/>
      <c r="EX109" s="225"/>
      <c r="EY109" s="225"/>
    </row>
    <row r="110" spans="1:155" s="224" customFormat="1" ht="46.5">
      <c r="A110" s="19" t="s">
        <v>1275</v>
      </c>
      <c r="B110" s="206" t="s">
        <v>1274</v>
      </c>
      <c r="C110" s="22" t="s">
        <v>1926</v>
      </c>
      <c r="D110" s="24">
        <v>0</v>
      </c>
      <c r="E110" s="26" t="s">
        <v>168</v>
      </c>
      <c r="G110" s="24"/>
      <c r="H110" s="450"/>
      <c r="I110" s="450"/>
      <c r="J110" s="225"/>
      <c r="K110" s="225"/>
      <c r="L110" s="225"/>
      <c r="M110" s="225"/>
      <c r="N110" s="225"/>
      <c r="O110" s="225"/>
      <c r="P110" s="225"/>
      <c r="Q110" s="225"/>
      <c r="R110" s="225"/>
      <c r="S110" s="225"/>
      <c r="T110" s="225"/>
      <c r="U110" s="225"/>
      <c r="V110" s="225"/>
      <c r="W110" s="225"/>
      <c r="X110" s="225"/>
      <c r="Y110" s="225"/>
      <c r="Z110" s="225"/>
      <c r="AA110" s="225"/>
      <c r="AB110" s="225"/>
      <c r="AC110" s="225"/>
      <c r="AD110" s="225"/>
      <c r="AE110" s="225"/>
      <c r="AF110" s="225"/>
      <c r="AG110" s="225"/>
      <c r="AH110" s="225"/>
      <c r="AI110" s="225"/>
      <c r="AJ110" s="225"/>
      <c r="AK110" s="225"/>
      <c r="AL110" s="225"/>
      <c r="AM110" s="225"/>
      <c r="AN110" s="225"/>
      <c r="AO110" s="225"/>
      <c r="AP110" s="225"/>
      <c r="AQ110" s="225"/>
      <c r="AR110" s="225"/>
      <c r="AS110" s="225"/>
      <c r="AT110" s="225"/>
      <c r="AU110" s="225"/>
      <c r="AV110" s="225"/>
      <c r="AW110" s="225"/>
      <c r="AX110" s="225"/>
      <c r="AY110" s="225"/>
      <c r="AZ110" s="225"/>
      <c r="BA110" s="225"/>
      <c r="BB110" s="225"/>
      <c r="BC110" s="225"/>
      <c r="BD110" s="225"/>
      <c r="BE110" s="225"/>
      <c r="BF110" s="225"/>
      <c r="BG110" s="225"/>
      <c r="BH110" s="225"/>
      <c r="BI110" s="225"/>
      <c r="BJ110" s="225"/>
      <c r="BK110" s="225"/>
      <c r="BL110" s="225"/>
      <c r="BM110" s="225"/>
      <c r="BN110" s="225"/>
      <c r="BO110" s="225"/>
      <c r="BP110" s="225"/>
      <c r="BQ110" s="225"/>
      <c r="BR110" s="225"/>
      <c r="BS110" s="225"/>
      <c r="BT110" s="225"/>
      <c r="BU110" s="225"/>
      <c r="BV110" s="225"/>
      <c r="BW110" s="225"/>
      <c r="BX110" s="225"/>
      <c r="BY110" s="225"/>
      <c r="BZ110" s="225"/>
      <c r="CA110" s="225"/>
      <c r="CB110" s="225"/>
      <c r="CC110" s="225"/>
      <c r="CD110" s="225"/>
      <c r="CE110" s="225"/>
      <c r="CF110" s="225"/>
      <c r="CG110" s="225"/>
      <c r="CH110" s="225"/>
      <c r="CI110" s="225"/>
      <c r="CJ110" s="225"/>
      <c r="CK110" s="225"/>
      <c r="CL110" s="225"/>
      <c r="CM110" s="225"/>
      <c r="CN110" s="225"/>
      <c r="CO110" s="225"/>
      <c r="CP110" s="225"/>
      <c r="CQ110" s="225"/>
      <c r="CR110" s="225"/>
      <c r="CS110" s="225"/>
      <c r="CT110" s="225"/>
      <c r="CU110" s="225"/>
      <c r="CV110" s="225"/>
      <c r="CW110" s="225"/>
      <c r="CX110" s="225"/>
      <c r="CY110" s="225"/>
      <c r="CZ110" s="225"/>
      <c r="DA110" s="225"/>
      <c r="DB110" s="225"/>
      <c r="DC110" s="225"/>
      <c r="DD110" s="225"/>
      <c r="DE110" s="225"/>
      <c r="DF110" s="225"/>
      <c r="DG110" s="225"/>
      <c r="DH110" s="225"/>
      <c r="DI110" s="225"/>
      <c r="DJ110" s="225"/>
      <c r="DK110" s="225"/>
      <c r="DL110" s="225"/>
      <c r="DM110" s="225"/>
      <c r="DN110" s="225"/>
      <c r="DO110" s="225"/>
      <c r="DP110" s="225"/>
      <c r="DQ110" s="225"/>
      <c r="DR110" s="225"/>
      <c r="DS110" s="225"/>
      <c r="DT110" s="225"/>
      <c r="DU110" s="225"/>
      <c r="DV110" s="225"/>
      <c r="DW110" s="225"/>
      <c r="DX110" s="225"/>
      <c r="DY110" s="225"/>
      <c r="DZ110" s="225"/>
      <c r="EA110" s="225"/>
      <c r="EB110" s="225"/>
      <c r="EC110" s="225"/>
      <c r="ED110" s="225"/>
      <c r="EE110" s="225"/>
      <c r="EF110" s="225"/>
      <c r="EG110" s="225"/>
      <c r="EH110" s="225"/>
      <c r="EI110" s="225"/>
      <c r="EJ110" s="225"/>
      <c r="EK110" s="225"/>
      <c r="EL110" s="225"/>
      <c r="EM110" s="225"/>
      <c r="EN110" s="225"/>
      <c r="EO110" s="225"/>
      <c r="EP110" s="225"/>
      <c r="EQ110" s="225"/>
      <c r="ER110" s="225"/>
      <c r="ES110" s="225"/>
      <c r="ET110" s="225"/>
      <c r="EU110" s="225"/>
      <c r="EV110" s="225"/>
      <c r="EW110" s="225"/>
      <c r="EX110" s="225"/>
      <c r="EY110" s="225"/>
    </row>
    <row r="111" spans="1:155" s="224" customFormat="1" ht="29">
      <c r="A111" s="19"/>
      <c r="B111" s="206"/>
      <c r="C111" s="48" t="s">
        <v>2381</v>
      </c>
      <c r="D111" s="24">
        <v>0</v>
      </c>
      <c r="E111" s="26" t="s">
        <v>168</v>
      </c>
      <c r="F111" s="48"/>
      <c r="G111" s="24"/>
      <c r="H111" s="450"/>
      <c r="I111" s="450"/>
      <c r="J111" s="225"/>
      <c r="K111" s="225"/>
      <c r="L111" s="225"/>
      <c r="M111" s="225"/>
      <c r="N111" s="225"/>
      <c r="O111" s="225"/>
      <c r="P111" s="225"/>
      <c r="Q111" s="225"/>
      <c r="R111" s="225"/>
      <c r="S111" s="225"/>
      <c r="T111" s="225"/>
      <c r="U111" s="225"/>
      <c r="V111" s="225"/>
      <c r="W111" s="225"/>
      <c r="X111" s="225"/>
      <c r="Y111" s="225"/>
      <c r="Z111" s="225"/>
      <c r="AA111" s="225"/>
      <c r="AB111" s="225"/>
      <c r="AC111" s="225"/>
      <c r="AD111" s="225"/>
      <c r="AE111" s="225"/>
      <c r="AF111" s="225"/>
      <c r="AG111" s="225"/>
      <c r="AH111" s="225"/>
      <c r="AI111" s="225"/>
      <c r="AJ111" s="225"/>
      <c r="AK111" s="225"/>
      <c r="AL111" s="225"/>
      <c r="AM111" s="225"/>
      <c r="AN111" s="225"/>
      <c r="AO111" s="225"/>
      <c r="AP111" s="225"/>
      <c r="AQ111" s="225"/>
      <c r="AR111" s="225"/>
      <c r="AS111" s="225"/>
      <c r="AT111" s="225"/>
      <c r="AU111" s="225"/>
      <c r="AV111" s="225"/>
      <c r="AW111" s="225"/>
      <c r="AX111" s="225"/>
      <c r="AY111" s="225"/>
      <c r="AZ111" s="225"/>
      <c r="BA111" s="225"/>
      <c r="BB111" s="225"/>
      <c r="BC111" s="225"/>
      <c r="BD111" s="225"/>
      <c r="BE111" s="225"/>
      <c r="BF111" s="225"/>
      <c r="BG111" s="225"/>
      <c r="BH111" s="225"/>
      <c r="BI111" s="225"/>
      <c r="BJ111" s="225"/>
      <c r="BK111" s="225"/>
      <c r="BL111" s="225"/>
      <c r="BM111" s="225"/>
      <c r="BN111" s="225"/>
      <c r="BO111" s="225"/>
      <c r="BP111" s="225"/>
      <c r="BQ111" s="225"/>
      <c r="BR111" s="225"/>
      <c r="BS111" s="225"/>
      <c r="BT111" s="225"/>
      <c r="BU111" s="225"/>
      <c r="BV111" s="225"/>
      <c r="BW111" s="225"/>
      <c r="BX111" s="225"/>
      <c r="BY111" s="225"/>
      <c r="BZ111" s="225"/>
      <c r="CA111" s="225"/>
      <c r="CB111" s="225"/>
      <c r="CC111" s="225"/>
      <c r="CD111" s="225"/>
      <c r="CE111" s="225"/>
      <c r="CF111" s="225"/>
      <c r="CG111" s="225"/>
      <c r="CH111" s="225"/>
      <c r="CI111" s="225"/>
      <c r="CJ111" s="225"/>
      <c r="CK111" s="225"/>
      <c r="CL111" s="225"/>
      <c r="CM111" s="225"/>
      <c r="CN111" s="225"/>
      <c r="CO111" s="225"/>
      <c r="CP111" s="225"/>
      <c r="CQ111" s="225"/>
      <c r="CR111" s="225"/>
      <c r="CS111" s="225"/>
      <c r="CT111" s="225"/>
      <c r="CU111" s="225"/>
      <c r="CV111" s="225"/>
      <c r="CW111" s="225"/>
      <c r="CX111" s="225"/>
      <c r="CY111" s="225"/>
      <c r="CZ111" s="225"/>
      <c r="DA111" s="225"/>
      <c r="DB111" s="225"/>
      <c r="DC111" s="225"/>
      <c r="DD111" s="225"/>
      <c r="DE111" s="225"/>
      <c r="DF111" s="225"/>
      <c r="DG111" s="225"/>
      <c r="DH111" s="225"/>
      <c r="DI111" s="225"/>
      <c r="DJ111" s="225"/>
      <c r="DK111" s="225"/>
      <c r="DL111" s="225"/>
      <c r="DM111" s="225"/>
      <c r="DN111" s="225"/>
      <c r="DO111" s="225"/>
      <c r="DP111" s="225"/>
      <c r="DQ111" s="225"/>
      <c r="DR111" s="225"/>
      <c r="DS111" s="225"/>
      <c r="DT111" s="225"/>
      <c r="DU111" s="225"/>
      <c r="DV111" s="225"/>
      <c r="DW111" s="225"/>
      <c r="DX111" s="225"/>
      <c r="DY111" s="225"/>
      <c r="DZ111" s="225"/>
      <c r="EA111" s="225"/>
      <c r="EB111" s="225"/>
      <c r="EC111" s="225"/>
      <c r="ED111" s="225"/>
      <c r="EE111" s="225"/>
      <c r="EF111" s="225"/>
      <c r="EG111" s="225"/>
      <c r="EH111" s="225"/>
      <c r="EI111" s="225"/>
      <c r="EJ111" s="225"/>
      <c r="EK111" s="225"/>
      <c r="EL111" s="225"/>
      <c r="EM111" s="225"/>
      <c r="EN111" s="225"/>
      <c r="EO111" s="225"/>
      <c r="EP111" s="225"/>
      <c r="EQ111" s="225"/>
      <c r="ER111" s="225"/>
      <c r="ES111" s="225"/>
      <c r="ET111" s="225"/>
      <c r="EU111" s="225"/>
      <c r="EV111" s="225"/>
      <c r="EW111" s="225"/>
      <c r="EX111" s="225"/>
      <c r="EY111" s="225"/>
    </row>
    <row r="112" spans="1:155" s="224" customFormat="1" ht="31" hidden="1">
      <c r="A112" s="21" t="s">
        <v>1268</v>
      </c>
      <c r="B112" s="206" t="s">
        <v>1267</v>
      </c>
      <c r="C112" s="25"/>
      <c r="D112" s="25"/>
      <c r="E112" s="26"/>
      <c r="F112" s="25"/>
      <c r="G112" s="25"/>
      <c r="H112" s="451"/>
      <c r="I112" s="451"/>
    </row>
    <row r="113" spans="1:155" s="224" customFormat="1" ht="31" hidden="1">
      <c r="A113" s="21" t="s">
        <v>1265</v>
      </c>
      <c r="B113" s="206" t="s">
        <v>1264</v>
      </c>
      <c r="C113" s="8"/>
      <c r="D113" s="25"/>
      <c r="E113" s="9"/>
      <c r="F113" s="25"/>
      <c r="G113" s="25"/>
      <c r="H113" s="451"/>
      <c r="I113" s="451"/>
    </row>
    <row r="114" spans="1:155" s="224" customFormat="1" ht="46.5">
      <c r="A114" s="19" t="s">
        <v>1262</v>
      </c>
      <c r="B114" s="206" t="s">
        <v>1261</v>
      </c>
      <c r="C114" s="22" t="s">
        <v>1260</v>
      </c>
      <c r="D114" s="24">
        <v>0</v>
      </c>
      <c r="E114" s="26" t="s">
        <v>168</v>
      </c>
      <c r="F114" s="17" t="s">
        <v>2380</v>
      </c>
      <c r="G114" s="24"/>
      <c r="H114" s="450"/>
      <c r="I114" s="450"/>
      <c r="J114" s="225"/>
      <c r="K114" s="225"/>
      <c r="L114" s="225"/>
      <c r="M114" s="225"/>
      <c r="N114" s="225"/>
      <c r="O114" s="225"/>
      <c r="P114" s="225"/>
      <c r="Q114" s="225"/>
      <c r="R114" s="225"/>
      <c r="S114" s="225"/>
      <c r="T114" s="225"/>
      <c r="U114" s="225"/>
      <c r="V114" s="225"/>
      <c r="W114" s="225"/>
      <c r="X114" s="225"/>
      <c r="Y114" s="225"/>
      <c r="Z114" s="225"/>
      <c r="AA114" s="225"/>
      <c r="AB114" s="225"/>
      <c r="AC114" s="225"/>
      <c r="AD114" s="225"/>
      <c r="AE114" s="225"/>
      <c r="AF114" s="225"/>
      <c r="AG114" s="225"/>
      <c r="AH114" s="225"/>
      <c r="AI114" s="225"/>
      <c r="AJ114" s="225"/>
      <c r="AK114" s="225"/>
      <c r="AL114" s="225"/>
      <c r="AM114" s="225"/>
      <c r="AN114" s="225"/>
      <c r="AO114" s="225"/>
      <c r="AP114" s="225"/>
      <c r="AQ114" s="225"/>
      <c r="AR114" s="225"/>
      <c r="AS114" s="225"/>
      <c r="AT114" s="225"/>
      <c r="AU114" s="225"/>
      <c r="AV114" s="225"/>
      <c r="AW114" s="225"/>
      <c r="AX114" s="225"/>
      <c r="AY114" s="225"/>
      <c r="AZ114" s="225"/>
      <c r="BA114" s="225"/>
      <c r="BB114" s="225"/>
      <c r="BC114" s="225"/>
      <c r="BD114" s="225"/>
      <c r="BE114" s="225"/>
      <c r="BF114" s="225"/>
      <c r="BG114" s="225"/>
      <c r="BH114" s="225"/>
      <c r="BI114" s="225"/>
      <c r="BJ114" s="225"/>
      <c r="BK114" s="225"/>
      <c r="BL114" s="225"/>
      <c r="BM114" s="225"/>
      <c r="BN114" s="225"/>
      <c r="BO114" s="225"/>
      <c r="BP114" s="225"/>
      <c r="BQ114" s="225"/>
      <c r="BR114" s="225"/>
      <c r="BS114" s="225"/>
      <c r="BT114" s="225"/>
      <c r="BU114" s="225"/>
      <c r="BV114" s="225"/>
      <c r="BW114" s="225"/>
      <c r="BX114" s="225"/>
      <c r="BY114" s="225"/>
      <c r="BZ114" s="225"/>
      <c r="CA114" s="225"/>
      <c r="CB114" s="225"/>
      <c r="CC114" s="225"/>
      <c r="CD114" s="225"/>
      <c r="CE114" s="225"/>
      <c r="CF114" s="225"/>
      <c r="CG114" s="225"/>
      <c r="CH114" s="225"/>
      <c r="CI114" s="225"/>
      <c r="CJ114" s="225"/>
      <c r="CK114" s="225"/>
      <c r="CL114" s="225"/>
      <c r="CM114" s="225"/>
      <c r="CN114" s="225"/>
      <c r="CO114" s="225"/>
      <c r="CP114" s="225"/>
      <c r="CQ114" s="225"/>
      <c r="CR114" s="225"/>
      <c r="CS114" s="225"/>
      <c r="CT114" s="225"/>
      <c r="CU114" s="225"/>
      <c r="CV114" s="225"/>
      <c r="CW114" s="225"/>
      <c r="CX114" s="225"/>
      <c r="CY114" s="225"/>
      <c r="CZ114" s="225"/>
      <c r="DA114" s="225"/>
      <c r="DB114" s="225"/>
      <c r="DC114" s="225"/>
      <c r="DD114" s="225"/>
      <c r="DE114" s="225"/>
      <c r="DF114" s="225"/>
      <c r="DG114" s="225"/>
      <c r="DH114" s="225"/>
      <c r="DI114" s="225"/>
      <c r="DJ114" s="225"/>
      <c r="DK114" s="225"/>
      <c r="DL114" s="225"/>
      <c r="DM114" s="225"/>
      <c r="DN114" s="225"/>
      <c r="DO114" s="225"/>
      <c r="DP114" s="225"/>
      <c r="DQ114" s="225"/>
      <c r="DR114" s="225"/>
      <c r="DS114" s="225"/>
      <c r="DT114" s="225"/>
      <c r="DU114" s="225"/>
      <c r="DV114" s="225"/>
      <c r="DW114" s="225"/>
      <c r="DX114" s="225"/>
      <c r="DY114" s="225"/>
      <c r="DZ114" s="225"/>
      <c r="EA114" s="225"/>
      <c r="EB114" s="225"/>
      <c r="EC114" s="225"/>
      <c r="ED114" s="225"/>
      <c r="EE114" s="225"/>
      <c r="EF114" s="225"/>
      <c r="EG114" s="225"/>
      <c r="EH114" s="225"/>
      <c r="EI114" s="225"/>
      <c r="EJ114" s="225"/>
      <c r="EK114" s="225"/>
      <c r="EL114" s="225"/>
      <c r="EM114" s="225"/>
      <c r="EN114" s="225"/>
      <c r="EO114" s="225"/>
      <c r="EP114" s="225"/>
      <c r="EQ114" s="225"/>
      <c r="ER114" s="225"/>
      <c r="ES114" s="225"/>
      <c r="ET114" s="225"/>
      <c r="EU114" s="225"/>
      <c r="EV114" s="225"/>
      <c r="EW114" s="225"/>
      <c r="EX114" s="225"/>
      <c r="EY114" s="225"/>
    </row>
    <row r="115" spans="1:155" s="224" customFormat="1" ht="31">
      <c r="A115" s="19" t="s">
        <v>1258</v>
      </c>
      <c r="B115" s="206" t="s">
        <v>1257</v>
      </c>
      <c r="C115" s="102" t="s">
        <v>1256</v>
      </c>
      <c r="D115" s="24">
        <v>0</v>
      </c>
      <c r="E115" s="26" t="s">
        <v>168</v>
      </c>
      <c r="F115" s="25"/>
      <c r="G115" s="24"/>
      <c r="H115" s="450"/>
      <c r="I115" s="450"/>
      <c r="J115" s="225"/>
      <c r="K115" s="225"/>
      <c r="L115" s="225"/>
      <c r="M115" s="225"/>
      <c r="N115" s="225"/>
      <c r="O115" s="225"/>
      <c r="P115" s="225"/>
      <c r="Q115" s="225"/>
      <c r="R115" s="225"/>
      <c r="S115" s="225"/>
      <c r="T115" s="225"/>
      <c r="U115" s="225"/>
      <c r="V115" s="225"/>
      <c r="W115" s="225"/>
      <c r="X115" s="225"/>
      <c r="Y115" s="225"/>
      <c r="Z115" s="225"/>
      <c r="AA115" s="225"/>
      <c r="AB115" s="225"/>
      <c r="AC115" s="225"/>
      <c r="AD115" s="225"/>
      <c r="AE115" s="225"/>
      <c r="AF115" s="225"/>
      <c r="AG115" s="225"/>
      <c r="AH115" s="225"/>
      <c r="AI115" s="225"/>
      <c r="AJ115" s="225"/>
      <c r="AK115" s="225"/>
      <c r="AL115" s="225"/>
      <c r="AM115" s="225"/>
      <c r="AN115" s="225"/>
      <c r="AO115" s="225"/>
      <c r="AP115" s="225"/>
      <c r="AQ115" s="225"/>
      <c r="AR115" s="225"/>
      <c r="AS115" s="225"/>
      <c r="AT115" s="225"/>
      <c r="AU115" s="225"/>
      <c r="AV115" s="225"/>
      <c r="AW115" s="225"/>
      <c r="AX115" s="225"/>
      <c r="AY115" s="225"/>
      <c r="AZ115" s="225"/>
      <c r="BA115" s="225"/>
      <c r="BB115" s="225"/>
      <c r="BC115" s="225"/>
      <c r="BD115" s="225"/>
      <c r="BE115" s="225"/>
      <c r="BF115" s="225"/>
      <c r="BG115" s="225"/>
      <c r="BH115" s="225"/>
      <c r="BI115" s="225"/>
      <c r="BJ115" s="225"/>
      <c r="BK115" s="225"/>
      <c r="BL115" s="225"/>
      <c r="BM115" s="225"/>
      <c r="BN115" s="225"/>
      <c r="BO115" s="225"/>
      <c r="BP115" s="225"/>
      <c r="BQ115" s="225"/>
      <c r="BR115" s="225"/>
      <c r="BS115" s="225"/>
      <c r="BT115" s="225"/>
      <c r="BU115" s="225"/>
      <c r="BV115" s="225"/>
      <c r="BW115" s="225"/>
      <c r="BX115" s="225"/>
      <c r="BY115" s="225"/>
      <c r="BZ115" s="225"/>
      <c r="CA115" s="225"/>
      <c r="CB115" s="225"/>
      <c r="CC115" s="225"/>
      <c r="CD115" s="225"/>
      <c r="CE115" s="225"/>
      <c r="CF115" s="225"/>
      <c r="CG115" s="225"/>
      <c r="CH115" s="225"/>
      <c r="CI115" s="225"/>
      <c r="CJ115" s="225"/>
      <c r="CK115" s="225"/>
      <c r="CL115" s="225"/>
      <c r="CM115" s="225"/>
      <c r="CN115" s="225"/>
      <c r="CO115" s="225"/>
      <c r="CP115" s="225"/>
      <c r="CQ115" s="225"/>
      <c r="CR115" s="225"/>
      <c r="CS115" s="225"/>
      <c r="CT115" s="225"/>
      <c r="CU115" s="225"/>
      <c r="CV115" s="225"/>
      <c r="CW115" s="225"/>
      <c r="CX115" s="225"/>
      <c r="CY115" s="225"/>
      <c r="CZ115" s="225"/>
      <c r="DA115" s="225"/>
      <c r="DB115" s="225"/>
      <c r="DC115" s="225"/>
      <c r="DD115" s="225"/>
      <c r="DE115" s="225"/>
      <c r="DF115" s="225"/>
      <c r="DG115" s="225"/>
      <c r="DH115" s="225"/>
      <c r="DI115" s="225"/>
      <c r="DJ115" s="225"/>
      <c r="DK115" s="225"/>
      <c r="DL115" s="225"/>
      <c r="DM115" s="225"/>
      <c r="DN115" s="225"/>
      <c r="DO115" s="225"/>
      <c r="DP115" s="225"/>
      <c r="DQ115" s="225"/>
      <c r="DR115" s="225"/>
      <c r="DS115" s="225"/>
      <c r="DT115" s="225"/>
      <c r="DU115" s="225"/>
      <c r="DV115" s="225"/>
      <c r="DW115" s="225"/>
      <c r="DX115" s="225"/>
      <c r="DY115" s="225"/>
      <c r="DZ115" s="225"/>
      <c r="EA115" s="225"/>
      <c r="EB115" s="225"/>
      <c r="EC115" s="225"/>
      <c r="ED115" s="225"/>
      <c r="EE115" s="225"/>
      <c r="EF115" s="225"/>
      <c r="EG115" s="225"/>
      <c r="EH115" s="225"/>
      <c r="EI115" s="225"/>
      <c r="EJ115" s="225"/>
      <c r="EK115" s="225"/>
      <c r="EL115" s="225"/>
      <c r="EM115" s="225"/>
      <c r="EN115" s="225"/>
      <c r="EO115" s="225"/>
      <c r="EP115" s="225"/>
      <c r="EQ115" s="225"/>
      <c r="ER115" s="225"/>
      <c r="ES115" s="225"/>
      <c r="ET115" s="225"/>
      <c r="EU115" s="225"/>
      <c r="EV115" s="225"/>
      <c r="EW115" s="225"/>
      <c r="EX115" s="225"/>
      <c r="EY115" s="225"/>
    </row>
    <row r="116" spans="1:155" s="224" customFormat="1" ht="46.5" hidden="1">
      <c r="A116" s="21" t="s">
        <v>1255</v>
      </c>
      <c r="B116" s="206" t="s">
        <v>1254</v>
      </c>
      <c r="D116" s="25"/>
      <c r="E116" s="26"/>
      <c r="F116" s="25"/>
      <c r="G116" s="25"/>
      <c r="H116" s="451"/>
      <c r="I116" s="451"/>
    </row>
    <row r="117" spans="1:155" s="224" customFormat="1" ht="46.5">
      <c r="A117" s="19" t="s">
        <v>1252</v>
      </c>
      <c r="B117" s="206" t="s">
        <v>1251</v>
      </c>
      <c r="C117" s="17" t="s">
        <v>2204</v>
      </c>
      <c r="D117" s="24">
        <v>0</v>
      </c>
      <c r="E117" s="26" t="s">
        <v>1249</v>
      </c>
      <c r="F117" s="25"/>
      <c r="G117" s="24"/>
      <c r="H117" s="450"/>
      <c r="I117" s="450"/>
      <c r="J117" s="225"/>
      <c r="K117" s="225"/>
      <c r="L117" s="225"/>
      <c r="M117" s="225"/>
      <c r="N117" s="225"/>
      <c r="O117" s="225"/>
      <c r="P117" s="225"/>
      <c r="Q117" s="225"/>
      <c r="R117" s="225"/>
      <c r="S117" s="225"/>
      <c r="T117" s="225"/>
      <c r="U117" s="225"/>
      <c r="V117" s="225"/>
      <c r="W117" s="225"/>
      <c r="X117" s="225"/>
      <c r="Y117" s="225"/>
      <c r="Z117" s="225"/>
      <c r="AA117" s="225"/>
      <c r="AB117" s="225"/>
      <c r="AC117" s="225"/>
      <c r="AD117" s="225"/>
      <c r="AE117" s="225"/>
      <c r="AF117" s="225"/>
      <c r="AG117" s="225"/>
      <c r="AH117" s="225"/>
      <c r="AI117" s="225"/>
      <c r="AJ117" s="225"/>
      <c r="AK117" s="225"/>
      <c r="AL117" s="225"/>
      <c r="AM117" s="225"/>
      <c r="AN117" s="225"/>
      <c r="AO117" s="225"/>
      <c r="AP117" s="225"/>
      <c r="AQ117" s="225"/>
      <c r="AR117" s="225"/>
      <c r="AS117" s="225"/>
      <c r="AT117" s="225"/>
      <c r="AU117" s="225"/>
      <c r="AV117" s="225"/>
      <c r="AW117" s="225"/>
      <c r="AX117" s="225"/>
      <c r="AY117" s="225"/>
      <c r="AZ117" s="225"/>
      <c r="BA117" s="225"/>
      <c r="BB117" s="225"/>
      <c r="BC117" s="225"/>
      <c r="BD117" s="225"/>
      <c r="BE117" s="225"/>
      <c r="BF117" s="225"/>
      <c r="BG117" s="225"/>
      <c r="BH117" s="225"/>
      <c r="BI117" s="225"/>
      <c r="BJ117" s="225"/>
      <c r="BK117" s="225"/>
      <c r="BL117" s="225"/>
      <c r="BM117" s="225"/>
      <c r="BN117" s="225"/>
      <c r="BO117" s="225"/>
      <c r="BP117" s="225"/>
      <c r="BQ117" s="225"/>
      <c r="BR117" s="225"/>
      <c r="BS117" s="225"/>
      <c r="BT117" s="225"/>
      <c r="BU117" s="225"/>
      <c r="BV117" s="225"/>
      <c r="BW117" s="225"/>
      <c r="BX117" s="225"/>
      <c r="BY117" s="225"/>
      <c r="BZ117" s="225"/>
      <c r="CA117" s="225"/>
      <c r="CB117" s="225"/>
      <c r="CC117" s="225"/>
      <c r="CD117" s="225"/>
      <c r="CE117" s="225"/>
      <c r="CF117" s="225"/>
      <c r="CG117" s="225"/>
      <c r="CH117" s="225"/>
      <c r="CI117" s="225"/>
      <c r="CJ117" s="225"/>
      <c r="CK117" s="225"/>
      <c r="CL117" s="225"/>
      <c r="CM117" s="225"/>
      <c r="CN117" s="225"/>
      <c r="CO117" s="225"/>
      <c r="CP117" s="225"/>
      <c r="CQ117" s="225"/>
      <c r="CR117" s="225"/>
      <c r="CS117" s="225"/>
      <c r="CT117" s="225"/>
      <c r="CU117" s="225"/>
      <c r="CV117" s="225"/>
      <c r="CW117" s="225"/>
      <c r="CX117" s="225"/>
      <c r="CY117" s="225"/>
      <c r="CZ117" s="225"/>
      <c r="DA117" s="225"/>
      <c r="DB117" s="225"/>
      <c r="DC117" s="225"/>
      <c r="DD117" s="225"/>
      <c r="DE117" s="225"/>
      <c r="DF117" s="225"/>
      <c r="DG117" s="225"/>
      <c r="DH117" s="225"/>
      <c r="DI117" s="225"/>
      <c r="DJ117" s="225"/>
      <c r="DK117" s="225"/>
      <c r="DL117" s="225"/>
      <c r="DM117" s="225"/>
      <c r="DN117" s="225"/>
      <c r="DO117" s="225"/>
      <c r="DP117" s="225"/>
      <c r="DQ117" s="225"/>
      <c r="DR117" s="225"/>
      <c r="DS117" s="225"/>
      <c r="DT117" s="225"/>
      <c r="DU117" s="225"/>
      <c r="DV117" s="225"/>
      <c r="DW117" s="225"/>
      <c r="DX117" s="225"/>
      <c r="DY117" s="225"/>
      <c r="DZ117" s="225"/>
      <c r="EA117" s="225"/>
      <c r="EB117" s="225"/>
      <c r="EC117" s="225"/>
      <c r="ED117" s="225"/>
      <c r="EE117" s="225"/>
      <c r="EF117" s="225"/>
      <c r="EG117" s="225"/>
      <c r="EH117" s="225"/>
      <c r="EI117" s="225"/>
      <c r="EJ117" s="225"/>
      <c r="EK117" s="225"/>
      <c r="EL117" s="225"/>
      <c r="EM117" s="225"/>
      <c r="EN117" s="225"/>
      <c r="EO117" s="225"/>
      <c r="EP117" s="225"/>
      <c r="EQ117" s="225"/>
      <c r="ER117" s="225"/>
      <c r="ES117" s="225"/>
      <c r="ET117" s="225"/>
      <c r="EU117" s="225"/>
      <c r="EV117" s="225"/>
      <c r="EW117" s="225"/>
      <c r="EX117" s="225"/>
      <c r="EY117" s="225"/>
    </row>
    <row r="118" spans="1:155" s="224" customFormat="1" ht="40.15" customHeight="1">
      <c r="A118" s="183" t="s">
        <v>1248</v>
      </c>
      <c r="B118" s="918" t="s">
        <v>2379</v>
      </c>
      <c r="C118" s="919"/>
      <c r="D118" s="919"/>
      <c r="E118" s="919"/>
      <c r="F118" s="919"/>
      <c r="G118" s="920"/>
      <c r="H118" s="450">
        <f>SUM(D119:D122)</f>
        <v>0</v>
      </c>
      <c r="I118" s="450">
        <f>COUNT(D119:D122)*2</f>
        <v>6</v>
      </c>
      <c r="J118" s="225"/>
      <c r="K118" s="225"/>
      <c r="L118" s="225"/>
      <c r="M118" s="225"/>
      <c r="N118" s="225"/>
      <c r="O118" s="225"/>
      <c r="P118" s="225"/>
      <c r="Q118" s="225"/>
      <c r="R118" s="225"/>
      <c r="S118" s="225"/>
      <c r="T118" s="225"/>
      <c r="U118" s="225"/>
      <c r="V118" s="225"/>
      <c r="W118" s="225"/>
      <c r="X118" s="225"/>
      <c r="Y118" s="225"/>
      <c r="Z118" s="225"/>
      <c r="AA118" s="225"/>
      <c r="AB118" s="225"/>
      <c r="AC118" s="225"/>
      <c r="AD118" s="225"/>
      <c r="AE118" s="225"/>
      <c r="AF118" s="225"/>
      <c r="AG118" s="225"/>
      <c r="AH118" s="225"/>
      <c r="AI118" s="225"/>
      <c r="AJ118" s="225"/>
      <c r="AK118" s="225"/>
      <c r="AL118" s="225"/>
      <c r="AM118" s="225"/>
      <c r="AN118" s="225"/>
      <c r="AO118" s="225"/>
      <c r="AP118" s="225"/>
      <c r="AQ118" s="225"/>
      <c r="AR118" s="225"/>
      <c r="AS118" s="225"/>
      <c r="AT118" s="225"/>
      <c r="AU118" s="225"/>
      <c r="AV118" s="225"/>
      <c r="AW118" s="225"/>
      <c r="AX118" s="225"/>
      <c r="AY118" s="225"/>
      <c r="AZ118" s="225"/>
      <c r="BA118" s="225"/>
      <c r="BB118" s="225"/>
      <c r="BC118" s="225"/>
      <c r="BD118" s="225"/>
      <c r="BE118" s="225"/>
      <c r="BF118" s="225"/>
      <c r="BG118" s="225"/>
      <c r="BH118" s="225"/>
      <c r="BI118" s="225"/>
      <c r="BJ118" s="225"/>
      <c r="BK118" s="225"/>
      <c r="BL118" s="225"/>
      <c r="BM118" s="225"/>
      <c r="BN118" s="225"/>
      <c r="BO118" s="225"/>
      <c r="BP118" s="225"/>
      <c r="BQ118" s="225"/>
      <c r="BR118" s="225"/>
      <c r="BS118" s="225"/>
      <c r="BT118" s="225"/>
      <c r="BU118" s="225"/>
      <c r="BV118" s="225"/>
      <c r="BW118" s="225"/>
      <c r="BX118" s="225"/>
      <c r="BY118" s="225"/>
      <c r="BZ118" s="225"/>
      <c r="CA118" s="225"/>
      <c r="CB118" s="225"/>
      <c r="CC118" s="225"/>
      <c r="CD118" s="225"/>
      <c r="CE118" s="225"/>
      <c r="CF118" s="225"/>
      <c r="CG118" s="225"/>
      <c r="CH118" s="225"/>
      <c r="CI118" s="225"/>
      <c r="CJ118" s="225"/>
      <c r="CK118" s="225"/>
      <c r="CL118" s="225"/>
      <c r="CM118" s="225"/>
      <c r="CN118" s="225"/>
      <c r="CO118" s="225"/>
      <c r="CP118" s="225"/>
      <c r="CQ118" s="225"/>
      <c r="CR118" s="225"/>
      <c r="CS118" s="225"/>
      <c r="CT118" s="225"/>
      <c r="CU118" s="225"/>
      <c r="CV118" s="225"/>
      <c r="CW118" s="225"/>
      <c r="CX118" s="225"/>
      <c r="CY118" s="225"/>
      <c r="CZ118" s="225"/>
      <c r="DA118" s="225"/>
      <c r="DB118" s="225"/>
      <c r="DC118" s="225"/>
      <c r="DD118" s="225"/>
      <c r="DE118" s="225"/>
      <c r="DF118" s="225"/>
      <c r="DG118" s="225"/>
      <c r="DH118" s="225"/>
      <c r="DI118" s="225"/>
      <c r="DJ118" s="225"/>
      <c r="DK118" s="225"/>
      <c r="DL118" s="225"/>
      <c r="DM118" s="225"/>
      <c r="DN118" s="225"/>
      <c r="DO118" s="225"/>
      <c r="DP118" s="225"/>
      <c r="DQ118" s="225"/>
      <c r="DR118" s="225"/>
      <c r="DS118" s="225"/>
      <c r="DT118" s="225"/>
      <c r="DU118" s="225"/>
      <c r="DV118" s="225"/>
      <c r="DW118" s="225"/>
      <c r="DX118" s="225"/>
      <c r="DY118" s="225"/>
      <c r="DZ118" s="225"/>
      <c r="EA118" s="225"/>
      <c r="EB118" s="225"/>
      <c r="EC118" s="225"/>
      <c r="ED118" s="225"/>
      <c r="EE118" s="225"/>
      <c r="EF118" s="225"/>
      <c r="EG118" s="225"/>
      <c r="EH118" s="225"/>
      <c r="EI118" s="225"/>
      <c r="EJ118" s="225"/>
      <c r="EK118" s="225"/>
      <c r="EL118" s="225"/>
      <c r="EM118" s="225"/>
      <c r="EN118" s="225"/>
      <c r="EO118" s="225"/>
      <c r="EP118" s="225"/>
      <c r="EQ118" s="225"/>
      <c r="ER118" s="225"/>
      <c r="ES118" s="225"/>
      <c r="ET118" s="225"/>
      <c r="EU118" s="225"/>
      <c r="EV118" s="225"/>
      <c r="EW118" s="225"/>
      <c r="EX118" s="225"/>
      <c r="EY118" s="225"/>
    </row>
    <row r="119" spans="1:155" s="224" customFormat="1" ht="31">
      <c r="A119" s="19" t="s">
        <v>1246</v>
      </c>
      <c r="B119" s="66" t="s">
        <v>1245</v>
      </c>
      <c r="C119" s="17" t="s">
        <v>2378</v>
      </c>
      <c r="D119" s="24">
        <v>0</v>
      </c>
      <c r="E119" s="26" t="s">
        <v>168</v>
      </c>
      <c r="F119" s="25"/>
      <c r="G119" s="24"/>
      <c r="H119" s="450"/>
      <c r="I119" s="450"/>
      <c r="J119" s="225"/>
      <c r="K119" s="225"/>
      <c r="L119" s="225"/>
      <c r="M119" s="225"/>
      <c r="N119" s="225"/>
      <c r="O119" s="225"/>
      <c r="P119" s="225"/>
      <c r="Q119" s="225"/>
      <c r="R119" s="225"/>
      <c r="S119" s="225"/>
      <c r="T119" s="225"/>
      <c r="U119" s="225"/>
      <c r="V119" s="225"/>
      <c r="W119" s="225"/>
      <c r="X119" s="225"/>
      <c r="Y119" s="225"/>
      <c r="Z119" s="225"/>
      <c r="AA119" s="225"/>
      <c r="AB119" s="225"/>
      <c r="AC119" s="225"/>
      <c r="AD119" s="225"/>
      <c r="AE119" s="225"/>
      <c r="AF119" s="225"/>
      <c r="AG119" s="225"/>
      <c r="AH119" s="225"/>
      <c r="AI119" s="225"/>
      <c r="AJ119" s="225"/>
      <c r="AK119" s="225"/>
      <c r="AL119" s="225"/>
      <c r="AM119" s="225"/>
      <c r="AN119" s="225"/>
      <c r="AO119" s="225"/>
      <c r="AP119" s="225"/>
      <c r="AQ119" s="225"/>
      <c r="AR119" s="225"/>
      <c r="AS119" s="225"/>
      <c r="AT119" s="225"/>
      <c r="AU119" s="225"/>
      <c r="AV119" s="225"/>
      <c r="AW119" s="225"/>
      <c r="AX119" s="225"/>
      <c r="AY119" s="225"/>
      <c r="AZ119" s="225"/>
      <c r="BA119" s="225"/>
      <c r="BB119" s="225"/>
      <c r="BC119" s="225"/>
      <c r="BD119" s="225"/>
      <c r="BE119" s="225"/>
      <c r="BF119" s="225"/>
      <c r="BG119" s="225"/>
      <c r="BH119" s="225"/>
      <c r="BI119" s="225"/>
      <c r="BJ119" s="225"/>
      <c r="BK119" s="225"/>
      <c r="BL119" s="225"/>
      <c r="BM119" s="225"/>
      <c r="BN119" s="225"/>
      <c r="BO119" s="225"/>
      <c r="BP119" s="225"/>
      <c r="BQ119" s="225"/>
      <c r="BR119" s="225"/>
      <c r="BS119" s="225"/>
      <c r="BT119" s="225"/>
      <c r="BU119" s="225"/>
      <c r="BV119" s="225"/>
      <c r="BW119" s="225"/>
      <c r="BX119" s="225"/>
      <c r="BY119" s="225"/>
      <c r="BZ119" s="225"/>
      <c r="CA119" s="225"/>
      <c r="CB119" s="225"/>
      <c r="CC119" s="225"/>
      <c r="CD119" s="225"/>
      <c r="CE119" s="225"/>
      <c r="CF119" s="225"/>
      <c r="CG119" s="225"/>
      <c r="CH119" s="225"/>
      <c r="CI119" s="225"/>
      <c r="CJ119" s="225"/>
      <c r="CK119" s="225"/>
      <c r="CL119" s="225"/>
      <c r="CM119" s="225"/>
      <c r="CN119" s="225"/>
      <c r="CO119" s="225"/>
      <c r="CP119" s="225"/>
      <c r="CQ119" s="225"/>
      <c r="CR119" s="225"/>
      <c r="CS119" s="225"/>
      <c r="CT119" s="225"/>
      <c r="CU119" s="225"/>
      <c r="CV119" s="225"/>
      <c r="CW119" s="225"/>
      <c r="CX119" s="225"/>
      <c r="CY119" s="225"/>
      <c r="CZ119" s="225"/>
      <c r="DA119" s="225"/>
      <c r="DB119" s="225"/>
      <c r="DC119" s="225"/>
      <c r="DD119" s="225"/>
      <c r="DE119" s="225"/>
      <c r="DF119" s="225"/>
      <c r="DG119" s="225"/>
      <c r="DH119" s="225"/>
      <c r="DI119" s="225"/>
      <c r="DJ119" s="225"/>
      <c r="DK119" s="225"/>
      <c r="DL119" s="225"/>
      <c r="DM119" s="225"/>
      <c r="DN119" s="225"/>
      <c r="DO119" s="225"/>
      <c r="DP119" s="225"/>
      <c r="DQ119" s="225"/>
      <c r="DR119" s="225"/>
      <c r="DS119" s="225"/>
      <c r="DT119" s="225"/>
      <c r="DU119" s="225"/>
      <c r="DV119" s="225"/>
      <c r="DW119" s="225"/>
      <c r="DX119" s="225"/>
      <c r="DY119" s="225"/>
      <c r="DZ119" s="225"/>
      <c r="EA119" s="225"/>
      <c r="EB119" s="225"/>
      <c r="EC119" s="225"/>
      <c r="ED119" s="225"/>
      <c r="EE119" s="225"/>
      <c r="EF119" s="225"/>
      <c r="EG119" s="225"/>
      <c r="EH119" s="225"/>
      <c r="EI119" s="225"/>
      <c r="EJ119" s="225"/>
      <c r="EK119" s="225"/>
      <c r="EL119" s="225"/>
      <c r="EM119" s="225"/>
      <c r="EN119" s="225"/>
      <c r="EO119" s="225"/>
      <c r="EP119" s="225"/>
      <c r="EQ119" s="225"/>
      <c r="ER119" s="225"/>
      <c r="ES119" s="225"/>
      <c r="ET119" s="225"/>
      <c r="EU119" s="225"/>
      <c r="EV119" s="225"/>
      <c r="EW119" s="225"/>
      <c r="EX119" s="225"/>
      <c r="EY119" s="225"/>
    </row>
    <row r="120" spans="1:155" s="224" customFormat="1" ht="62" hidden="1">
      <c r="A120" s="21" t="s">
        <v>1239</v>
      </c>
      <c r="B120" s="66" t="s">
        <v>1238</v>
      </c>
      <c r="C120" s="25"/>
      <c r="D120" s="25"/>
      <c r="E120" s="26"/>
      <c r="F120" s="25"/>
      <c r="G120" s="25"/>
      <c r="H120" s="451"/>
      <c r="I120" s="451"/>
    </row>
    <row r="121" spans="1:155" s="224" customFormat="1" ht="46.5">
      <c r="A121" s="19" t="s">
        <v>1237</v>
      </c>
      <c r="B121" s="100" t="s">
        <v>1236</v>
      </c>
      <c r="C121" s="36" t="s">
        <v>2201</v>
      </c>
      <c r="D121" s="24">
        <v>0</v>
      </c>
      <c r="E121" s="26" t="s">
        <v>168</v>
      </c>
      <c r="F121" s="25"/>
      <c r="G121" s="24"/>
      <c r="H121" s="450"/>
      <c r="I121" s="450"/>
      <c r="J121" s="225"/>
      <c r="K121" s="225"/>
      <c r="L121" s="225"/>
      <c r="M121" s="225"/>
      <c r="N121" s="225"/>
      <c r="O121" s="225"/>
      <c r="P121" s="225"/>
      <c r="Q121" s="225"/>
      <c r="R121" s="225"/>
      <c r="S121" s="225"/>
      <c r="T121" s="225"/>
      <c r="U121" s="225"/>
      <c r="V121" s="225"/>
      <c r="W121" s="225"/>
      <c r="X121" s="225"/>
      <c r="Y121" s="225"/>
      <c r="Z121" s="225"/>
      <c r="AA121" s="225"/>
      <c r="AB121" s="225"/>
      <c r="AC121" s="225"/>
      <c r="AD121" s="225"/>
      <c r="AE121" s="225"/>
      <c r="AF121" s="225"/>
      <c r="AG121" s="225"/>
      <c r="AH121" s="225"/>
      <c r="AI121" s="225"/>
      <c r="AJ121" s="225"/>
      <c r="AK121" s="225"/>
      <c r="AL121" s="225"/>
      <c r="AM121" s="225"/>
      <c r="AN121" s="225"/>
      <c r="AO121" s="225"/>
      <c r="AP121" s="225"/>
      <c r="AQ121" s="225"/>
      <c r="AR121" s="225"/>
      <c r="AS121" s="225"/>
      <c r="AT121" s="225"/>
      <c r="AU121" s="225"/>
      <c r="AV121" s="225"/>
      <c r="AW121" s="225"/>
      <c r="AX121" s="225"/>
      <c r="AY121" s="225"/>
      <c r="AZ121" s="225"/>
      <c r="BA121" s="225"/>
      <c r="BB121" s="225"/>
      <c r="BC121" s="225"/>
      <c r="BD121" s="225"/>
      <c r="BE121" s="225"/>
      <c r="BF121" s="225"/>
      <c r="BG121" s="225"/>
      <c r="BH121" s="225"/>
      <c r="BI121" s="225"/>
      <c r="BJ121" s="225"/>
      <c r="BK121" s="225"/>
      <c r="BL121" s="225"/>
      <c r="BM121" s="225"/>
      <c r="BN121" s="225"/>
      <c r="BO121" s="225"/>
      <c r="BP121" s="225"/>
      <c r="BQ121" s="225"/>
      <c r="BR121" s="225"/>
      <c r="BS121" s="225"/>
      <c r="BT121" s="225"/>
      <c r="BU121" s="225"/>
      <c r="BV121" s="225"/>
      <c r="BW121" s="225"/>
      <c r="BX121" s="225"/>
      <c r="BY121" s="225"/>
      <c r="BZ121" s="225"/>
      <c r="CA121" s="225"/>
      <c r="CB121" s="225"/>
      <c r="CC121" s="225"/>
      <c r="CD121" s="225"/>
      <c r="CE121" s="225"/>
      <c r="CF121" s="225"/>
      <c r="CG121" s="225"/>
      <c r="CH121" s="225"/>
      <c r="CI121" s="225"/>
      <c r="CJ121" s="225"/>
      <c r="CK121" s="225"/>
      <c r="CL121" s="225"/>
      <c r="CM121" s="225"/>
      <c r="CN121" s="225"/>
      <c r="CO121" s="225"/>
      <c r="CP121" s="225"/>
      <c r="CQ121" s="225"/>
      <c r="CR121" s="225"/>
      <c r="CS121" s="225"/>
      <c r="CT121" s="225"/>
      <c r="CU121" s="225"/>
      <c r="CV121" s="225"/>
      <c r="CW121" s="225"/>
      <c r="CX121" s="225"/>
      <c r="CY121" s="225"/>
      <c r="CZ121" s="225"/>
      <c r="DA121" s="225"/>
      <c r="DB121" s="225"/>
      <c r="DC121" s="225"/>
      <c r="DD121" s="225"/>
      <c r="DE121" s="225"/>
      <c r="DF121" s="225"/>
      <c r="DG121" s="225"/>
      <c r="DH121" s="225"/>
      <c r="DI121" s="225"/>
      <c r="DJ121" s="225"/>
      <c r="DK121" s="225"/>
      <c r="DL121" s="225"/>
      <c r="DM121" s="225"/>
      <c r="DN121" s="225"/>
      <c r="DO121" s="225"/>
      <c r="DP121" s="225"/>
      <c r="DQ121" s="225"/>
      <c r="DR121" s="225"/>
      <c r="DS121" s="225"/>
      <c r="DT121" s="225"/>
      <c r="DU121" s="225"/>
      <c r="DV121" s="225"/>
      <c r="DW121" s="225"/>
      <c r="DX121" s="225"/>
      <c r="DY121" s="225"/>
      <c r="DZ121" s="225"/>
      <c r="EA121" s="225"/>
      <c r="EB121" s="225"/>
      <c r="EC121" s="225"/>
      <c r="ED121" s="225"/>
      <c r="EE121" s="225"/>
      <c r="EF121" s="225"/>
      <c r="EG121" s="225"/>
      <c r="EH121" s="225"/>
      <c r="EI121" s="225"/>
      <c r="EJ121" s="225"/>
      <c r="EK121" s="225"/>
      <c r="EL121" s="225"/>
      <c r="EM121" s="225"/>
      <c r="EN121" s="225"/>
      <c r="EO121" s="225"/>
      <c r="EP121" s="225"/>
      <c r="EQ121" s="225"/>
      <c r="ER121" s="225"/>
      <c r="ES121" s="225"/>
      <c r="ET121" s="225"/>
      <c r="EU121" s="225"/>
      <c r="EV121" s="225"/>
      <c r="EW121" s="225"/>
      <c r="EX121" s="225"/>
      <c r="EY121" s="225"/>
    </row>
    <row r="122" spans="1:155" s="224" customFormat="1" ht="33.75" customHeight="1">
      <c r="A122" s="19"/>
      <c r="B122" s="66"/>
      <c r="C122" s="36" t="s">
        <v>1234</v>
      </c>
      <c r="D122" s="24">
        <v>0</v>
      </c>
      <c r="E122" s="26" t="s">
        <v>168</v>
      </c>
      <c r="F122" s="25"/>
      <c r="G122" s="24"/>
      <c r="H122" s="450"/>
      <c r="I122" s="450"/>
      <c r="J122" s="225"/>
      <c r="K122" s="225"/>
      <c r="L122" s="225"/>
      <c r="M122" s="225"/>
      <c r="N122" s="225"/>
      <c r="O122" s="225"/>
      <c r="P122" s="225"/>
      <c r="Q122" s="225"/>
      <c r="R122" s="225"/>
      <c r="S122" s="225"/>
      <c r="T122" s="225"/>
      <c r="U122" s="225"/>
      <c r="V122" s="225"/>
      <c r="W122" s="225"/>
      <c r="X122" s="225"/>
      <c r="Y122" s="225"/>
      <c r="Z122" s="225"/>
      <c r="AA122" s="225"/>
      <c r="AB122" s="225"/>
      <c r="AC122" s="225"/>
      <c r="AD122" s="225"/>
      <c r="AE122" s="225"/>
      <c r="AF122" s="225"/>
      <c r="AG122" s="225"/>
      <c r="AH122" s="225"/>
      <c r="AI122" s="225"/>
      <c r="AJ122" s="225"/>
      <c r="AK122" s="225"/>
      <c r="AL122" s="225"/>
      <c r="AM122" s="225"/>
      <c r="AN122" s="225"/>
      <c r="AO122" s="225"/>
      <c r="AP122" s="225"/>
      <c r="AQ122" s="225"/>
      <c r="AR122" s="225"/>
      <c r="AS122" s="225"/>
      <c r="AT122" s="225"/>
      <c r="AU122" s="225"/>
      <c r="AV122" s="225"/>
      <c r="AW122" s="225"/>
      <c r="AX122" s="225"/>
      <c r="AY122" s="225"/>
      <c r="AZ122" s="225"/>
      <c r="BA122" s="225"/>
      <c r="BB122" s="225"/>
      <c r="BC122" s="225"/>
      <c r="BD122" s="225"/>
      <c r="BE122" s="225"/>
      <c r="BF122" s="225"/>
      <c r="BG122" s="225"/>
      <c r="BH122" s="225"/>
      <c r="BI122" s="225"/>
      <c r="BJ122" s="225"/>
      <c r="BK122" s="225"/>
      <c r="BL122" s="225"/>
      <c r="BM122" s="225"/>
      <c r="BN122" s="225"/>
      <c r="BO122" s="225"/>
      <c r="BP122" s="225"/>
      <c r="BQ122" s="225"/>
      <c r="BR122" s="225"/>
      <c r="BS122" s="225"/>
      <c r="BT122" s="225"/>
      <c r="BU122" s="225"/>
      <c r="BV122" s="225"/>
      <c r="BW122" s="225"/>
      <c r="BX122" s="225"/>
      <c r="BY122" s="225"/>
      <c r="BZ122" s="225"/>
      <c r="CA122" s="225"/>
      <c r="CB122" s="225"/>
      <c r="CC122" s="225"/>
      <c r="CD122" s="225"/>
      <c r="CE122" s="225"/>
      <c r="CF122" s="225"/>
      <c r="CG122" s="225"/>
      <c r="CH122" s="225"/>
      <c r="CI122" s="225"/>
      <c r="CJ122" s="225"/>
      <c r="CK122" s="225"/>
      <c r="CL122" s="225"/>
      <c r="CM122" s="225"/>
      <c r="CN122" s="225"/>
      <c r="CO122" s="225"/>
      <c r="CP122" s="225"/>
      <c r="CQ122" s="225"/>
      <c r="CR122" s="225"/>
      <c r="CS122" s="225"/>
      <c r="CT122" s="225"/>
      <c r="CU122" s="225"/>
      <c r="CV122" s="225"/>
      <c r="CW122" s="225"/>
      <c r="CX122" s="225"/>
      <c r="CY122" s="225"/>
      <c r="CZ122" s="225"/>
      <c r="DA122" s="225"/>
      <c r="DB122" s="225"/>
      <c r="DC122" s="225"/>
      <c r="DD122" s="225"/>
      <c r="DE122" s="225"/>
      <c r="DF122" s="225"/>
      <c r="DG122" s="225"/>
      <c r="DH122" s="225"/>
      <c r="DI122" s="225"/>
      <c r="DJ122" s="225"/>
      <c r="DK122" s="225"/>
      <c r="DL122" s="225"/>
      <c r="DM122" s="225"/>
      <c r="DN122" s="225"/>
      <c r="DO122" s="225"/>
      <c r="DP122" s="225"/>
      <c r="DQ122" s="225"/>
      <c r="DR122" s="225"/>
      <c r="DS122" s="225"/>
      <c r="DT122" s="225"/>
      <c r="DU122" s="225"/>
      <c r="DV122" s="225"/>
      <c r="DW122" s="225"/>
      <c r="DX122" s="225"/>
      <c r="DY122" s="225"/>
      <c r="DZ122" s="225"/>
      <c r="EA122" s="225"/>
      <c r="EB122" s="225"/>
      <c r="EC122" s="225"/>
      <c r="ED122" s="225"/>
      <c r="EE122" s="225"/>
      <c r="EF122" s="225"/>
      <c r="EG122" s="225"/>
      <c r="EH122" s="225"/>
      <c r="EI122" s="225"/>
      <c r="EJ122" s="225"/>
      <c r="EK122" s="225"/>
      <c r="EL122" s="225"/>
      <c r="EM122" s="225"/>
      <c r="EN122" s="225"/>
      <c r="EO122" s="225"/>
      <c r="EP122" s="225"/>
      <c r="EQ122" s="225"/>
      <c r="ER122" s="225"/>
      <c r="ES122" s="225"/>
      <c r="ET122" s="225"/>
      <c r="EU122" s="225"/>
      <c r="EV122" s="225"/>
      <c r="EW122" s="225"/>
      <c r="EX122" s="225"/>
      <c r="EY122" s="225"/>
    </row>
    <row r="123" spans="1:155" s="224" customFormat="1" ht="46.5" hidden="1">
      <c r="A123" s="21" t="s">
        <v>1231</v>
      </c>
      <c r="B123" s="66" t="s">
        <v>1230</v>
      </c>
      <c r="D123" s="25"/>
      <c r="E123" s="26"/>
      <c r="F123" s="25"/>
      <c r="G123" s="25"/>
      <c r="H123" s="451"/>
      <c r="I123" s="451"/>
    </row>
    <row r="124" spans="1:155" s="224" customFormat="1" ht="46.5" hidden="1">
      <c r="A124" s="21" t="s">
        <v>1229</v>
      </c>
      <c r="B124" s="98" t="s">
        <v>1228</v>
      </c>
      <c r="C124" s="25"/>
      <c r="D124" s="25"/>
      <c r="E124" s="26"/>
      <c r="F124" s="25"/>
      <c r="G124" s="25"/>
      <c r="H124" s="451"/>
      <c r="I124" s="451"/>
    </row>
    <row r="125" spans="1:155" s="224" customFormat="1" ht="40.15" customHeight="1">
      <c r="A125" s="183" t="s">
        <v>1227</v>
      </c>
      <c r="B125" s="918" t="s">
        <v>1915</v>
      </c>
      <c r="C125" s="919"/>
      <c r="D125" s="919"/>
      <c r="E125" s="919"/>
      <c r="F125" s="919"/>
      <c r="G125" s="920"/>
      <c r="H125" s="450">
        <f>SUM(D126:D128)</f>
        <v>0</v>
      </c>
      <c r="I125" s="450">
        <f>COUNT(D126:D128)*2</f>
        <v>6</v>
      </c>
      <c r="J125" s="225"/>
      <c r="K125" s="225"/>
      <c r="L125" s="225"/>
      <c r="M125" s="225"/>
      <c r="N125" s="225"/>
      <c r="O125" s="225"/>
      <c r="P125" s="225"/>
      <c r="Q125" s="225"/>
      <c r="R125" s="225"/>
      <c r="S125" s="225"/>
      <c r="T125" s="225"/>
      <c r="U125" s="225"/>
      <c r="V125" s="225"/>
      <c r="W125" s="225"/>
      <c r="X125" s="225"/>
      <c r="Y125" s="225"/>
      <c r="Z125" s="225"/>
      <c r="AA125" s="225"/>
      <c r="AB125" s="225"/>
      <c r="AC125" s="225"/>
      <c r="AD125" s="225"/>
      <c r="AE125" s="225"/>
      <c r="AF125" s="225"/>
      <c r="AG125" s="225"/>
      <c r="AH125" s="225"/>
      <c r="AI125" s="225"/>
      <c r="AJ125" s="225"/>
      <c r="AK125" s="225"/>
      <c r="AL125" s="225"/>
      <c r="AM125" s="225"/>
      <c r="AN125" s="225"/>
      <c r="AO125" s="225"/>
      <c r="AP125" s="225"/>
      <c r="AQ125" s="225"/>
      <c r="AR125" s="225"/>
      <c r="AS125" s="225"/>
      <c r="AT125" s="225"/>
      <c r="AU125" s="225"/>
      <c r="AV125" s="225"/>
      <c r="AW125" s="225"/>
      <c r="AX125" s="225"/>
      <c r="AY125" s="225"/>
      <c r="AZ125" s="225"/>
      <c r="BA125" s="225"/>
      <c r="BB125" s="225"/>
      <c r="BC125" s="225"/>
      <c r="BD125" s="225"/>
      <c r="BE125" s="225"/>
      <c r="BF125" s="225"/>
      <c r="BG125" s="225"/>
      <c r="BH125" s="225"/>
      <c r="BI125" s="225"/>
      <c r="BJ125" s="225"/>
      <c r="BK125" s="225"/>
      <c r="BL125" s="225"/>
      <c r="BM125" s="225"/>
      <c r="BN125" s="225"/>
      <c r="BO125" s="225"/>
      <c r="BP125" s="225"/>
      <c r="BQ125" s="225"/>
      <c r="BR125" s="225"/>
      <c r="BS125" s="225"/>
      <c r="BT125" s="225"/>
      <c r="BU125" s="225"/>
      <c r="BV125" s="225"/>
      <c r="BW125" s="225"/>
      <c r="BX125" s="225"/>
      <c r="BY125" s="225"/>
      <c r="BZ125" s="225"/>
      <c r="CA125" s="225"/>
      <c r="CB125" s="225"/>
      <c r="CC125" s="225"/>
      <c r="CD125" s="225"/>
      <c r="CE125" s="225"/>
      <c r="CF125" s="225"/>
      <c r="CG125" s="225"/>
      <c r="CH125" s="225"/>
      <c r="CI125" s="225"/>
      <c r="CJ125" s="225"/>
      <c r="CK125" s="225"/>
      <c r="CL125" s="225"/>
      <c r="CM125" s="225"/>
      <c r="CN125" s="225"/>
      <c r="CO125" s="225"/>
      <c r="CP125" s="225"/>
      <c r="CQ125" s="225"/>
      <c r="CR125" s="225"/>
      <c r="CS125" s="225"/>
      <c r="CT125" s="225"/>
      <c r="CU125" s="225"/>
      <c r="CV125" s="225"/>
      <c r="CW125" s="225"/>
      <c r="CX125" s="225"/>
      <c r="CY125" s="225"/>
      <c r="CZ125" s="225"/>
      <c r="DA125" s="225"/>
      <c r="DB125" s="225"/>
      <c r="DC125" s="225"/>
      <c r="DD125" s="225"/>
      <c r="DE125" s="225"/>
      <c r="DF125" s="225"/>
      <c r="DG125" s="225"/>
      <c r="DH125" s="225"/>
      <c r="DI125" s="225"/>
      <c r="DJ125" s="225"/>
      <c r="DK125" s="225"/>
      <c r="DL125" s="225"/>
      <c r="DM125" s="225"/>
      <c r="DN125" s="225"/>
      <c r="DO125" s="225"/>
      <c r="DP125" s="225"/>
      <c r="DQ125" s="225"/>
      <c r="DR125" s="225"/>
      <c r="DS125" s="225"/>
      <c r="DT125" s="225"/>
      <c r="DU125" s="225"/>
      <c r="DV125" s="225"/>
      <c r="DW125" s="225"/>
      <c r="DX125" s="225"/>
      <c r="DY125" s="225"/>
      <c r="DZ125" s="225"/>
      <c r="EA125" s="225"/>
      <c r="EB125" s="225"/>
      <c r="EC125" s="225"/>
      <c r="ED125" s="225"/>
      <c r="EE125" s="225"/>
      <c r="EF125" s="225"/>
      <c r="EG125" s="225"/>
      <c r="EH125" s="225"/>
      <c r="EI125" s="225"/>
      <c r="EJ125" s="225"/>
      <c r="EK125" s="225"/>
      <c r="EL125" s="225"/>
      <c r="EM125" s="225"/>
      <c r="EN125" s="225"/>
      <c r="EO125" s="225"/>
      <c r="EP125" s="225"/>
      <c r="EQ125" s="225"/>
      <c r="ER125" s="225"/>
      <c r="ES125" s="225"/>
      <c r="ET125" s="225"/>
      <c r="EU125" s="225"/>
      <c r="EV125" s="225"/>
      <c r="EW125" s="225"/>
      <c r="EX125" s="225"/>
      <c r="EY125" s="225"/>
    </row>
    <row r="126" spans="1:155" s="224" customFormat="1" ht="31">
      <c r="A126" s="19" t="s">
        <v>1225</v>
      </c>
      <c r="B126" s="66" t="s">
        <v>1224</v>
      </c>
      <c r="C126" s="88" t="s">
        <v>2377</v>
      </c>
      <c r="D126" s="24">
        <v>0</v>
      </c>
      <c r="E126" s="26" t="s">
        <v>168</v>
      </c>
      <c r="F126" s="25"/>
      <c r="G126" s="24"/>
      <c r="H126" s="450"/>
      <c r="I126" s="450"/>
      <c r="J126" s="225"/>
      <c r="K126" s="225"/>
      <c r="L126" s="225"/>
      <c r="M126" s="225"/>
      <c r="N126" s="225"/>
      <c r="O126" s="225"/>
      <c r="P126" s="225"/>
      <c r="Q126" s="225"/>
      <c r="R126" s="225"/>
      <c r="S126" s="225"/>
      <c r="T126" s="225"/>
      <c r="U126" s="225"/>
      <c r="V126" s="225"/>
      <c r="W126" s="225"/>
      <c r="X126" s="225"/>
      <c r="Y126" s="225"/>
      <c r="Z126" s="225"/>
      <c r="AA126" s="225"/>
      <c r="AB126" s="225"/>
      <c r="AC126" s="225"/>
      <c r="AD126" s="225"/>
      <c r="AE126" s="225"/>
      <c r="AF126" s="225"/>
      <c r="AG126" s="225"/>
      <c r="AH126" s="225"/>
      <c r="AI126" s="225"/>
      <c r="AJ126" s="225"/>
      <c r="AK126" s="225"/>
      <c r="AL126" s="225"/>
      <c r="AM126" s="225"/>
      <c r="AN126" s="225"/>
      <c r="AO126" s="225"/>
      <c r="AP126" s="225"/>
      <c r="AQ126" s="225"/>
      <c r="AR126" s="225"/>
      <c r="AS126" s="225"/>
      <c r="AT126" s="225"/>
      <c r="AU126" s="225"/>
      <c r="AV126" s="225"/>
      <c r="AW126" s="225"/>
      <c r="AX126" s="225"/>
      <c r="AY126" s="225"/>
      <c r="AZ126" s="225"/>
      <c r="BA126" s="225"/>
      <c r="BB126" s="225"/>
      <c r="BC126" s="225"/>
      <c r="BD126" s="225"/>
      <c r="BE126" s="225"/>
      <c r="BF126" s="225"/>
      <c r="BG126" s="225"/>
      <c r="BH126" s="225"/>
      <c r="BI126" s="225"/>
      <c r="BJ126" s="225"/>
      <c r="BK126" s="225"/>
      <c r="BL126" s="225"/>
      <c r="BM126" s="225"/>
      <c r="BN126" s="225"/>
      <c r="BO126" s="225"/>
      <c r="BP126" s="225"/>
      <c r="BQ126" s="225"/>
      <c r="BR126" s="225"/>
      <c r="BS126" s="225"/>
      <c r="BT126" s="225"/>
      <c r="BU126" s="225"/>
      <c r="BV126" s="225"/>
      <c r="BW126" s="225"/>
      <c r="BX126" s="225"/>
      <c r="BY126" s="225"/>
      <c r="BZ126" s="225"/>
      <c r="CA126" s="225"/>
      <c r="CB126" s="225"/>
      <c r="CC126" s="225"/>
      <c r="CD126" s="225"/>
      <c r="CE126" s="225"/>
      <c r="CF126" s="225"/>
      <c r="CG126" s="225"/>
      <c r="CH126" s="225"/>
      <c r="CI126" s="225"/>
      <c r="CJ126" s="225"/>
      <c r="CK126" s="225"/>
      <c r="CL126" s="225"/>
      <c r="CM126" s="225"/>
      <c r="CN126" s="225"/>
      <c r="CO126" s="225"/>
      <c r="CP126" s="225"/>
      <c r="CQ126" s="225"/>
      <c r="CR126" s="225"/>
      <c r="CS126" s="225"/>
      <c r="CT126" s="225"/>
      <c r="CU126" s="225"/>
      <c r="CV126" s="225"/>
      <c r="CW126" s="225"/>
      <c r="CX126" s="225"/>
      <c r="CY126" s="225"/>
      <c r="CZ126" s="225"/>
      <c r="DA126" s="225"/>
      <c r="DB126" s="225"/>
      <c r="DC126" s="225"/>
      <c r="DD126" s="225"/>
      <c r="DE126" s="225"/>
      <c r="DF126" s="225"/>
      <c r="DG126" s="225"/>
      <c r="DH126" s="225"/>
      <c r="DI126" s="225"/>
      <c r="DJ126" s="225"/>
      <c r="DK126" s="225"/>
      <c r="DL126" s="225"/>
      <c r="DM126" s="225"/>
      <c r="DN126" s="225"/>
      <c r="DO126" s="225"/>
      <c r="DP126" s="225"/>
      <c r="DQ126" s="225"/>
      <c r="DR126" s="225"/>
      <c r="DS126" s="225"/>
      <c r="DT126" s="225"/>
      <c r="DU126" s="225"/>
      <c r="DV126" s="225"/>
      <c r="DW126" s="225"/>
      <c r="DX126" s="225"/>
      <c r="DY126" s="225"/>
      <c r="DZ126" s="225"/>
      <c r="EA126" s="225"/>
      <c r="EB126" s="225"/>
      <c r="EC126" s="225"/>
      <c r="ED126" s="225"/>
      <c r="EE126" s="225"/>
      <c r="EF126" s="225"/>
      <c r="EG126" s="225"/>
      <c r="EH126" s="225"/>
      <c r="EI126" s="225"/>
      <c r="EJ126" s="225"/>
      <c r="EK126" s="225"/>
      <c r="EL126" s="225"/>
      <c r="EM126" s="225"/>
      <c r="EN126" s="225"/>
      <c r="EO126" s="225"/>
      <c r="EP126" s="225"/>
      <c r="EQ126" s="225"/>
      <c r="ER126" s="225"/>
      <c r="ES126" s="225"/>
      <c r="ET126" s="225"/>
      <c r="EU126" s="225"/>
      <c r="EV126" s="225"/>
      <c r="EW126" s="225"/>
      <c r="EX126" s="225"/>
      <c r="EY126" s="225"/>
    </row>
    <row r="127" spans="1:155" s="224" customFormat="1" ht="72.75" customHeight="1">
      <c r="A127" s="19" t="s">
        <v>1220</v>
      </c>
      <c r="B127" s="66" t="s">
        <v>1219</v>
      </c>
      <c r="C127" s="22" t="s">
        <v>1912</v>
      </c>
      <c r="D127" s="24">
        <v>0</v>
      </c>
      <c r="E127" s="26" t="s">
        <v>1210</v>
      </c>
      <c r="F127" s="25"/>
      <c r="G127" s="24"/>
      <c r="H127" s="450"/>
      <c r="I127" s="450"/>
      <c r="J127" s="225"/>
      <c r="K127" s="225"/>
      <c r="L127" s="225"/>
      <c r="M127" s="225"/>
      <c r="N127" s="225"/>
      <c r="O127" s="225"/>
      <c r="P127" s="225"/>
      <c r="Q127" s="225"/>
      <c r="R127" s="225"/>
      <c r="S127" s="225"/>
      <c r="T127" s="225"/>
      <c r="U127" s="225"/>
      <c r="V127" s="225"/>
      <c r="W127" s="225"/>
      <c r="X127" s="225"/>
      <c r="Y127" s="225"/>
      <c r="Z127" s="225"/>
      <c r="AA127" s="225"/>
      <c r="AB127" s="225"/>
      <c r="AC127" s="225"/>
      <c r="AD127" s="225"/>
      <c r="AE127" s="225"/>
      <c r="AF127" s="225"/>
      <c r="AG127" s="225"/>
      <c r="AH127" s="225"/>
      <c r="AI127" s="225"/>
      <c r="AJ127" s="225"/>
      <c r="AK127" s="225"/>
      <c r="AL127" s="225"/>
      <c r="AM127" s="225"/>
      <c r="AN127" s="225"/>
      <c r="AO127" s="225"/>
      <c r="AP127" s="225"/>
      <c r="AQ127" s="225"/>
      <c r="AR127" s="225"/>
      <c r="AS127" s="225"/>
      <c r="AT127" s="225"/>
      <c r="AU127" s="225"/>
      <c r="AV127" s="225"/>
      <c r="AW127" s="225"/>
      <c r="AX127" s="225"/>
      <c r="AY127" s="225"/>
      <c r="AZ127" s="225"/>
      <c r="BA127" s="225"/>
      <c r="BB127" s="225"/>
      <c r="BC127" s="225"/>
      <c r="BD127" s="225"/>
      <c r="BE127" s="225"/>
      <c r="BF127" s="225"/>
      <c r="BG127" s="225"/>
      <c r="BH127" s="225"/>
      <c r="BI127" s="225"/>
      <c r="BJ127" s="225"/>
      <c r="BK127" s="225"/>
      <c r="BL127" s="225"/>
      <c r="BM127" s="225"/>
      <c r="BN127" s="225"/>
      <c r="BO127" s="225"/>
      <c r="BP127" s="225"/>
      <c r="BQ127" s="225"/>
      <c r="BR127" s="225"/>
      <c r="BS127" s="225"/>
      <c r="BT127" s="225"/>
      <c r="BU127" s="225"/>
      <c r="BV127" s="225"/>
      <c r="BW127" s="225"/>
      <c r="BX127" s="225"/>
      <c r="BY127" s="225"/>
      <c r="BZ127" s="225"/>
      <c r="CA127" s="225"/>
      <c r="CB127" s="225"/>
      <c r="CC127" s="225"/>
      <c r="CD127" s="225"/>
      <c r="CE127" s="225"/>
      <c r="CF127" s="225"/>
      <c r="CG127" s="225"/>
      <c r="CH127" s="225"/>
      <c r="CI127" s="225"/>
      <c r="CJ127" s="225"/>
      <c r="CK127" s="225"/>
      <c r="CL127" s="225"/>
      <c r="CM127" s="225"/>
      <c r="CN127" s="225"/>
      <c r="CO127" s="225"/>
      <c r="CP127" s="225"/>
      <c r="CQ127" s="225"/>
      <c r="CR127" s="225"/>
      <c r="CS127" s="225"/>
      <c r="CT127" s="225"/>
      <c r="CU127" s="225"/>
      <c r="CV127" s="225"/>
      <c r="CW127" s="225"/>
      <c r="CX127" s="225"/>
      <c r="CY127" s="225"/>
      <c r="CZ127" s="225"/>
      <c r="DA127" s="225"/>
      <c r="DB127" s="225"/>
      <c r="DC127" s="225"/>
      <c r="DD127" s="225"/>
      <c r="DE127" s="225"/>
      <c r="DF127" s="225"/>
      <c r="DG127" s="225"/>
      <c r="DH127" s="225"/>
      <c r="DI127" s="225"/>
      <c r="DJ127" s="225"/>
      <c r="DK127" s="225"/>
      <c r="DL127" s="225"/>
      <c r="DM127" s="225"/>
      <c r="DN127" s="225"/>
      <c r="DO127" s="225"/>
      <c r="DP127" s="225"/>
      <c r="DQ127" s="225"/>
      <c r="DR127" s="225"/>
      <c r="DS127" s="225"/>
      <c r="DT127" s="225"/>
      <c r="DU127" s="225"/>
      <c r="DV127" s="225"/>
      <c r="DW127" s="225"/>
      <c r="DX127" s="225"/>
      <c r="DY127" s="225"/>
      <c r="DZ127" s="225"/>
      <c r="EA127" s="225"/>
      <c r="EB127" s="225"/>
      <c r="EC127" s="225"/>
      <c r="ED127" s="225"/>
      <c r="EE127" s="225"/>
      <c r="EF127" s="225"/>
      <c r="EG127" s="225"/>
      <c r="EH127" s="225"/>
      <c r="EI127" s="225"/>
      <c r="EJ127" s="225"/>
      <c r="EK127" s="225"/>
      <c r="EL127" s="225"/>
      <c r="EM127" s="225"/>
      <c r="EN127" s="225"/>
      <c r="EO127" s="225"/>
      <c r="EP127" s="225"/>
      <c r="EQ127" s="225"/>
      <c r="ER127" s="225"/>
      <c r="ES127" s="225"/>
      <c r="ET127" s="225"/>
      <c r="EU127" s="225"/>
      <c r="EV127" s="225"/>
      <c r="EW127" s="225"/>
      <c r="EX127" s="225"/>
      <c r="EY127" s="225"/>
    </row>
    <row r="128" spans="1:155" s="224" customFormat="1" ht="46.5">
      <c r="A128" s="19" t="s">
        <v>1217</v>
      </c>
      <c r="B128" s="66" t="s">
        <v>1216</v>
      </c>
      <c r="C128" s="23" t="s">
        <v>1215</v>
      </c>
      <c r="D128" s="24">
        <v>0</v>
      </c>
      <c r="E128" s="26" t="s">
        <v>1910</v>
      </c>
      <c r="F128" s="25"/>
      <c r="G128" s="24"/>
      <c r="H128" s="450"/>
      <c r="I128" s="450"/>
      <c r="J128" s="225"/>
      <c r="K128" s="225"/>
      <c r="L128" s="225"/>
      <c r="M128" s="225"/>
      <c r="N128" s="225"/>
      <c r="O128" s="225"/>
      <c r="P128" s="225"/>
      <c r="Q128" s="225"/>
      <c r="R128" s="225"/>
      <c r="S128" s="225"/>
      <c r="T128" s="225"/>
      <c r="U128" s="225"/>
      <c r="V128" s="225"/>
      <c r="W128" s="225"/>
      <c r="X128" s="225"/>
      <c r="Y128" s="225"/>
      <c r="Z128" s="225"/>
      <c r="AA128" s="225"/>
      <c r="AB128" s="225"/>
      <c r="AC128" s="225"/>
      <c r="AD128" s="225"/>
      <c r="AE128" s="225"/>
      <c r="AF128" s="225"/>
      <c r="AG128" s="225"/>
      <c r="AH128" s="225"/>
      <c r="AI128" s="225"/>
      <c r="AJ128" s="225"/>
      <c r="AK128" s="225"/>
      <c r="AL128" s="225"/>
      <c r="AM128" s="225"/>
      <c r="AN128" s="225"/>
      <c r="AO128" s="225"/>
      <c r="AP128" s="225"/>
      <c r="AQ128" s="225"/>
      <c r="AR128" s="225"/>
      <c r="AS128" s="225"/>
      <c r="AT128" s="225"/>
      <c r="AU128" s="225"/>
      <c r="AV128" s="225"/>
      <c r="AW128" s="225"/>
      <c r="AX128" s="225"/>
      <c r="AY128" s="225"/>
      <c r="AZ128" s="225"/>
      <c r="BA128" s="225"/>
      <c r="BB128" s="225"/>
      <c r="BC128" s="225"/>
      <c r="BD128" s="225"/>
      <c r="BE128" s="225"/>
      <c r="BF128" s="225"/>
      <c r="BG128" s="225"/>
      <c r="BH128" s="225"/>
      <c r="BI128" s="225"/>
      <c r="BJ128" s="225"/>
      <c r="BK128" s="225"/>
      <c r="BL128" s="225"/>
      <c r="BM128" s="225"/>
      <c r="BN128" s="225"/>
      <c r="BO128" s="225"/>
      <c r="BP128" s="225"/>
      <c r="BQ128" s="225"/>
      <c r="BR128" s="225"/>
      <c r="BS128" s="225"/>
      <c r="BT128" s="225"/>
      <c r="BU128" s="225"/>
      <c r="BV128" s="225"/>
      <c r="BW128" s="225"/>
      <c r="BX128" s="225"/>
      <c r="BY128" s="225"/>
      <c r="BZ128" s="225"/>
      <c r="CA128" s="225"/>
      <c r="CB128" s="225"/>
      <c r="CC128" s="225"/>
      <c r="CD128" s="225"/>
      <c r="CE128" s="225"/>
      <c r="CF128" s="225"/>
      <c r="CG128" s="225"/>
      <c r="CH128" s="225"/>
      <c r="CI128" s="225"/>
      <c r="CJ128" s="225"/>
      <c r="CK128" s="225"/>
      <c r="CL128" s="225"/>
      <c r="CM128" s="225"/>
      <c r="CN128" s="225"/>
      <c r="CO128" s="225"/>
      <c r="CP128" s="225"/>
      <c r="CQ128" s="225"/>
      <c r="CR128" s="225"/>
      <c r="CS128" s="225"/>
      <c r="CT128" s="225"/>
      <c r="CU128" s="225"/>
      <c r="CV128" s="225"/>
      <c r="CW128" s="225"/>
      <c r="CX128" s="225"/>
      <c r="CY128" s="225"/>
      <c r="CZ128" s="225"/>
      <c r="DA128" s="225"/>
      <c r="DB128" s="225"/>
      <c r="DC128" s="225"/>
      <c r="DD128" s="225"/>
      <c r="DE128" s="225"/>
      <c r="DF128" s="225"/>
      <c r="DG128" s="225"/>
      <c r="DH128" s="225"/>
      <c r="DI128" s="225"/>
      <c r="DJ128" s="225"/>
      <c r="DK128" s="225"/>
      <c r="DL128" s="225"/>
      <c r="DM128" s="225"/>
      <c r="DN128" s="225"/>
      <c r="DO128" s="225"/>
      <c r="DP128" s="225"/>
      <c r="DQ128" s="225"/>
      <c r="DR128" s="225"/>
      <c r="DS128" s="225"/>
      <c r="DT128" s="225"/>
      <c r="DU128" s="225"/>
      <c r="DV128" s="225"/>
      <c r="DW128" s="225"/>
      <c r="DX128" s="225"/>
      <c r="DY128" s="225"/>
      <c r="DZ128" s="225"/>
      <c r="EA128" s="225"/>
      <c r="EB128" s="225"/>
      <c r="EC128" s="225"/>
      <c r="ED128" s="225"/>
      <c r="EE128" s="225"/>
      <c r="EF128" s="225"/>
      <c r="EG128" s="225"/>
      <c r="EH128" s="225"/>
      <c r="EI128" s="225"/>
      <c r="EJ128" s="225"/>
      <c r="EK128" s="225"/>
      <c r="EL128" s="225"/>
      <c r="EM128" s="225"/>
      <c r="EN128" s="225"/>
      <c r="EO128" s="225"/>
      <c r="EP128" s="225"/>
      <c r="EQ128" s="225"/>
      <c r="ER128" s="225"/>
      <c r="ES128" s="225"/>
      <c r="ET128" s="225"/>
      <c r="EU128" s="225"/>
      <c r="EV128" s="225"/>
      <c r="EW128" s="225"/>
      <c r="EX128" s="225"/>
      <c r="EY128" s="225"/>
    </row>
    <row r="129" spans="1:155" s="224" customFormat="1" ht="77.5" hidden="1">
      <c r="A129" s="21" t="s">
        <v>1213</v>
      </c>
      <c r="B129" s="66" t="s">
        <v>1212</v>
      </c>
      <c r="C129" s="25"/>
      <c r="D129" s="25"/>
      <c r="E129" s="26"/>
      <c r="F129" s="25"/>
      <c r="G129" s="25"/>
      <c r="H129" s="451"/>
      <c r="I129" s="451"/>
    </row>
    <row r="130" spans="1:155" s="224" customFormat="1" ht="40.15" customHeight="1">
      <c r="A130" s="183" t="s">
        <v>1208</v>
      </c>
      <c r="B130" s="918" t="s">
        <v>1908</v>
      </c>
      <c r="C130" s="919"/>
      <c r="D130" s="919"/>
      <c r="E130" s="919"/>
      <c r="F130" s="919"/>
      <c r="G130" s="920"/>
      <c r="H130" s="450">
        <f>SUM(D131:D135)</f>
        <v>0</v>
      </c>
      <c r="I130" s="450">
        <f>COUNT(D131:D135)*2</f>
        <v>6</v>
      </c>
      <c r="J130" s="225"/>
      <c r="K130" s="225"/>
      <c r="L130" s="225"/>
      <c r="M130" s="225"/>
      <c r="N130" s="225"/>
      <c r="O130" s="225"/>
      <c r="P130" s="225"/>
      <c r="Q130" s="225"/>
      <c r="R130" s="225"/>
      <c r="S130" s="225"/>
      <c r="T130" s="225"/>
      <c r="U130" s="225"/>
      <c r="V130" s="225"/>
      <c r="W130" s="225"/>
      <c r="X130" s="225"/>
      <c r="Y130" s="225"/>
      <c r="Z130" s="225"/>
      <c r="AA130" s="225"/>
      <c r="AB130" s="225"/>
      <c r="AC130" s="225"/>
      <c r="AD130" s="225"/>
      <c r="AE130" s="225"/>
      <c r="AF130" s="225"/>
      <c r="AG130" s="225"/>
      <c r="AH130" s="225"/>
      <c r="AI130" s="225"/>
      <c r="AJ130" s="225"/>
      <c r="AK130" s="225"/>
      <c r="AL130" s="225"/>
      <c r="AM130" s="225"/>
      <c r="AN130" s="225"/>
      <c r="AO130" s="225"/>
      <c r="AP130" s="225"/>
      <c r="AQ130" s="225"/>
      <c r="AR130" s="225"/>
      <c r="AS130" s="225"/>
      <c r="AT130" s="225"/>
      <c r="AU130" s="225"/>
      <c r="AV130" s="225"/>
      <c r="AW130" s="225"/>
      <c r="AX130" s="225"/>
      <c r="AY130" s="225"/>
      <c r="AZ130" s="225"/>
      <c r="BA130" s="225"/>
      <c r="BB130" s="225"/>
      <c r="BC130" s="225"/>
      <c r="BD130" s="225"/>
      <c r="BE130" s="225"/>
      <c r="BF130" s="225"/>
      <c r="BG130" s="225"/>
      <c r="BH130" s="225"/>
      <c r="BI130" s="225"/>
      <c r="BJ130" s="225"/>
      <c r="BK130" s="225"/>
      <c r="BL130" s="225"/>
      <c r="BM130" s="225"/>
      <c r="BN130" s="225"/>
      <c r="BO130" s="225"/>
      <c r="BP130" s="225"/>
      <c r="BQ130" s="225"/>
      <c r="BR130" s="225"/>
      <c r="BS130" s="225"/>
      <c r="BT130" s="225"/>
      <c r="BU130" s="225"/>
      <c r="BV130" s="225"/>
      <c r="BW130" s="225"/>
      <c r="BX130" s="225"/>
      <c r="BY130" s="225"/>
      <c r="BZ130" s="225"/>
      <c r="CA130" s="225"/>
      <c r="CB130" s="225"/>
      <c r="CC130" s="225"/>
      <c r="CD130" s="225"/>
      <c r="CE130" s="225"/>
      <c r="CF130" s="225"/>
      <c r="CG130" s="225"/>
      <c r="CH130" s="225"/>
      <c r="CI130" s="225"/>
      <c r="CJ130" s="225"/>
      <c r="CK130" s="225"/>
      <c r="CL130" s="225"/>
      <c r="CM130" s="225"/>
      <c r="CN130" s="225"/>
      <c r="CO130" s="225"/>
      <c r="CP130" s="225"/>
      <c r="CQ130" s="225"/>
      <c r="CR130" s="225"/>
      <c r="CS130" s="225"/>
      <c r="CT130" s="225"/>
      <c r="CU130" s="225"/>
      <c r="CV130" s="225"/>
      <c r="CW130" s="225"/>
      <c r="CX130" s="225"/>
      <c r="CY130" s="225"/>
      <c r="CZ130" s="225"/>
      <c r="DA130" s="225"/>
      <c r="DB130" s="225"/>
      <c r="DC130" s="225"/>
      <c r="DD130" s="225"/>
      <c r="DE130" s="225"/>
      <c r="DF130" s="225"/>
      <c r="DG130" s="225"/>
      <c r="DH130" s="225"/>
      <c r="DI130" s="225"/>
      <c r="DJ130" s="225"/>
      <c r="DK130" s="225"/>
      <c r="DL130" s="225"/>
      <c r="DM130" s="225"/>
      <c r="DN130" s="225"/>
      <c r="DO130" s="225"/>
      <c r="DP130" s="225"/>
      <c r="DQ130" s="225"/>
      <c r="DR130" s="225"/>
      <c r="DS130" s="225"/>
      <c r="DT130" s="225"/>
      <c r="DU130" s="225"/>
      <c r="DV130" s="225"/>
      <c r="DW130" s="225"/>
      <c r="DX130" s="225"/>
      <c r="DY130" s="225"/>
      <c r="DZ130" s="225"/>
      <c r="EA130" s="225"/>
      <c r="EB130" s="225"/>
      <c r="EC130" s="225"/>
      <c r="ED130" s="225"/>
      <c r="EE130" s="225"/>
      <c r="EF130" s="225"/>
      <c r="EG130" s="225"/>
      <c r="EH130" s="225"/>
      <c r="EI130" s="225"/>
      <c r="EJ130" s="225"/>
      <c r="EK130" s="225"/>
      <c r="EL130" s="225"/>
      <c r="EM130" s="225"/>
      <c r="EN130" s="225"/>
      <c r="EO130" s="225"/>
      <c r="EP130" s="225"/>
      <c r="EQ130" s="225"/>
      <c r="ER130" s="225"/>
      <c r="ES130" s="225"/>
      <c r="ET130" s="225"/>
      <c r="EU130" s="225"/>
      <c r="EV130" s="225"/>
      <c r="EW130" s="225"/>
      <c r="EX130" s="225"/>
      <c r="EY130" s="225"/>
    </row>
    <row r="131" spans="1:155" ht="46.5">
      <c r="A131" s="19" t="s">
        <v>1206</v>
      </c>
      <c r="B131" s="66" t="s">
        <v>1205</v>
      </c>
      <c r="C131" s="36" t="s">
        <v>2195</v>
      </c>
      <c r="D131" s="24">
        <v>0</v>
      </c>
      <c r="E131" s="26" t="s">
        <v>422</v>
      </c>
      <c r="F131" s="25"/>
      <c r="G131" s="24"/>
      <c r="T131" s="210"/>
      <c r="U131" s="210"/>
      <c r="V131" s="210"/>
      <c r="W131" s="210"/>
      <c r="X131" s="210"/>
      <c r="Y131" s="210"/>
      <c r="Z131" s="210"/>
      <c r="AA131" s="210"/>
      <c r="AB131" s="210"/>
      <c r="AC131" s="210"/>
      <c r="AD131" s="210"/>
      <c r="AE131" s="210"/>
      <c r="AF131" s="210"/>
      <c r="AG131" s="210"/>
      <c r="AH131" s="210"/>
      <c r="AI131" s="210"/>
      <c r="AJ131" s="210"/>
      <c r="AK131" s="210"/>
      <c r="AL131" s="210"/>
      <c r="AM131" s="210"/>
      <c r="AN131" s="210"/>
      <c r="AO131" s="210"/>
      <c r="AP131" s="210"/>
      <c r="AQ131" s="210"/>
      <c r="AR131" s="210"/>
      <c r="AS131" s="210"/>
      <c r="AT131" s="210"/>
      <c r="AU131" s="210"/>
      <c r="AV131" s="210"/>
      <c r="AW131" s="210"/>
      <c r="AX131" s="210"/>
      <c r="AY131" s="210"/>
      <c r="AZ131" s="210"/>
      <c r="BA131" s="210"/>
      <c r="BB131" s="210"/>
      <c r="BC131" s="210"/>
      <c r="BD131" s="210"/>
      <c r="BE131" s="210"/>
      <c r="BF131" s="210"/>
      <c r="BG131" s="210"/>
      <c r="BH131" s="210"/>
      <c r="BI131" s="210"/>
      <c r="BJ131" s="210"/>
      <c r="BK131" s="210"/>
      <c r="BL131" s="210"/>
      <c r="BM131" s="210"/>
      <c r="BN131" s="210"/>
      <c r="BO131" s="210"/>
      <c r="BP131" s="210"/>
      <c r="BQ131" s="210"/>
      <c r="BR131" s="210"/>
      <c r="BS131" s="210"/>
      <c r="BT131" s="210"/>
      <c r="BU131" s="210"/>
      <c r="BV131" s="210"/>
      <c r="BW131" s="210"/>
      <c r="BX131" s="210"/>
      <c r="BY131" s="210"/>
      <c r="BZ131" s="210"/>
      <c r="CA131" s="210"/>
      <c r="CB131" s="210"/>
      <c r="CC131" s="210"/>
      <c r="CD131" s="210"/>
      <c r="CE131" s="210"/>
      <c r="CF131" s="210"/>
      <c r="CG131" s="210"/>
      <c r="CH131" s="210"/>
      <c r="CI131" s="210"/>
      <c r="CJ131" s="210"/>
      <c r="CK131" s="210"/>
      <c r="CL131" s="210"/>
      <c r="CM131" s="210"/>
      <c r="CN131" s="210"/>
      <c r="CO131" s="210"/>
      <c r="CP131" s="210"/>
      <c r="CQ131" s="210"/>
      <c r="CR131" s="210"/>
      <c r="CS131" s="210"/>
      <c r="CT131" s="210"/>
      <c r="CU131" s="210"/>
      <c r="CV131" s="210"/>
      <c r="CW131" s="210"/>
      <c r="CX131" s="210"/>
      <c r="CY131" s="210"/>
      <c r="CZ131" s="210"/>
      <c r="DA131" s="210"/>
      <c r="DB131" s="210"/>
      <c r="DC131" s="210"/>
      <c r="DD131" s="210"/>
      <c r="DE131" s="210"/>
      <c r="DF131" s="210"/>
      <c r="DG131" s="210"/>
      <c r="DH131" s="210"/>
      <c r="DI131" s="210"/>
      <c r="DJ131" s="210"/>
      <c r="DK131" s="210"/>
      <c r="DL131" s="210"/>
      <c r="DM131" s="210"/>
      <c r="DN131" s="210"/>
      <c r="DO131" s="210"/>
      <c r="DP131" s="210"/>
      <c r="DQ131" s="210"/>
      <c r="DR131" s="210"/>
      <c r="DS131" s="210"/>
      <c r="DT131" s="210"/>
      <c r="DU131" s="210"/>
      <c r="DV131" s="210"/>
      <c r="DW131" s="210"/>
      <c r="DX131" s="210"/>
      <c r="DY131" s="210"/>
      <c r="DZ131" s="210"/>
      <c r="EA131" s="210"/>
      <c r="EB131" s="210"/>
      <c r="EC131" s="210"/>
      <c r="ED131" s="210"/>
      <c r="EE131" s="210"/>
      <c r="EF131" s="210"/>
      <c r="EG131" s="210"/>
      <c r="EH131" s="210"/>
      <c r="EI131" s="210"/>
      <c r="EJ131" s="210"/>
      <c r="EK131" s="210"/>
      <c r="EL131" s="210"/>
      <c r="EM131" s="210"/>
      <c r="EN131" s="210"/>
      <c r="EO131" s="210"/>
      <c r="EP131" s="210"/>
      <c r="EQ131" s="210"/>
      <c r="ER131" s="210"/>
      <c r="ES131" s="210"/>
      <c r="ET131" s="210"/>
      <c r="EU131" s="210"/>
      <c r="EV131" s="210"/>
      <c r="EW131" s="210"/>
      <c r="EX131" s="210"/>
      <c r="EY131" s="210"/>
    </row>
    <row r="132" spans="1:155" ht="31" hidden="1">
      <c r="A132" s="21" t="s">
        <v>1203</v>
      </c>
      <c r="B132" s="66" t="s">
        <v>1202</v>
      </c>
      <c r="C132" s="22"/>
      <c r="D132" s="25"/>
      <c r="E132" s="26"/>
      <c r="F132" s="25"/>
      <c r="G132" s="25"/>
      <c r="H132" s="11"/>
      <c r="I132" s="11"/>
      <c r="J132" s="8"/>
      <c r="K132" s="8"/>
      <c r="L132" s="8"/>
      <c r="M132" s="8"/>
      <c r="N132" s="8"/>
      <c r="O132" s="8"/>
      <c r="P132" s="8"/>
      <c r="Q132" s="8"/>
      <c r="R132" s="8"/>
      <c r="S132" s="8"/>
    </row>
    <row r="133" spans="1:155" ht="31" hidden="1">
      <c r="A133" s="21" t="s">
        <v>1200</v>
      </c>
      <c r="B133" s="66" t="s">
        <v>1199</v>
      </c>
      <c r="C133" s="204"/>
      <c r="D133" s="25"/>
      <c r="E133" s="26"/>
      <c r="F133" s="25"/>
      <c r="G133" s="25"/>
      <c r="H133" s="11"/>
      <c r="I133" s="11"/>
      <c r="J133" s="8"/>
      <c r="K133" s="8"/>
      <c r="L133" s="8"/>
      <c r="M133" s="8"/>
      <c r="N133" s="8"/>
      <c r="O133" s="8"/>
      <c r="P133" s="8"/>
      <c r="Q133" s="8"/>
      <c r="R133" s="8"/>
      <c r="S133" s="8"/>
    </row>
    <row r="134" spans="1:155" ht="46.5">
      <c r="A134" s="19" t="s">
        <v>1198</v>
      </c>
      <c r="B134" s="66" t="s">
        <v>1197</v>
      </c>
      <c r="C134" s="22" t="s">
        <v>1196</v>
      </c>
      <c r="D134" s="24">
        <v>0</v>
      </c>
      <c r="E134" s="26" t="s">
        <v>1195</v>
      </c>
      <c r="F134" s="25"/>
      <c r="G134" s="24"/>
    </row>
    <row r="135" spans="1:155" ht="58">
      <c r="A135" s="19" t="s">
        <v>1191</v>
      </c>
      <c r="B135" s="42" t="s">
        <v>1190</v>
      </c>
      <c r="C135" s="30" t="s">
        <v>2376</v>
      </c>
      <c r="D135" s="24">
        <v>0</v>
      </c>
      <c r="E135" s="26" t="s">
        <v>168</v>
      </c>
      <c r="F135" s="25"/>
      <c r="G135" s="24"/>
    </row>
    <row r="136" spans="1:155" ht="40.15" customHeight="1">
      <c r="A136" s="183" t="s">
        <v>1188</v>
      </c>
      <c r="B136" s="918" t="s">
        <v>1905</v>
      </c>
      <c r="C136" s="919"/>
      <c r="D136" s="919"/>
      <c r="E136" s="919"/>
      <c r="F136" s="919"/>
      <c r="G136" s="920"/>
      <c r="H136" s="449">
        <f>SUM(D137:D148)</f>
        <v>0</v>
      </c>
      <c r="I136" s="449">
        <f>COUNT(D137:D148)*2</f>
        <v>24</v>
      </c>
    </row>
    <row r="137" spans="1:155" ht="62">
      <c r="A137" s="19" t="s">
        <v>1186</v>
      </c>
      <c r="B137" s="66" t="s">
        <v>1185</v>
      </c>
      <c r="C137" s="39" t="s">
        <v>2375</v>
      </c>
      <c r="D137" s="24">
        <v>0</v>
      </c>
      <c r="E137" s="26" t="s">
        <v>808</v>
      </c>
      <c r="F137" s="25"/>
      <c r="G137" s="24"/>
    </row>
    <row r="138" spans="1:155">
      <c r="A138" s="19"/>
      <c r="B138" s="66"/>
      <c r="C138" s="22" t="s">
        <v>2374</v>
      </c>
      <c r="D138" s="24">
        <v>0</v>
      </c>
      <c r="E138" s="26" t="s">
        <v>808</v>
      </c>
      <c r="F138" s="25"/>
      <c r="G138" s="24"/>
    </row>
    <row r="139" spans="1:155">
      <c r="A139" s="19"/>
      <c r="B139" s="66"/>
      <c r="C139" s="22" t="s">
        <v>2373</v>
      </c>
      <c r="D139" s="24">
        <v>0</v>
      </c>
      <c r="E139" s="26" t="s">
        <v>808</v>
      </c>
      <c r="F139" s="25"/>
      <c r="G139" s="24"/>
    </row>
    <row r="140" spans="1:155">
      <c r="A140" s="19"/>
      <c r="B140" s="66"/>
      <c r="C140" s="36" t="s">
        <v>2372</v>
      </c>
      <c r="D140" s="24">
        <v>0</v>
      </c>
      <c r="E140" s="26" t="s">
        <v>808</v>
      </c>
      <c r="F140" s="25"/>
      <c r="G140" s="24"/>
    </row>
    <row r="141" spans="1:155">
      <c r="A141" s="19"/>
      <c r="B141" s="66"/>
      <c r="C141" s="36" t="s">
        <v>2371</v>
      </c>
      <c r="D141" s="24">
        <v>0</v>
      </c>
      <c r="E141" s="26" t="s">
        <v>808</v>
      </c>
      <c r="F141" s="25"/>
      <c r="G141" s="24"/>
    </row>
    <row r="142" spans="1:155">
      <c r="A142" s="19"/>
      <c r="B142" s="66"/>
      <c r="C142" s="36" t="s">
        <v>2370</v>
      </c>
      <c r="D142" s="24">
        <v>0</v>
      </c>
      <c r="E142" s="26" t="s">
        <v>808</v>
      </c>
      <c r="F142" s="25"/>
      <c r="G142" s="24"/>
    </row>
    <row r="143" spans="1:155">
      <c r="A143" s="19"/>
      <c r="B143" s="66"/>
      <c r="C143" s="36" t="s">
        <v>2369</v>
      </c>
      <c r="D143" s="24">
        <v>0</v>
      </c>
      <c r="E143" s="26" t="s">
        <v>808</v>
      </c>
      <c r="F143" s="25"/>
      <c r="G143" s="24"/>
    </row>
    <row r="144" spans="1:155" ht="29">
      <c r="A144" s="19"/>
      <c r="B144" s="66"/>
      <c r="C144" s="36" t="s">
        <v>2368</v>
      </c>
      <c r="D144" s="24">
        <v>0</v>
      </c>
      <c r="E144" s="26" t="s">
        <v>808</v>
      </c>
      <c r="F144" s="25"/>
      <c r="G144" s="24"/>
    </row>
    <row r="145" spans="1:19" ht="46.5">
      <c r="A145" s="19" t="s">
        <v>1182</v>
      </c>
      <c r="B145" s="66" t="s">
        <v>1181</v>
      </c>
      <c r="C145" s="23" t="s">
        <v>2367</v>
      </c>
      <c r="D145" s="24">
        <v>0</v>
      </c>
      <c r="E145" s="26" t="s">
        <v>808</v>
      </c>
      <c r="F145" s="25"/>
      <c r="G145" s="24"/>
    </row>
    <row r="146" spans="1:19" ht="46.5">
      <c r="A146" s="19" t="s">
        <v>1179</v>
      </c>
      <c r="B146" s="66" t="s">
        <v>1178</v>
      </c>
      <c r="C146" s="23" t="s">
        <v>1177</v>
      </c>
      <c r="D146" s="24">
        <v>0</v>
      </c>
      <c r="E146" s="26" t="s">
        <v>1170</v>
      </c>
      <c r="F146" s="25"/>
      <c r="G146" s="24"/>
    </row>
    <row r="147" spans="1:19" ht="62">
      <c r="A147" s="19" t="s">
        <v>1176</v>
      </c>
      <c r="B147" s="66" t="s">
        <v>1175</v>
      </c>
      <c r="C147" s="17" t="s">
        <v>2366</v>
      </c>
      <c r="D147" s="24">
        <v>0</v>
      </c>
      <c r="E147" s="26" t="s">
        <v>2365</v>
      </c>
      <c r="F147" s="25"/>
      <c r="G147" s="24"/>
    </row>
    <row r="148" spans="1:19" ht="62">
      <c r="A148" s="108" t="s">
        <v>1173</v>
      </c>
      <c r="B148" s="66" t="s">
        <v>1172</v>
      </c>
      <c r="C148" s="22" t="s">
        <v>1171</v>
      </c>
      <c r="D148" s="24">
        <v>0</v>
      </c>
      <c r="E148" s="26" t="s">
        <v>1170</v>
      </c>
      <c r="F148" s="130"/>
      <c r="G148" s="105"/>
    </row>
    <row r="149" spans="1:19" ht="46.5" hidden="1">
      <c r="A149" s="21" t="s">
        <v>1169</v>
      </c>
      <c r="B149" s="69" t="s">
        <v>1168</v>
      </c>
      <c r="C149" s="25"/>
      <c r="D149" s="25"/>
      <c r="E149" s="26"/>
      <c r="F149" s="25"/>
      <c r="G149" s="25"/>
      <c r="H149" s="11"/>
      <c r="I149" s="11"/>
      <c r="J149" s="8"/>
      <c r="K149" s="8"/>
      <c r="L149" s="8"/>
      <c r="M149" s="8"/>
      <c r="N149" s="8"/>
      <c r="O149" s="8"/>
      <c r="P149" s="8"/>
      <c r="Q149" s="8"/>
      <c r="R149" s="8"/>
      <c r="S149" s="8"/>
    </row>
    <row r="150" spans="1:19" ht="18.5">
      <c r="A150" s="110"/>
      <c r="B150" s="988" t="s">
        <v>1167</v>
      </c>
      <c r="C150" s="988"/>
      <c r="D150" s="988"/>
      <c r="E150" s="988"/>
      <c r="F150" s="988"/>
      <c r="G150" s="988"/>
      <c r="H150" s="449">
        <f>H151+H173+H179+H185+H200+H210</f>
        <v>0</v>
      </c>
      <c r="I150" s="449">
        <f>I151+I173+I179+I185+I200+I210</f>
        <v>126</v>
      </c>
    </row>
    <row r="151" spans="1:19" ht="40.15" customHeight="1">
      <c r="A151" s="302" t="s">
        <v>1166</v>
      </c>
      <c r="B151" s="918" t="s">
        <v>1165</v>
      </c>
      <c r="C151" s="919"/>
      <c r="D151" s="919"/>
      <c r="E151" s="919"/>
      <c r="F151" s="919"/>
      <c r="G151" s="920"/>
      <c r="H151" s="449">
        <f>SUM(D152:D172)</f>
        <v>0</v>
      </c>
      <c r="I151" s="449">
        <f>COUNT(D152:D172)*2</f>
        <v>42</v>
      </c>
    </row>
    <row r="152" spans="1:19" ht="31">
      <c r="A152" s="19" t="s">
        <v>1164</v>
      </c>
      <c r="B152" s="42" t="s">
        <v>1163</v>
      </c>
      <c r="C152" s="36" t="s">
        <v>2184</v>
      </c>
      <c r="D152" s="24">
        <v>0</v>
      </c>
      <c r="E152" s="26" t="s">
        <v>168</v>
      </c>
      <c r="F152" s="17" t="s">
        <v>2183</v>
      </c>
      <c r="G152" s="24"/>
    </row>
    <row r="153" spans="1:19" ht="43.5">
      <c r="A153" s="19" t="s">
        <v>1158</v>
      </c>
      <c r="B153" s="69" t="s">
        <v>1157</v>
      </c>
      <c r="C153" s="22" t="s">
        <v>2182</v>
      </c>
      <c r="D153" s="24">
        <v>0</v>
      </c>
      <c r="E153" s="26" t="s">
        <v>168</v>
      </c>
      <c r="F153" s="25"/>
      <c r="G153" s="24"/>
    </row>
    <row r="154" spans="1:19" ht="43.5">
      <c r="A154" s="19"/>
      <c r="B154" s="69"/>
      <c r="C154" s="22" t="s">
        <v>2181</v>
      </c>
      <c r="D154" s="24">
        <v>0</v>
      </c>
      <c r="E154" s="26" t="s">
        <v>168</v>
      </c>
      <c r="F154" s="25"/>
      <c r="G154" s="24"/>
    </row>
    <row r="155" spans="1:19">
      <c r="A155" s="19"/>
      <c r="B155" s="69"/>
      <c r="C155" s="22" t="s">
        <v>2179</v>
      </c>
      <c r="D155" s="24">
        <v>0</v>
      </c>
      <c r="E155" s="26" t="s">
        <v>168</v>
      </c>
      <c r="F155" s="25"/>
      <c r="G155" s="24"/>
    </row>
    <row r="156" spans="1:19">
      <c r="A156" s="19"/>
      <c r="B156" s="69"/>
      <c r="C156" s="67" t="s">
        <v>2178</v>
      </c>
      <c r="D156" s="24">
        <v>0</v>
      </c>
      <c r="E156" s="26" t="s">
        <v>168</v>
      </c>
      <c r="F156" s="25"/>
      <c r="G156" s="24"/>
    </row>
    <row r="157" spans="1:19">
      <c r="A157" s="19"/>
      <c r="B157" s="69"/>
      <c r="C157" s="22" t="s">
        <v>2177</v>
      </c>
      <c r="D157" s="24">
        <v>0</v>
      </c>
      <c r="E157" s="26" t="s">
        <v>168</v>
      </c>
      <c r="F157" s="25"/>
      <c r="G157" s="24"/>
    </row>
    <row r="158" spans="1:19" ht="29">
      <c r="A158" s="19"/>
      <c r="B158" s="69"/>
      <c r="C158" s="22" t="s">
        <v>2176</v>
      </c>
      <c r="D158" s="24">
        <v>0</v>
      </c>
      <c r="E158" s="26" t="s">
        <v>168</v>
      </c>
      <c r="F158" s="25"/>
      <c r="G158" s="24"/>
    </row>
    <row r="159" spans="1:19" ht="29">
      <c r="A159" s="19"/>
      <c r="B159" s="69"/>
      <c r="C159" s="22" t="s">
        <v>2175</v>
      </c>
      <c r="D159" s="24">
        <v>0</v>
      </c>
      <c r="E159" s="26" t="s">
        <v>168</v>
      </c>
      <c r="F159" s="25"/>
      <c r="G159" s="24"/>
    </row>
    <row r="160" spans="1:19" ht="31">
      <c r="A160" s="19" t="s">
        <v>1146</v>
      </c>
      <c r="B160" s="42" t="s">
        <v>1145</v>
      </c>
      <c r="C160" s="22" t="s">
        <v>2174</v>
      </c>
      <c r="D160" s="24">
        <v>0</v>
      </c>
      <c r="E160" s="26" t="s">
        <v>168</v>
      </c>
      <c r="F160" s="22"/>
      <c r="G160" s="24"/>
    </row>
    <row r="161" spans="1:19">
      <c r="A161" s="19"/>
      <c r="B161" s="42"/>
      <c r="C161" s="22" t="s">
        <v>2173</v>
      </c>
      <c r="D161" s="24">
        <v>0</v>
      </c>
      <c r="E161" s="26" t="s">
        <v>168</v>
      </c>
      <c r="F161" s="22"/>
      <c r="G161" s="24"/>
    </row>
    <row r="162" spans="1:19">
      <c r="A162" s="19"/>
      <c r="B162" s="42"/>
      <c r="C162" s="22" t="s">
        <v>2172</v>
      </c>
      <c r="D162" s="24">
        <v>0</v>
      </c>
      <c r="E162" s="26" t="s">
        <v>168</v>
      </c>
      <c r="F162" s="22"/>
      <c r="G162" s="24"/>
    </row>
    <row r="163" spans="1:19">
      <c r="A163" s="19"/>
      <c r="B163" s="42"/>
      <c r="C163" s="22" t="s">
        <v>2171</v>
      </c>
      <c r="D163" s="24">
        <v>0</v>
      </c>
      <c r="E163" s="26" t="s">
        <v>168</v>
      </c>
      <c r="F163" s="22"/>
      <c r="G163" s="24"/>
    </row>
    <row r="164" spans="1:19">
      <c r="A164" s="19"/>
      <c r="B164" s="42"/>
      <c r="C164" s="22" t="s">
        <v>2170</v>
      </c>
      <c r="D164" s="24">
        <v>0</v>
      </c>
      <c r="E164" s="26" t="s">
        <v>168</v>
      </c>
      <c r="F164" s="22"/>
      <c r="G164" s="24"/>
    </row>
    <row r="165" spans="1:19">
      <c r="A165" s="19"/>
      <c r="B165" s="42"/>
      <c r="C165" s="22" t="s">
        <v>2169</v>
      </c>
      <c r="D165" s="24">
        <v>0</v>
      </c>
      <c r="E165" s="26" t="s">
        <v>168</v>
      </c>
      <c r="F165" s="22" t="s">
        <v>2168</v>
      </c>
      <c r="G165" s="24"/>
    </row>
    <row r="166" spans="1:19">
      <c r="A166" s="19"/>
      <c r="B166" s="42"/>
      <c r="C166" s="67" t="s">
        <v>2167</v>
      </c>
      <c r="D166" s="24">
        <v>0</v>
      </c>
      <c r="E166" s="26" t="s">
        <v>168</v>
      </c>
      <c r="G166" s="24"/>
    </row>
    <row r="167" spans="1:19">
      <c r="A167" s="19"/>
      <c r="B167" s="42"/>
      <c r="C167" s="25" t="s">
        <v>2364</v>
      </c>
      <c r="D167" s="24">
        <v>0</v>
      </c>
      <c r="E167" s="26" t="s">
        <v>168</v>
      </c>
      <c r="F167" s="25"/>
      <c r="G167" s="24"/>
    </row>
    <row r="168" spans="1:19" ht="102" customHeight="1">
      <c r="A168" s="19" t="s">
        <v>1134</v>
      </c>
      <c r="B168" s="42" t="s">
        <v>1133</v>
      </c>
      <c r="C168" s="22" t="s">
        <v>2166</v>
      </c>
      <c r="D168" s="24">
        <v>0</v>
      </c>
      <c r="E168" s="26" t="s">
        <v>168</v>
      </c>
      <c r="F168" s="36" t="s">
        <v>2165</v>
      </c>
      <c r="G168" s="24"/>
    </row>
    <row r="169" spans="1:19" ht="43.5">
      <c r="A169" s="19"/>
      <c r="B169" s="42"/>
      <c r="C169" s="36" t="s">
        <v>2164</v>
      </c>
      <c r="D169" s="24">
        <v>0</v>
      </c>
      <c r="E169" s="26" t="s">
        <v>168</v>
      </c>
      <c r="F169" s="22" t="s">
        <v>2163</v>
      </c>
      <c r="G169" s="24"/>
    </row>
    <row r="170" spans="1:19" ht="46.5">
      <c r="A170" s="19" t="s">
        <v>1131</v>
      </c>
      <c r="B170" s="42" t="s">
        <v>1130</v>
      </c>
      <c r="C170" s="22" t="s">
        <v>1129</v>
      </c>
      <c r="D170" s="24">
        <v>0</v>
      </c>
      <c r="E170" s="26" t="s">
        <v>168</v>
      </c>
      <c r="F170" s="25"/>
      <c r="G170" s="24"/>
    </row>
    <row r="171" spans="1:19" ht="31">
      <c r="A171" s="19" t="s">
        <v>1128</v>
      </c>
      <c r="B171" s="42" t="s">
        <v>1127</v>
      </c>
      <c r="C171" s="30" t="s">
        <v>2363</v>
      </c>
      <c r="D171" s="24">
        <v>0</v>
      </c>
      <c r="E171" s="26" t="s">
        <v>168</v>
      </c>
      <c r="F171" s="25"/>
      <c r="G171" s="24"/>
    </row>
    <row r="172" spans="1:19" ht="77.5">
      <c r="A172" s="19" t="s">
        <v>1124</v>
      </c>
      <c r="B172" s="38" t="s">
        <v>1123</v>
      </c>
      <c r="C172" s="22" t="s">
        <v>2156</v>
      </c>
      <c r="D172" s="24">
        <v>0</v>
      </c>
      <c r="E172" s="26" t="s">
        <v>168</v>
      </c>
      <c r="F172" s="25"/>
      <c r="G172" s="24"/>
    </row>
    <row r="173" spans="1:19" ht="40.15" customHeight="1">
      <c r="A173" s="302" t="s">
        <v>1118</v>
      </c>
      <c r="B173" s="918" t="s">
        <v>1117</v>
      </c>
      <c r="C173" s="919"/>
      <c r="D173" s="919"/>
      <c r="E173" s="919"/>
      <c r="F173" s="919"/>
      <c r="G173" s="920"/>
      <c r="H173" s="449">
        <f>SUM(D174:D178)</f>
        <v>0</v>
      </c>
      <c r="I173" s="449">
        <f>COUNT(D174:D178)*2</f>
        <v>8</v>
      </c>
    </row>
    <row r="174" spans="1:19" ht="87">
      <c r="A174" s="19" t="s">
        <v>1116</v>
      </c>
      <c r="B174" s="69" t="s">
        <v>1115</v>
      </c>
      <c r="C174" s="23" t="s">
        <v>1114</v>
      </c>
      <c r="D174" s="37">
        <v>0</v>
      </c>
      <c r="E174" s="26" t="s">
        <v>168</v>
      </c>
      <c r="F174" s="23" t="s">
        <v>1113</v>
      </c>
      <c r="G174" s="24"/>
    </row>
    <row r="175" spans="1:19" ht="46.5" hidden="1">
      <c r="A175" s="21" t="s">
        <v>1112</v>
      </c>
      <c r="B175" s="69" t="s">
        <v>1111</v>
      </c>
      <c r="C175" s="25"/>
      <c r="D175" s="25"/>
      <c r="E175" s="26"/>
      <c r="F175" s="25"/>
      <c r="G175" s="25"/>
      <c r="H175" s="11"/>
      <c r="I175" s="11"/>
      <c r="J175" s="8"/>
      <c r="K175" s="8"/>
      <c r="L175" s="8"/>
      <c r="M175" s="8"/>
      <c r="N175" s="8"/>
      <c r="O175" s="8"/>
      <c r="P175" s="8"/>
      <c r="Q175" s="8"/>
      <c r="R175" s="8"/>
      <c r="S175" s="8"/>
    </row>
    <row r="176" spans="1:19" ht="43.5">
      <c r="A176" s="19" t="s">
        <v>1110</v>
      </c>
      <c r="B176" s="69" t="s">
        <v>1109</v>
      </c>
      <c r="C176" s="174" t="s">
        <v>2362</v>
      </c>
      <c r="D176" s="37">
        <v>0</v>
      </c>
      <c r="E176" s="26" t="s">
        <v>168</v>
      </c>
      <c r="F176" s="25"/>
      <c r="G176" s="24"/>
    </row>
    <row r="177" spans="1:19" ht="31">
      <c r="A177" s="223" t="s">
        <v>1107</v>
      </c>
      <c r="B177" s="203" t="s">
        <v>1106</v>
      </c>
      <c r="C177" s="48" t="s">
        <v>2361</v>
      </c>
      <c r="D177" s="37">
        <v>0</v>
      </c>
      <c r="E177" s="26" t="s">
        <v>168</v>
      </c>
      <c r="F177" s="25"/>
      <c r="G177" s="24"/>
    </row>
    <row r="178" spans="1:19" ht="29">
      <c r="A178" s="223"/>
      <c r="B178" s="87"/>
      <c r="C178" s="48" t="s">
        <v>1104</v>
      </c>
      <c r="D178" s="37">
        <v>0</v>
      </c>
      <c r="E178" s="26" t="s">
        <v>168</v>
      </c>
      <c r="F178" s="25"/>
      <c r="G178" s="24"/>
    </row>
    <row r="179" spans="1:19" ht="40.15" customHeight="1">
      <c r="A179" s="302" t="s">
        <v>1103</v>
      </c>
      <c r="B179" s="918" t="s">
        <v>1102</v>
      </c>
      <c r="C179" s="919"/>
      <c r="D179" s="919"/>
      <c r="E179" s="919"/>
      <c r="F179" s="919"/>
      <c r="G179" s="920"/>
      <c r="H179" s="449">
        <f>SUM(D180:D184)</f>
        <v>0</v>
      </c>
      <c r="I179" s="449">
        <f>COUNT(D180:D184)*2</f>
        <v>10</v>
      </c>
    </row>
    <row r="180" spans="1:19" ht="43.5">
      <c r="A180" s="19" t="s">
        <v>1101</v>
      </c>
      <c r="B180" s="69" t="s">
        <v>1100</v>
      </c>
      <c r="C180" s="86" t="s">
        <v>2360</v>
      </c>
      <c r="D180" s="24">
        <v>0</v>
      </c>
      <c r="E180" s="26" t="s">
        <v>235</v>
      </c>
      <c r="F180" s="25"/>
      <c r="G180" s="24"/>
    </row>
    <row r="181" spans="1:19" ht="43.5">
      <c r="A181" s="19"/>
      <c r="B181" s="202"/>
      <c r="C181" s="86" t="s">
        <v>1098</v>
      </c>
      <c r="D181" s="24">
        <v>0</v>
      </c>
      <c r="E181" s="26" t="s">
        <v>168</v>
      </c>
      <c r="F181" s="25"/>
      <c r="G181" s="24"/>
    </row>
    <row r="182" spans="1:19" ht="43.5">
      <c r="A182" s="19" t="s">
        <v>1097</v>
      </c>
      <c r="B182" s="202" t="s">
        <v>1096</v>
      </c>
      <c r="C182" s="86" t="s">
        <v>2359</v>
      </c>
      <c r="D182" s="24">
        <v>0</v>
      </c>
      <c r="E182" s="26" t="s">
        <v>168</v>
      </c>
      <c r="F182" s="25"/>
      <c r="G182" s="24"/>
    </row>
    <row r="183" spans="1:19" ht="58">
      <c r="A183" s="19"/>
      <c r="B183" s="202"/>
      <c r="C183" s="84" t="s">
        <v>1094</v>
      </c>
      <c r="D183" s="24">
        <v>0</v>
      </c>
      <c r="E183" s="26" t="s">
        <v>190</v>
      </c>
      <c r="F183" s="25"/>
      <c r="G183" s="24"/>
    </row>
    <row r="184" spans="1:19" ht="62">
      <c r="A184" s="19" t="s">
        <v>1093</v>
      </c>
      <c r="B184" s="69" t="s">
        <v>1092</v>
      </c>
      <c r="C184" s="23" t="s">
        <v>1091</v>
      </c>
      <c r="D184" s="24">
        <v>0</v>
      </c>
      <c r="E184" s="26" t="s">
        <v>422</v>
      </c>
      <c r="F184" s="25"/>
      <c r="G184" s="24"/>
    </row>
    <row r="185" spans="1:19" ht="40.15" customHeight="1">
      <c r="A185" s="302" t="s">
        <v>1090</v>
      </c>
      <c r="B185" s="918" t="s">
        <v>1089</v>
      </c>
      <c r="C185" s="919"/>
      <c r="D185" s="919"/>
      <c r="E185" s="919"/>
      <c r="F185" s="919"/>
      <c r="G185" s="920"/>
      <c r="H185" s="449">
        <f>SUM(D186:D199)</f>
        <v>0</v>
      </c>
      <c r="I185" s="449">
        <f>COUNT(D186:D199)*2</f>
        <v>26</v>
      </c>
    </row>
    <row r="186" spans="1:19" ht="31">
      <c r="A186" s="19" t="s">
        <v>1088</v>
      </c>
      <c r="B186" s="42" t="s">
        <v>1087</v>
      </c>
      <c r="C186" s="17" t="s">
        <v>2358</v>
      </c>
      <c r="D186" s="24">
        <v>0</v>
      </c>
      <c r="E186" s="13" t="s">
        <v>190</v>
      </c>
      <c r="F186" s="222"/>
      <c r="G186" s="24"/>
    </row>
    <row r="187" spans="1:19" ht="46.5">
      <c r="A187" s="19" t="s">
        <v>1084</v>
      </c>
      <c r="B187" s="42" t="s">
        <v>1083</v>
      </c>
      <c r="C187" s="17" t="s">
        <v>2357</v>
      </c>
      <c r="D187" s="24">
        <v>0</v>
      </c>
      <c r="E187" s="13" t="s">
        <v>190</v>
      </c>
      <c r="F187" s="17"/>
      <c r="G187" s="24"/>
    </row>
    <row r="188" spans="1:19" ht="31">
      <c r="A188" s="19" t="s">
        <v>1081</v>
      </c>
      <c r="B188" s="42" t="s">
        <v>1080</v>
      </c>
      <c r="C188" s="25" t="s">
        <v>2356</v>
      </c>
      <c r="D188" s="24">
        <v>0</v>
      </c>
      <c r="E188" s="13" t="s">
        <v>190</v>
      </c>
      <c r="F188" s="22" t="s">
        <v>2355</v>
      </c>
      <c r="G188" s="24"/>
    </row>
    <row r="189" spans="1:19" ht="46.5" hidden="1">
      <c r="A189" s="21" t="s">
        <v>1076</v>
      </c>
      <c r="B189" s="42" t="s">
        <v>1075</v>
      </c>
      <c r="C189" s="25"/>
      <c r="D189" s="25"/>
      <c r="E189" s="13"/>
      <c r="F189" s="25"/>
      <c r="G189" s="25"/>
      <c r="H189" s="11"/>
      <c r="I189" s="11"/>
      <c r="J189" s="8"/>
      <c r="K189" s="8"/>
      <c r="L189" s="8"/>
      <c r="M189" s="8"/>
      <c r="N189" s="8"/>
      <c r="O189" s="8"/>
      <c r="P189" s="8"/>
      <c r="Q189" s="8"/>
      <c r="R189" s="8"/>
      <c r="S189" s="8"/>
    </row>
    <row r="190" spans="1:19" ht="43.5">
      <c r="A190" s="19" t="s">
        <v>1062</v>
      </c>
      <c r="B190" s="42" t="s">
        <v>1061</v>
      </c>
      <c r="C190" s="22" t="s">
        <v>2354</v>
      </c>
      <c r="D190" s="24">
        <v>0</v>
      </c>
      <c r="E190" s="13" t="s">
        <v>190</v>
      </c>
      <c r="F190" s="22" t="s">
        <v>2353</v>
      </c>
      <c r="G190" s="24"/>
    </row>
    <row r="191" spans="1:19">
      <c r="A191" s="19"/>
      <c r="B191" s="42"/>
      <c r="C191" s="22" t="s">
        <v>2141</v>
      </c>
      <c r="D191" s="24">
        <v>0</v>
      </c>
      <c r="E191" s="13" t="s">
        <v>190</v>
      </c>
      <c r="F191" s="22"/>
      <c r="G191" s="24"/>
    </row>
    <row r="192" spans="1:19" ht="31">
      <c r="A192" s="19" t="s">
        <v>1057</v>
      </c>
      <c r="B192" s="42" t="s">
        <v>1056</v>
      </c>
      <c r="C192" s="25" t="s">
        <v>2352</v>
      </c>
      <c r="D192" s="24">
        <v>0</v>
      </c>
      <c r="E192" s="13" t="s">
        <v>190</v>
      </c>
      <c r="F192" s="25"/>
      <c r="G192" s="24"/>
    </row>
    <row r="193" spans="1:9" ht="29">
      <c r="A193" s="19"/>
      <c r="B193" s="42"/>
      <c r="C193" s="96" t="s">
        <v>2140</v>
      </c>
      <c r="D193" s="24">
        <v>0</v>
      </c>
      <c r="E193" s="13" t="s">
        <v>190</v>
      </c>
      <c r="F193" s="25"/>
      <c r="G193" s="24"/>
    </row>
    <row r="194" spans="1:9">
      <c r="A194" s="19"/>
      <c r="B194" s="42"/>
      <c r="C194" s="25" t="s">
        <v>2351</v>
      </c>
      <c r="D194" s="24">
        <v>0</v>
      </c>
      <c r="E194" s="13" t="s">
        <v>190</v>
      </c>
      <c r="F194" s="25"/>
      <c r="G194" s="24"/>
    </row>
    <row r="195" spans="1:9">
      <c r="A195" s="19"/>
      <c r="B195" s="42"/>
      <c r="C195" s="22" t="s">
        <v>2139</v>
      </c>
      <c r="D195" s="24">
        <v>0</v>
      </c>
      <c r="E195" s="13" t="s">
        <v>190</v>
      </c>
      <c r="F195" s="25"/>
      <c r="G195" s="24"/>
    </row>
    <row r="196" spans="1:9">
      <c r="A196" s="19"/>
      <c r="B196" s="42"/>
      <c r="C196" s="48" t="s">
        <v>1054</v>
      </c>
      <c r="D196" s="24">
        <v>0</v>
      </c>
      <c r="E196" s="13" t="s">
        <v>190</v>
      </c>
      <c r="F196" s="25"/>
      <c r="G196" s="24"/>
    </row>
    <row r="197" spans="1:9">
      <c r="A197" s="19"/>
      <c r="B197" s="42"/>
      <c r="C197" s="48" t="s">
        <v>1861</v>
      </c>
      <c r="D197" s="24">
        <v>0</v>
      </c>
      <c r="E197" s="13" t="s">
        <v>190</v>
      </c>
      <c r="F197" s="25"/>
      <c r="G197" s="24"/>
    </row>
    <row r="198" spans="1:9" ht="31">
      <c r="A198" s="19" t="s">
        <v>1049</v>
      </c>
      <c r="B198" s="42" t="s">
        <v>1048</v>
      </c>
      <c r="C198" s="36" t="s">
        <v>2350</v>
      </c>
      <c r="D198" s="24">
        <v>0</v>
      </c>
      <c r="E198" s="13" t="s">
        <v>190</v>
      </c>
      <c r="F198" s="25"/>
      <c r="G198" s="24"/>
    </row>
    <row r="199" spans="1:9" ht="14.5">
      <c r="A199" s="19"/>
      <c r="B199" s="25"/>
      <c r="C199" s="48" t="s">
        <v>2349</v>
      </c>
      <c r="D199" s="24">
        <v>0</v>
      </c>
      <c r="E199" s="13" t="s">
        <v>190</v>
      </c>
      <c r="F199" s="25"/>
      <c r="G199" s="24"/>
    </row>
    <row r="200" spans="1:9" ht="40.15" customHeight="1">
      <c r="A200" s="302" t="s">
        <v>1043</v>
      </c>
      <c r="B200" s="918" t="s">
        <v>1854</v>
      </c>
      <c r="C200" s="919"/>
      <c r="D200" s="919"/>
      <c r="E200" s="919"/>
      <c r="F200" s="919"/>
      <c r="G200" s="920"/>
      <c r="H200" s="449">
        <f>SUM(D201:D209)</f>
        <v>0</v>
      </c>
      <c r="I200" s="449">
        <f>COUNT(D201:D209)*2</f>
        <v>18</v>
      </c>
    </row>
    <row r="201" spans="1:9" ht="116">
      <c r="A201" s="19" t="s">
        <v>1041</v>
      </c>
      <c r="B201" s="42" t="s">
        <v>1040</v>
      </c>
      <c r="C201" s="17" t="s">
        <v>2348</v>
      </c>
      <c r="D201" s="24">
        <v>0</v>
      </c>
      <c r="E201" s="26" t="s">
        <v>1028</v>
      </c>
      <c r="F201" s="17" t="s">
        <v>2347</v>
      </c>
      <c r="G201" s="24"/>
    </row>
    <row r="202" spans="1:9" ht="58">
      <c r="A202" s="19"/>
      <c r="B202" s="42"/>
      <c r="C202" s="25" t="s">
        <v>2346</v>
      </c>
      <c r="D202" s="24">
        <v>0</v>
      </c>
      <c r="E202" s="26" t="s">
        <v>1028</v>
      </c>
      <c r="F202" s="17" t="s">
        <v>2345</v>
      </c>
      <c r="G202" s="24"/>
    </row>
    <row r="203" spans="1:9" ht="29">
      <c r="A203" s="19"/>
      <c r="B203" s="42"/>
      <c r="C203" s="17" t="s">
        <v>2344</v>
      </c>
      <c r="D203" s="24">
        <v>0</v>
      </c>
      <c r="E203" s="26" t="s">
        <v>1028</v>
      </c>
      <c r="F203" s="17" t="s">
        <v>2343</v>
      </c>
      <c r="G203" s="24"/>
    </row>
    <row r="204" spans="1:9" ht="72.5">
      <c r="A204" s="19"/>
      <c r="B204" s="42"/>
      <c r="C204" s="25" t="s">
        <v>2342</v>
      </c>
      <c r="D204" s="24">
        <v>0</v>
      </c>
      <c r="E204" s="26" t="s">
        <v>1028</v>
      </c>
      <c r="F204" s="17" t="s">
        <v>2341</v>
      </c>
      <c r="G204" s="24"/>
    </row>
    <row r="205" spans="1:9" ht="145">
      <c r="A205" s="19"/>
      <c r="B205" s="42"/>
      <c r="C205" s="25" t="s">
        <v>2340</v>
      </c>
      <c r="D205" s="24">
        <v>0</v>
      </c>
      <c r="E205" s="26" t="s">
        <v>1028</v>
      </c>
      <c r="F205" s="17" t="s">
        <v>2339</v>
      </c>
      <c r="G205" s="24"/>
    </row>
    <row r="206" spans="1:9" ht="72.5">
      <c r="A206" s="19"/>
      <c r="B206" s="42"/>
      <c r="C206" s="25" t="s">
        <v>2338</v>
      </c>
      <c r="D206" s="24">
        <v>0</v>
      </c>
      <c r="E206" s="26" t="s">
        <v>1028</v>
      </c>
      <c r="F206" s="17" t="s">
        <v>2337</v>
      </c>
      <c r="G206" s="24"/>
    </row>
    <row r="207" spans="1:9" ht="87">
      <c r="A207" s="19" t="s">
        <v>1036</v>
      </c>
      <c r="B207" s="42" t="s">
        <v>1035</v>
      </c>
      <c r="C207" s="75" t="s">
        <v>2336</v>
      </c>
      <c r="D207" s="24">
        <v>0</v>
      </c>
      <c r="E207" s="140" t="s">
        <v>1028</v>
      </c>
      <c r="F207" s="75" t="s">
        <v>2335</v>
      </c>
      <c r="G207" s="24"/>
    </row>
    <row r="208" spans="1:9" ht="72.5">
      <c r="A208" s="19"/>
      <c r="B208" s="42"/>
      <c r="C208" s="17" t="s">
        <v>2334</v>
      </c>
      <c r="D208" s="24">
        <v>0</v>
      </c>
      <c r="E208" s="26" t="s">
        <v>1028</v>
      </c>
      <c r="F208" s="17" t="s">
        <v>2333</v>
      </c>
      <c r="G208" s="24"/>
    </row>
    <row r="209" spans="1:9" ht="46.5">
      <c r="A209" s="19" t="s">
        <v>1031</v>
      </c>
      <c r="B209" s="69" t="s">
        <v>1030</v>
      </c>
      <c r="C209" s="17" t="s">
        <v>1828</v>
      </c>
      <c r="D209" s="24">
        <v>0</v>
      </c>
      <c r="E209" s="26" t="s">
        <v>1028</v>
      </c>
      <c r="F209" s="25"/>
      <c r="G209" s="24"/>
    </row>
    <row r="210" spans="1:9" ht="40.15" customHeight="1">
      <c r="A210" s="302" t="s">
        <v>1027</v>
      </c>
      <c r="B210" s="918" t="s">
        <v>1026</v>
      </c>
      <c r="C210" s="919"/>
      <c r="D210" s="919"/>
      <c r="E210" s="919"/>
      <c r="F210" s="919"/>
      <c r="G210" s="920"/>
      <c r="H210" s="449">
        <f>SUM(D211:D221)</f>
        <v>0</v>
      </c>
      <c r="I210" s="449">
        <f>COUNT(D211:D221)*2</f>
        <v>22</v>
      </c>
    </row>
    <row r="211" spans="1:9" ht="87">
      <c r="A211" s="19" t="s">
        <v>1025</v>
      </c>
      <c r="B211" s="42" t="s">
        <v>1024</v>
      </c>
      <c r="C211" s="29" t="s">
        <v>1023</v>
      </c>
      <c r="D211" s="24">
        <v>0</v>
      </c>
      <c r="E211" s="13" t="s">
        <v>168</v>
      </c>
      <c r="F211" s="17" t="s">
        <v>2332</v>
      </c>
      <c r="G211" s="24"/>
    </row>
    <row r="212" spans="1:9" ht="46.5">
      <c r="A212" s="19" t="s">
        <v>1021</v>
      </c>
      <c r="B212" s="42" t="s">
        <v>1020</v>
      </c>
      <c r="C212" s="29" t="s">
        <v>2331</v>
      </c>
      <c r="D212" s="24">
        <v>0</v>
      </c>
      <c r="E212" s="13" t="s">
        <v>168</v>
      </c>
      <c r="F212" s="25"/>
      <c r="G212" s="24"/>
    </row>
    <row r="213" spans="1:9" ht="46.5">
      <c r="A213" s="19" t="s">
        <v>1007</v>
      </c>
      <c r="B213" s="42" t="s">
        <v>1006</v>
      </c>
      <c r="C213" s="166" t="s">
        <v>1814</v>
      </c>
      <c r="D213" s="24">
        <v>0</v>
      </c>
      <c r="E213" s="13" t="s">
        <v>168</v>
      </c>
      <c r="F213" s="25" t="s">
        <v>2330</v>
      </c>
      <c r="G213" s="24"/>
    </row>
    <row r="214" spans="1:9" ht="145">
      <c r="A214" s="19" t="s">
        <v>1003</v>
      </c>
      <c r="B214" s="38" t="s">
        <v>1002</v>
      </c>
      <c r="C214" s="31" t="s">
        <v>2329</v>
      </c>
      <c r="D214" s="24">
        <v>0</v>
      </c>
      <c r="E214" s="13" t="s">
        <v>168</v>
      </c>
      <c r="F214" s="17" t="s">
        <v>2328</v>
      </c>
      <c r="G214" s="24"/>
    </row>
    <row r="215" spans="1:9" ht="43.5">
      <c r="A215" s="19" t="s">
        <v>1001</v>
      </c>
      <c r="B215" s="42" t="s">
        <v>1000</v>
      </c>
      <c r="C215" s="31" t="s">
        <v>999</v>
      </c>
      <c r="D215" s="24">
        <v>0</v>
      </c>
      <c r="E215" s="13" t="s">
        <v>168</v>
      </c>
      <c r="F215" s="23" t="s">
        <v>1808</v>
      </c>
      <c r="G215" s="24"/>
    </row>
    <row r="216" spans="1:9" ht="43.5">
      <c r="A216" s="19" t="s">
        <v>997</v>
      </c>
      <c r="B216" s="38" t="s">
        <v>996</v>
      </c>
      <c r="C216" s="31" t="s">
        <v>995</v>
      </c>
      <c r="D216" s="24">
        <v>0</v>
      </c>
      <c r="E216" s="13" t="s">
        <v>168</v>
      </c>
      <c r="F216" s="23" t="s">
        <v>994</v>
      </c>
      <c r="G216" s="24"/>
    </row>
    <row r="217" spans="1:9" ht="31">
      <c r="A217" s="19"/>
      <c r="B217" s="38"/>
      <c r="C217" s="31" t="s">
        <v>993</v>
      </c>
      <c r="D217" s="24">
        <v>0</v>
      </c>
      <c r="E217" s="13" t="s">
        <v>168</v>
      </c>
      <c r="F217" s="23" t="s">
        <v>992</v>
      </c>
      <c r="G217" s="24"/>
    </row>
    <row r="218" spans="1:9" ht="46.5">
      <c r="A218" s="19" t="s">
        <v>991</v>
      </c>
      <c r="B218" s="42" t="s">
        <v>990</v>
      </c>
      <c r="C218" s="17" t="s">
        <v>2327</v>
      </c>
      <c r="D218" s="24">
        <v>0</v>
      </c>
      <c r="E218" s="13" t="s">
        <v>168</v>
      </c>
      <c r="F218" s="22"/>
      <c r="G218" s="24"/>
    </row>
    <row r="219" spans="1:9" ht="43.5">
      <c r="A219" s="19"/>
      <c r="B219" s="25"/>
      <c r="C219" s="30" t="s">
        <v>2117</v>
      </c>
      <c r="D219" s="24">
        <v>0</v>
      </c>
      <c r="E219" s="13" t="s">
        <v>168</v>
      </c>
      <c r="F219" s="22" t="s">
        <v>2326</v>
      </c>
      <c r="G219" s="24"/>
    </row>
    <row r="220" spans="1:9" ht="43.5">
      <c r="A220" s="19"/>
      <c r="B220" s="25"/>
      <c r="C220" s="25" t="s">
        <v>2115</v>
      </c>
      <c r="D220" s="24">
        <v>0</v>
      </c>
      <c r="E220" s="13" t="s">
        <v>168</v>
      </c>
      <c r="F220" s="106" t="s">
        <v>2325</v>
      </c>
      <c r="G220" s="24"/>
    </row>
    <row r="221" spans="1:9" ht="43.5">
      <c r="A221" s="78"/>
      <c r="B221" s="25"/>
      <c r="C221" s="36" t="s">
        <v>2113</v>
      </c>
      <c r="D221" s="24">
        <v>0</v>
      </c>
      <c r="E221" s="13" t="s">
        <v>168</v>
      </c>
      <c r="F221" s="22" t="s">
        <v>2112</v>
      </c>
      <c r="G221" s="24"/>
    </row>
    <row r="222" spans="1:9" ht="18.5">
      <c r="A222" s="110"/>
      <c r="B222" s="988" t="s">
        <v>984</v>
      </c>
      <c r="C222" s="988"/>
      <c r="D222" s="988"/>
      <c r="E222" s="988"/>
      <c r="F222" s="988"/>
      <c r="G222" s="988"/>
      <c r="H222" s="449">
        <f>H223+H228+H243+H256+H269+H273+H278+H293+H298</f>
        <v>0</v>
      </c>
      <c r="I222" s="449">
        <f>I223+I228+I243+I256+I269+I273+I278+I293+I298</f>
        <v>106</v>
      </c>
    </row>
    <row r="223" spans="1:9" ht="40.15" customHeight="1">
      <c r="A223" s="183" t="s">
        <v>983</v>
      </c>
      <c r="B223" s="918" t="s">
        <v>982</v>
      </c>
      <c r="C223" s="919"/>
      <c r="D223" s="919"/>
      <c r="E223" s="919"/>
      <c r="F223" s="919"/>
      <c r="G223" s="920"/>
      <c r="H223" s="449">
        <f>SUM(D224:D226)</f>
        <v>0</v>
      </c>
      <c r="I223" s="449">
        <f>COUNT(D224:D226)*2</f>
        <v>6</v>
      </c>
    </row>
    <row r="224" spans="1:9" ht="43.5">
      <c r="A224" s="19" t="s">
        <v>981</v>
      </c>
      <c r="B224" s="69" t="s">
        <v>980</v>
      </c>
      <c r="C224" s="23" t="s">
        <v>979</v>
      </c>
      <c r="D224" s="24">
        <v>0</v>
      </c>
      <c r="E224" s="26" t="s">
        <v>110</v>
      </c>
      <c r="F224" s="25"/>
      <c r="G224" s="24"/>
    </row>
    <row r="225" spans="1:19" ht="43.5">
      <c r="A225" s="19"/>
      <c r="B225" s="69"/>
      <c r="C225" s="30" t="s">
        <v>978</v>
      </c>
      <c r="D225" s="24">
        <v>0</v>
      </c>
      <c r="E225" s="26" t="s">
        <v>110</v>
      </c>
      <c r="F225" s="25"/>
      <c r="G225" s="24"/>
    </row>
    <row r="226" spans="1:19" ht="46.5">
      <c r="A226" s="19" t="s">
        <v>977</v>
      </c>
      <c r="B226" s="42" t="s">
        <v>976</v>
      </c>
      <c r="C226" s="23" t="s">
        <v>975</v>
      </c>
      <c r="D226" s="24">
        <v>0</v>
      </c>
      <c r="E226" s="26" t="s">
        <v>974</v>
      </c>
      <c r="F226" s="22" t="s">
        <v>2111</v>
      </c>
      <c r="G226" s="24"/>
    </row>
    <row r="227" spans="1:19" ht="46.5" hidden="1">
      <c r="A227" s="21" t="s">
        <v>972</v>
      </c>
      <c r="B227" s="42" t="s">
        <v>971</v>
      </c>
      <c r="C227" s="22"/>
      <c r="D227" s="26"/>
      <c r="E227" s="26"/>
      <c r="F227" s="23"/>
      <c r="G227" s="25"/>
      <c r="H227" s="11"/>
      <c r="I227" s="11"/>
      <c r="J227" s="8"/>
      <c r="K227" s="8"/>
      <c r="L227" s="8"/>
      <c r="M227" s="8"/>
      <c r="N227" s="8"/>
      <c r="O227" s="8"/>
      <c r="P227" s="8"/>
      <c r="Q227" s="8"/>
      <c r="R227" s="8"/>
      <c r="S227" s="8"/>
    </row>
    <row r="228" spans="1:19" ht="40.15" customHeight="1">
      <c r="A228" s="183" t="s">
        <v>970</v>
      </c>
      <c r="B228" s="918" t="s">
        <v>969</v>
      </c>
      <c r="C228" s="919"/>
      <c r="D228" s="919"/>
      <c r="E228" s="919"/>
      <c r="F228" s="919"/>
      <c r="G228" s="920"/>
      <c r="H228" s="449">
        <f>SUM(D229:D241)</f>
        <v>0</v>
      </c>
      <c r="I228" s="449">
        <f>COUNT(D229:D241)*2</f>
        <v>24</v>
      </c>
    </row>
    <row r="229" spans="1:19" ht="46.5">
      <c r="A229" s="19" t="s">
        <v>968</v>
      </c>
      <c r="B229" s="42" t="s">
        <v>967</v>
      </c>
      <c r="C229" s="22" t="s">
        <v>2110</v>
      </c>
      <c r="D229" s="37">
        <v>0</v>
      </c>
      <c r="E229" s="26" t="s">
        <v>110</v>
      </c>
      <c r="F229" s="22" t="s">
        <v>965</v>
      </c>
      <c r="G229" s="24"/>
    </row>
    <row r="230" spans="1:19" ht="29">
      <c r="A230" s="19"/>
      <c r="B230" s="42"/>
      <c r="C230" s="22" t="s">
        <v>2324</v>
      </c>
      <c r="D230" s="37">
        <v>0</v>
      </c>
      <c r="E230" s="26" t="s">
        <v>1078</v>
      </c>
      <c r="F230" s="23"/>
      <c r="G230" s="24"/>
    </row>
    <row r="231" spans="1:19" ht="31" hidden="1">
      <c r="A231" s="21" t="s">
        <v>964</v>
      </c>
      <c r="B231" s="69" t="s">
        <v>963</v>
      </c>
      <c r="D231" s="25"/>
      <c r="E231" s="26"/>
      <c r="F231" s="25"/>
      <c r="G231" s="25"/>
      <c r="H231" s="11"/>
      <c r="I231" s="11"/>
      <c r="J231" s="8"/>
      <c r="K231" s="8"/>
      <c r="L231" s="8"/>
      <c r="M231" s="8"/>
      <c r="N231" s="8"/>
      <c r="O231" s="8"/>
      <c r="P231" s="8"/>
      <c r="Q231" s="8"/>
      <c r="R231" s="8"/>
      <c r="S231" s="8"/>
    </row>
    <row r="232" spans="1:19" ht="43.5">
      <c r="A232" s="19" t="s">
        <v>962</v>
      </c>
      <c r="B232" s="42" t="s">
        <v>961</v>
      </c>
      <c r="C232" s="22" t="s">
        <v>2323</v>
      </c>
      <c r="D232" s="37">
        <v>0</v>
      </c>
      <c r="E232" s="26" t="s">
        <v>168</v>
      </c>
      <c r="F232" s="25"/>
      <c r="G232" s="24"/>
    </row>
    <row r="233" spans="1:19" ht="29">
      <c r="A233" s="19"/>
      <c r="B233" s="42"/>
      <c r="C233" s="22" t="s">
        <v>2322</v>
      </c>
      <c r="D233" s="37">
        <v>0</v>
      </c>
      <c r="E233" s="26" t="s">
        <v>168</v>
      </c>
      <c r="F233" s="25"/>
      <c r="G233" s="24"/>
    </row>
    <row r="234" spans="1:19" ht="31">
      <c r="A234" s="19" t="s">
        <v>958</v>
      </c>
      <c r="B234" s="42" t="s">
        <v>957</v>
      </c>
      <c r="C234" s="23" t="s">
        <v>1793</v>
      </c>
      <c r="D234" s="37">
        <v>0</v>
      </c>
      <c r="E234" s="26" t="s">
        <v>190</v>
      </c>
      <c r="F234" s="25"/>
      <c r="G234" s="24"/>
    </row>
    <row r="235" spans="1:19">
      <c r="A235" s="19"/>
      <c r="B235" s="42"/>
      <c r="C235" s="13" t="s">
        <v>955</v>
      </c>
      <c r="D235" s="37">
        <v>0</v>
      </c>
      <c r="E235" s="13" t="s">
        <v>190</v>
      </c>
      <c r="F235" s="25"/>
      <c r="G235" s="24"/>
    </row>
    <row r="236" spans="1:19" ht="43.5">
      <c r="A236" s="19"/>
      <c r="B236" s="42"/>
      <c r="C236" s="164" t="s">
        <v>954</v>
      </c>
      <c r="D236" s="37">
        <v>0</v>
      </c>
      <c r="E236" s="13" t="s">
        <v>51</v>
      </c>
      <c r="F236" s="25"/>
      <c r="G236" s="24"/>
    </row>
    <row r="237" spans="1:19" ht="43.5">
      <c r="A237" s="19" t="s">
        <v>953</v>
      </c>
      <c r="B237" s="69" t="s">
        <v>952</v>
      </c>
      <c r="C237" s="17" t="s">
        <v>2321</v>
      </c>
      <c r="D237" s="37">
        <v>0</v>
      </c>
      <c r="E237" s="9" t="s">
        <v>110</v>
      </c>
      <c r="F237" s="25"/>
      <c r="G237" s="24"/>
    </row>
    <row r="238" spans="1:19" ht="43.5">
      <c r="A238" s="19"/>
      <c r="B238" s="69"/>
      <c r="C238" s="17" t="s">
        <v>950</v>
      </c>
      <c r="D238" s="37">
        <v>0</v>
      </c>
      <c r="E238" s="26" t="s">
        <v>130</v>
      </c>
      <c r="F238" s="25"/>
      <c r="G238" s="24"/>
    </row>
    <row r="239" spans="1:19" ht="43.5">
      <c r="A239" s="19" t="s">
        <v>949</v>
      </c>
      <c r="B239" s="63" t="s">
        <v>948</v>
      </c>
      <c r="C239" s="23" t="s">
        <v>947</v>
      </c>
      <c r="D239" s="37">
        <v>0</v>
      </c>
      <c r="E239" s="26" t="s">
        <v>110</v>
      </c>
      <c r="F239" s="25"/>
      <c r="G239" s="24"/>
    </row>
    <row r="240" spans="1:19" ht="14.5">
      <c r="A240" s="19"/>
      <c r="B240" s="63"/>
      <c r="C240" s="23" t="s">
        <v>946</v>
      </c>
      <c r="D240" s="37">
        <v>0</v>
      </c>
      <c r="E240" s="26" t="s">
        <v>797</v>
      </c>
      <c r="F240" s="25"/>
      <c r="G240" s="24"/>
    </row>
    <row r="241" spans="1:19" ht="46.5">
      <c r="A241" s="19" t="s">
        <v>945</v>
      </c>
      <c r="B241" s="42" t="s">
        <v>944</v>
      </c>
      <c r="C241" s="30" t="s">
        <v>1792</v>
      </c>
      <c r="D241" s="37">
        <v>0</v>
      </c>
      <c r="E241" s="26" t="s">
        <v>190</v>
      </c>
      <c r="F241" s="23" t="s">
        <v>942</v>
      </c>
      <c r="G241" s="24"/>
    </row>
    <row r="242" spans="1:19" ht="46.5" hidden="1">
      <c r="A242" s="21" t="s">
        <v>939</v>
      </c>
      <c r="B242" s="42" t="s">
        <v>938</v>
      </c>
      <c r="C242" s="25"/>
      <c r="D242" s="25"/>
      <c r="E242" s="26"/>
      <c r="F242" s="25"/>
      <c r="G242" s="25"/>
      <c r="H242" s="11"/>
      <c r="I242" s="11"/>
      <c r="J242" s="8"/>
      <c r="K242" s="8"/>
      <c r="L242" s="8"/>
      <c r="M242" s="8"/>
      <c r="N242" s="8"/>
      <c r="O242" s="8"/>
      <c r="P242" s="8"/>
      <c r="Q242" s="8"/>
      <c r="R242" s="8"/>
      <c r="S242" s="8"/>
    </row>
    <row r="243" spans="1:19" ht="40.15" customHeight="1">
      <c r="A243" s="183" t="s">
        <v>937</v>
      </c>
      <c r="B243" s="918" t="s">
        <v>936</v>
      </c>
      <c r="C243" s="919"/>
      <c r="D243" s="919"/>
      <c r="E243" s="919"/>
      <c r="F243" s="919"/>
      <c r="G243" s="920"/>
      <c r="H243" s="449">
        <f>SUM(D244:D255)</f>
        <v>0</v>
      </c>
      <c r="I243" s="449">
        <f>COUNT(D244:D255)*2</f>
        <v>24</v>
      </c>
    </row>
    <row r="244" spans="1:19" ht="46.5">
      <c r="A244" s="19" t="s">
        <v>935</v>
      </c>
      <c r="B244" s="38" t="s">
        <v>934</v>
      </c>
      <c r="C244" s="76" t="s">
        <v>2108</v>
      </c>
      <c r="D244" s="24">
        <v>0</v>
      </c>
      <c r="E244" s="26" t="s">
        <v>168</v>
      </c>
      <c r="F244" s="25"/>
      <c r="G244" s="24"/>
    </row>
    <row r="245" spans="1:19" ht="29">
      <c r="A245" s="19"/>
      <c r="B245" s="38"/>
      <c r="C245" s="76" t="s">
        <v>2107</v>
      </c>
      <c r="D245" s="24">
        <v>0</v>
      </c>
      <c r="E245" s="26" t="s">
        <v>168</v>
      </c>
      <c r="F245" s="25"/>
      <c r="G245" s="24"/>
    </row>
    <row r="246" spans="1:19" ht="31">
      <c r="A246" s="19" t="s">
        <v>929</v>
      </c>
      <c r="B246" s="38" t="s">
        <v>928</v>
      </c>
      <c r="C246" s="22" t="s">
        <v>2106</v>
      </c>
      <c r="D246" s="24">
        <v>0</v>
      </c>
      <c r="E246" s="26" t="s">
        <v>2105</v>
      </c>
      <c r="F246" s="25"/>
      <c r="G246" s="24"/>
    </row>
    <row r="247" spans="1:19" ht="29">
      <c r="A247" s="19"/>
      <c r="B247" s="38"/>
      <c r="C247" s="88" t="s">
        <v>2320</v>
      </c>
      <c r="D247" s="24">
        <v>0</v>
      </c>
      <c r="E247" s="26" t="s">
        <v>168</v>
      </c>
      <c r="F247" s="25"/>
      <c r="G247" s="24"/>
    </row>
    <row r="248" spans="1:19" ht="29">
      <c r="A248" s="19"/>
      <c r="B248" s="38"/>
      <c r="C248" s="22" t="s">
        <v>2319</v>
      </c>
      <c r="D248" s="24">
        <v>0</v>
      </c>
      <c r="E248" s="26" t="s">
        <v>235</v>
      </c>
      <c r="F248" s="25"/>
      <c r="G248" s="24"/>
    </row>
    <row r="249" spans="1:19" ht="87">
      <c r="A249" s="19" t="s">
        <v>924</v>
      </c>
      <c r="B249" s="38" t="s">
        <v>923</v>
      </c>
      <c r="C249" s="23" t="s">
        <v>1785</v>
      </c>
      <c r="D249" s="24">
        <v>0</v>
      </c>
      <c r="E249" s="26" t="s">
        <v>921</v>
      </c>
      <c r="F249" s="221" t="s">
        <v>2318</v>
      </c>
      <c r="G249" s="24"/>
    </row>
    <row r="250" spans="1:19" ht="29">
      <c r="A250" s="19"/>
      <c r="B250" s="38"/>
      <c r="C250" s="17" t="s">
        <v>2317</v>
      </c>
      <c r="D250" s="24">
        <v>0</v>
      </c>
      <c r="E250" s="26" t="s">
        <v>116</v>
      </c>
      <c r="F250" s="50" t="s">
        <v>2316</v>
      </c>
      <c r="G250" s="24"/>
    </row>
    <row r="251" spans="1:19" ht="58">
      <c r="A251" s="19"/>
      <c r="B251" s="38"/>
      <c r="C251" s="23" t="s">
        <v>1783</v>
      </c>
      <c r="D251" s="24">
        <v>0</v>
      </c>
      <c r="E251" s="26" t="s">
        <v>116</v>
      </c>
      <c r="F251" s="23" t="s">
        <v>919</v>
      </c>
      <c r="G251" s="24"/>
    </row>
    <row r="252" spans="1:19" ht="29">
      <c r="A252" s="19"/>
      <c r="B252" s="38"/>
      <c r="C252" s="17" t="s">
        <v>2315</v>
      </c>
      <c r="D252" s="24">
        <v>0</v>
      </c>
      <c r="E252" s="26" t="s">
        <v>168</v>
      </c>
      <c r="F252" s="25"/>
      <c r="G252" s="24"/>
    </row>
    <row r="253" spans="1:19" ht="31">
      <c r="A253" s="19" t="s">
        <v>918</v>
      </c>
      <c r="B253" s="38" t="s">
        <v>917</v>
      </c>
      <c r="C253" s="48" t="s">
        <v>2314</v>
      </c>
      <c r="D253" s="24">
        <v>0</v>
      </c>
      <c r="E253" s="26" t="s">
        <v>168</v>
      </c>
      <c r="F253" s="25"/>
      <c r="G253" s="24"/>
    </row>
    <row r="254" spans="1:19" ht="29">
      <c r="A254" s="19"/>
      <c r="B254" s="38"/>
      <c r="C254" s="30" t="s">
        <v>2313</v>
      </c>
      <c r="D254" s="24">
        <v>0</v>
      </c>
      <c r="E254" s="9" t="s">
        <v>797</v>
      </c>
      <c r="F254" s="25"/>
      <c r="G254" s="24"/>
    </row>
    <row r="255" spans="1:19" ht="29">
      <c r="A255" s="19" t="s">
        <v>915</v>
      </c>
      <c r="B255" s="199" t="s">
        <v>914</v>
      </c>
      <c r="C255" s="23" t="s">
        <v>1778</v>
      </c>
      <c r="D255" s="24">
        <v>0</v>
      </c>
      <c r="E255" s="26" t="s">
        <v>126</v>
      </c>
      <c r="F255" s="25"/>
      <c r="G255" s="24"/>
    </row>
    <row r="256" spans="1:19" ht="40.15" customHeight="1">
      <c r="A256" s="183" t="s">
        <v>912</v>
      </c>
      <c r="B256" s="918" t="s">
        <v>911</v>
      </c>
      <c r="C256" s="919"/>
      <c r="D256" s="919"/>
      <c r="E256" s="919"/>
      <c r="F256" s="919"/>
      <c r="G256" s="920"/>
      <c r="H256" s="449">
        <f>SUM(D257:D268)</f>
        <v>0</v>
      </c>
      <c r="I256" s="449">
        <f>COUNT(D257:D268)*2</f>
        <v>22</v>
      </c>
    </row>
    <row r="257" spans="1:19" ht="31">
      <c r="A257" s="19" t="s">
        <v>910</v>
      </c>
      <c r="B257" s="69" t="s">
        <v>909</v>
      </c>
      <c r="C257" s="36" t="s">
        <v>908</v>
      </c>
      <c r="D257" s="24">
        <v>0</v>
      </c>
      <c r="E257" s="26" t="s">
        <v>168</v>
      </c>
      <c r="F257" s="25"/>
      <c r="G257" s="24"/>
    </row>
    <row r="258" spans="1:19" ht="29">
      <c r="A258" s="19"/>
      <c r="B258" s="69"/>
      <c r="C258" s="36" t="s">
        <v>907</v>
      </c>
      <c r="D258" s="24">
        <v>0</v>
      </c>
      <c r="E258" s="26" t="s">
        <v>168</v>
      </c>
      <c r="F258" s="25"/>
      <c r="G258" s="24"/>
    </row>
    <row r="259" spans="1:19" ht="43.5">
      <c r="A259" s="19" t="s">
        <v>906</v>
      </c>
      <c r="B259" s="38" t="s">
        <v>905</v>
      </c>
      <c r="C259" s="36" t="s">
        <v>904</v>
      </c>
      <c r="D259" s="24">
        <v>0</v>
      </c>
      <c r="E259" s="26" t="s">
        <v>168</v>
      </c>
      <c r="F259" s="36" t="s">
        <v>903</v>
      </c>
      <c r="G259" s="24"/>
    </row>
    <row r="260" spans="1:19" ht="29">
      <c r="A260" s="19"/>
      <c r="B260" s="38"/>
      <c r="C260" s="23" t="s">
        <v>902</v>
      </c>
      <c r="D260" s="24">
        <v>0</v>
      </c>
      <c r="E260" s="26" t="s">
        <v>168</v>
      </c>
      <c r="F260" s="23"/>
      <c r="G260" s="24"/>
    </row>
    <row r="261" spans="1:19" ht="29">
      <c r="A261" s="19"/>
      <c r="B261" s="69"/>
      <c r="C261" s="45" t="s">
        <v>901</v>
      </c>
      <c r="D261" s="24">
        <v>0</v>
      </c>
      <c r="E261" s="26" t="s">
        <v>168</v>
      </c>
      <c r="F261" s="23"/>
      <c r="G261" s="24"/>
    </row>
    <row r="262" spans="1:19" ht="31">
      <c r="A262" s="19" t="s">
        <v>900</v>
      </c>
      <c r="B262" s="42" t="s">
        <v>899</v>
      </c>
      <c r="C262" s="161" t="s">
        <v>898</v>
      </c>
      <c r="D262" s="24">
        <v>0</v>
      </c>
      <c r="E262" s="26" t="s">
        <v>168</v>
      </c>
      <c r="F262" s="25"/>
      <c r="G262" s="24"/>
    </row>
    <row r="263" spans="1:19" ht="29">
      <c r="A263" s="19"/>
      <c r="B263" s="42"/>
      <c r="C263" s="36" t="s">
        <v>897</v>
      </c>
      <c r="D263" s="24">
        <v>0</v>
      </c>
      <c r="E263" s="26" t="s">
        <v>168</v>
      </c>
      <c r="F263" s="25"/>
      <c r="G263" s="24"/>
    </row>
    <row r="264" spans="1:19">
      <c r="A264" s="19"/>
      <c r="B264" s="42"/>
      <c r="C264" s="36" t="s">
        <v>896</v>
      </c>
      <c r="D264" s="24">
        <v>0</v>
      </c>
      <c r="E264" s="26" t="s">
        <v>168</v>
      </c>
      <c r="F264" s="25"/>
      <c r="G264" s="24"/>
    </row>
    <row r="265" spans="1:19">
      <c r="A265" s="19"/>
      <c r="B265" s="42"/>
      <c r="C265" s="36" t="s">
        <v>895</v>
      </c>
      <c r="D265" s="24">
        <v>0</v>
      </c>
      <c r="E265" s="26" t="s">
        <v>168</v>
      </c>
      <c r="F265" s="25"/>
      <c r="G265" s="24"/>
    </row>
    <row r="266" spans="1:19" ht="31" hidden="1">
      <c r="A266" s="21" t="s">
        <v>894</v>
      </c>
      <c r="B266" s="42" t="s">
        <v>893</v>
      </c>
      <c r="C266" s="25"/>
      <c r="D266" s="25"/>
      <c r="E266" s="26"/>
      <c r="F266" s="25"/>
      <c r="G266" s="25"/>
      <c r="H266" s="11"/>
      <c r="I266" s="11"/>
      <c r="J266" s="8"/>
      <c r="K266" s="8"/>
      <c r="L266" s="8"/>
      <c r="M266" s="8"/>
      <c r="N266" s="8"/>
      <c r="O266" s="8"/>
      <c r="P266" s="8"/>
      <c r="Q266" s="8"/>
      <c r="R266" s="8"/>
      <c r="S266" s="8"/>
    </row>
    <row r="267" spans="1:19" ht="31">
      <c r="A267" s="19" t="s">
        <v>892</v>
      </c>
      <c r="B267" s="42" t="s">
        <v>891</v>
      </c>
      <c r="C267" s="22" t="s">
        <v>2100</v>
      </c>
      <c r="D267" s="24">
        <v>0</v>
      </c>
      <c r="E267" s="26" t="s">
        <v>168</v>
      </c>
      <c r="F267" s="25"/>
      <c r="G267" s="24"/>
    </row>
    <row r="268" spans="1:19" ht="46.5">
      <c r="A268" s="19" t="s">
        <v>889</v>
      </c>
      <c r="B268" s="42" t="s">
        <v>888</v>
      </c>
      <c r="C268" s="30" t="s">
        <v>887</v>
      </c>
      <c r="D268" s="24">
        <v>0</v>
      </c>
      <c r="E268" s="26" t="s">
        <v>168</v>
      </c>
      <c r="F268" s="25"/>
      <c r="G268" s="24"/>
    </row>
    <row r="269" spans="1:19" ht="40.15" customHeight="1">
      <c r="A269" s="406" t="s">
        <v>886</v>
      </c>
      <c r="B269" s="918" t="s">
        <v>885</v>
      </c>
      <c r="C269" s="919"/>
      <c r="D269" s="919"/>
      <c r="E269" s="919"/>
      <c r="F269" s="919"/>
      <c r="G269" s="920"/>
      <c r="H269" s="449">
        <f>SUM(D270:D271)</f>
        <v>0</v>
      </c>
      <c r="I269" s="449">
        <f>COUNT(D270:D271)*2</f>
        <v>4</v>
      </c>
    </row>
    <row r="270" spans="1:19" ht="46.5">
      <c r="A270" s="19" t="s">
        <v>884</v>
      </c>
      <c r="B270" s="42" t="s">
        <v>883</v>
      </c>
      <c r="C270" s="71" t="s">
        <v>882</v>
      </c>
      <c r="D270" s="220">
        <v>0</v>
      </c>
      <c r="E270" s="140" t="s">
        <v>235</v>
      </c>
      <c r="F270" s="25"/>
      <c r="G270" s="24"/>
    </row>
    <row r="271" spans="1:19" ht="46.5">
      <c r="A271" s="19" t="s">
        <v>881</v>
      </c>
      <c r="B271" s="42" t="s">
        <v>880</v>
      </c>
      <c r="C271" s="36" t="s">
        <v>2312</v>
      </c>
      <c r="D271" s="220">
        <v>0</v>
      </c>
      <c r="E271" s="26" t="s">
        <v>235</v>
      </c>
      <c r="F271" s="25"/>
      <c r="G271" s="24"/>
    </row>
    <row r="272" spans="1:19" ht="43.5" hidden="1">
      <c r="A272" s="21" t="s">
        <v>878</v>
      </c>
      <c r="B272" s="199" t="s">
        <v>877</v>
      </c>
      <c r="C272" s="25"/>
      <c r="D272" s="25"/>
      <c r="E272" s="26"/>
      <c r="F272" s="25"/>
      <c r="G272" s="25"/>
      <c r="H272" s="11"/>
      <c r="I272" s="11"/>
      <c r="J272" s="8"/>
      <c r="K272" s="8"/>
      <c r="L272" s="8"/>
      <c r="M272" s="8"/>
      <c r="N272" s="8"/>
      <c r="O272" s="8"/>
      <c r="P272" s="8"/>
      <c r="Q272" s="8"/>
      <c r="R272" s="8"/>
      <c r="S272" s="8"/>
    </row>
    <row r="273" spans="1:19" ht="40.15" customHeight="1">
      <c r="A273" s="183" t="s">
        <v>876</v>
      </c>
      <c r="B273" s="918" t="s">
        <v>875</v>
      </c>
      <c r="C273" s="919"/>
      <c r="D273" s="919"/>
      <c r="E273" s="919"/>
      <c r="F273" s="919"/>
      <c r="G273" s="920"/>
      <c r="H273" s="449">
        <f>SUM(D274:D277)</f>
        <v>0</v>
      </c>
      <c r="I273" s="449">
        <f>COUNT(D274:D277)*2</f>
        <v>8</v>
      </c>
    </row>
    <row r="274" spans="1:19" ht="43.5">
      <c r="A274" s="28" t="s">
        <v>874</v>
      </c>
      <c r="B274" s="42" t="s">
        <v>873</v>
      </c>
      <c r="C274" s="17" t="s">
        <v>872</v>
      </c>
      <c r="D274" s="24">
        <v>0</v>
      </c>
      <c r="E274" s="13" t="s">
        <v>130</v>
      </c>
      <c r="F274" s="25"/>
      <c r="G274" s="24"/>
    </row>
    <row r="275" spans="1:19" ht="46.5">
      <c r="A275" s="28" t="s">
        <v>871</v>
      </c>
      <c r="B275" s="42" t="s">
        <v>870</v>
      </c>
      <c r="C275" s="22" t="s">
        <v>2096</v>
      </c>
      <c r="D275" s="24">
        <v>0</v>
      </c>
      <c r="E275" s="13" t="s">
        <v>190</v>
      </c>
      <c r="F275" s="22" t="s">
        <v>2095</v>
      </c>
      <c r="G275" s="24"/>
    </row>
    <row r="276" spans="1:19" ht="43.5">
      <c r="A276" s="28"/>
      <c r="B276" s="42"/>
      <c r="C276" s="22" t="s">
        <v>2094</v>
      </c>
      <c r="D276" s="24">
        <v>0</v>
      </c>
      <c r="E276" s="13" t="s">
        <v>808</v>
      </c>
      <c r="F276" s="22" t="s">
        <v>2093</v>
      </c>
      <c r="G276" s="24"/>
    </row>
    <row r="277" spans="1:19" ht="58">
      <c r="A277" s="28" t="s">
        <v>869</v>
      </c>
      <c r="B277" s="63" t="s">
        <v>868</v>
      </c>
      <c r="C277" s="22" t="s">
        <v>2092</v>
      </c>
      <c r="D277" s="24">
        <v>0</v>
      </c>
      <c r="E277" s="13" t="s">
        <v>130</v>
      </c>
      <c r="F277" s="25"/>
      <c r="G277" s="24"/>
    </row>
    <row r="278" spans="1:19" ht="40.15" customHeight="1">
      <c r="A278" s="183" t="s">
        <v>867</v>
      </c>
      <c r="B278" s="918" t="s">
        <v>866</v>
      </c>
      <c r="C278" s="919"/>
      <c r="D278" s="919"/>
      <c r="E278" s="919"/>
      <c r="F278" s="919"/>
      <c r="G278" s="920"/>
      <c r="H278" s="449">
        <f>SUM(D279:D282)</f>
        <v>0</v>
      </c>
      <c r="I278" s="449">
        <f>COUNT(D279:D282)*2</f>
        <v>8</v>
      </c>
    </row>
    <row r="279" spans="1:19" ht="29">
      <c r="A279" s="19" t="s">
        <v>865</v>
      </c>
      <c r="B279" s="42" t="s">
        <v>864</v>
      </c>
      <c r="C279" s="22" t="s">
        <v>2090</v>
      </c>
      <c r="D279" s="24">
        <v>0</v>
      </c>
      <c r="E279" s="26" t="s">
        <v>190</v>
      </c>
      <c r="F279" s="25"/>
      <c r="G279" s="24"/>
    </row>
    <row r="280" spans="1:19" ht="43.5">
      <c r="A280" s="19"/>
      <c r="B280" s="42"/>
      <c r="C280" s="22" t="s">
        <v>2311</v>
      </c>
      <c r="D280" s="24">
        <v>0</v>
      </c>
      <c r="E280" s="26" t="s">
        <v>190</v>
      </c>
      <c r="F280" s="25"/>
      <c r="G280" s="24"/>
    </row>
    <row r="281" spans="1:19" ht="46.5">
      <c r="A281" s="19" t="s">
        <v>862</v>
      </c>
      <c r="B281" s="42" t="s">
        <v>861</v>
      </c>
      <c r="C281" s="36" t="s">
        <v>2087</v>
      </c>
      <c r="D281" s="24">
        <v>0</v>
      </c>
      <c r="E281" s="26" t="s">
        <v>190</v>
      </c>
      <c r="F281" s="25"/>
      <c r="G281" s="24"/>
    </row>
    <row r="282" spans="1:19" ht="43.5">
      <c r="A282" s="19" t="s">
        <v>860</v>
      </c>
      <c r="B282" s="63" t="s">
        <v>859</v>
      </c>
      <c r="C282" s="22" t="s">
        <v>1767</v>
      </c>
      <c r="D282" s="24">
        <v>0</v>
      </c>
      <c r="E282" s="26" t="s">
        <v>110</v>
      </c>
      <c r="F282" s="25"/>
      <c r="G282" s="24"/>
    </row>
    <row r="283" spans="1:19" ht="40.15" hidden="1" customHeight="1">
      <c r="A283" s="187" t="s">
        <v>858</v>
      </c>
      <c r="B283" s="918" t="s">
        <v>857</v>
      </c>
      <c r="C283" s="919"/>
      <c r="D283" s="919"/>
      <c r="E283" s="919"/>
      <c r="F283" s="919"/>
      <c r="G283" s="920"/>
      <c r="H283" s="11"/>
      <c r="I283" s="11"/>
      <c r="J283" s="8"/>
      <c r="K283" s="8"/>
      <c r="L283" s="8"/>
      <c r="M283" s="8"/>
      <c r="N283" s="8"/>
      <c r="O283" s="8"/>
      <c r="P283" s="8"/>
      <c r="Q283" s="8"/>
      <c r="R283" s="8"/>
      <c r="S283" s="8"/>
    </row>
    <row r="284" spans="1:19" ht="46.5" hidden="1">
      <c r="A284" s="21" t="s">
        <v>856</v>
      </c>
      <c r="B284" s="42" t="s">
        <v>855</v>
      </c>
      <c r="C284" s="25"/>
      <c r="D284" s="25"/>
      <c r="E284" s="26"/>
      <c r="F284" s="25"/>
      <c r="G284" s="25"/>
      <c r="H284" s="11"/>
      <c r="I284" s="11"/>
      <c r="J284" s="8"/>
      <c r="K284" s="8"/>
      <c r="L284" s="8"/>
      <c r="M284" s="8"/>
      <c r="N284" s="8"/>
      <c r="O284" s="8"/>
      <c r="P284" s="8"/>
      <c r="Q284" s="8"/>
      <c r="R284" s="8"/>
      <c r="S284" s="8"/>
    </row>
    <row r="285" spans="1:19" ht="46.5" hidden="1">
      <c r="A285" s="21" t="s">
        <v>854</v>
      </c>
      <c r="B285" s="42" t="s">
        <v>853</v>
      </c>
      <c r="C285" s="130"/>
      <c r="D285" s="25"/>
      <c r="E285" s="26"/>
      <c r="F285" s="25"/>
      <c r="G285" s="25"/>
      <c r="H285" s="11"/>
      <c r="I285" s="11"/>
      <c r="J285" s="8"/>
      <c r="K285" s="8"/>
      <c r="L285" s="8"/>
      <c r="M285" s="8"/>
      <c r="N285" s="8"/>
      <c r="O285" s="8"/>
      <c r="P285" s="8"/>
      <c r="Q285" s="8"/>
      <c r="R285" s="8"/>
      <c r="S285" s="8"/>
    </row>
    <row r="286" spans="1:19" ht="40.15" hidden="1" customHeight="1">
      <c r="A286" s="435" t="s">
        <v>852</v>
      </c>
      <c r="B286" s="918" t="s">
        <v>851</v>
      </c>
      <c r="C286" s="919"/>
      <c r="D286" s="919"/>
      <c r="E286" s="919"/>
      <c r="F286" s="919"/>
      <c r="G286" s="920"/>
      <c r="H286" s="11"/>
      <c r="I286" s="11"/>
      <c r="J286" s="8"/>
      <c r="K286" s="8"/>
      <c r="L286" s="8"/>
      <c r="M286" s="8"/>
      <c r="N286" s="8"/>
      <c r="O286" s="8"/>
      <c r="P286" s="8"/>
      <c r="Q286" s="8"/>
      <c r="R286" s="8"/>
      <c r="S286" s="8"/>
    </row>
    <row r="287" spans="1:19" ht="31" hidden="1">
      <c r="A287" s="21" t="s">
        <v>850</v>
      </c>
      <c r="B287" s="42" t="s">
        <v>849</v>
      </c>
      <c r="C287" s="25"/>
      <c r="D287" s="25"/>
      <c r="E287" s="26"/>
      <c r="F287" s="25"/>
      <c r="G287" s="25"/>
      <c r="H287" s="11"/>
      <c r="I287" s="11"/>
      <c r="J287" s="8"/>
      <c r="K287" s="8"/>
      <c r="L287" s="8"/>
      <c r="M287" s="8"/>
      <c r="N287" s="8"/>
      <c r="O287" s="8"/>
      <c r="P287" s="8"/>
      <c r="Q287" s="8"/>
      <c r="R287" s="8"/>
      <c r="S287" s="8"/>
    </row>
    <row r="288" spans="1:19" ht="46.5" hidden="1">
      <c r="A288" s="21" t="s">
        <v>848</v>
      </c>
      <c r="B288" s="42" t="s">
        <v>847</v>
      </c>
      <c r="C288" s="25"/>
      <c r="D288" s="25"/>
      <c r="E288" s="26"/>
      <c r="F288" s="25"/>
      <c r="G288" s="25"/>
      <c r="H288" s="11"/>
      <c r="I288" s="11"/>
      <c r="J288" s="8"/>
      <c r="K288" s="8"/>
      <c r="L288" s="8"/>
      <c r="M288" s="8"/>
      <c r="N288" s="8"/>
      <c r="O288" s="8"/>
      <c r="P288" s="8"/>
      <c r="Q288" s="8"/>
      <c r="R288" s="8"/>
      <c r="S288" s="8"/>
    </row>
    <row r="289" spans="1:19" ht="40.15" hidden="1" customHeight="1">
      <c r="A289" s="187" t="s">
        <v>846</v>
      </c>
      <c r="B289" s="918" t="s">
        <v>1766</v>
      </c>
      <c r="C289" s="919"/>
      <c r="D289" s="919"/>
      <c r="E289" s="919"/>
      <c r="F289" s="919"/>
      <c r="G289" s="920"/>
      <c r="H289" s="11"/>
      <c r="I289" s="11"/>
      <c r="J289" s="8"/>
      <c r="K289" s="8"/>
      <c r="L289" s="8"/>
      <c r="M289" s="8"/>
      <c r="N289" s="8"/>
      <c r="O289" s="8"/>
      <c r="P289" s="8"/>
      <c r="Q289" s="8"/>
      <c r="R289" s="8"/>
      <c r="S289" s="8"/>
    </row>
    <row r="290" spans="1:19" ht="46.5" hidden="1">
      <c r="A290" s="21" t="s">
        <v>844</v>
      </c>
      <c r="B290" s="42" t="s">
        <v>843</v>
      </c>
      <c r="C290" s="25"/>
      <c r="D290" s="25"/>
      <c r="E290" s="26"/>
      <c r="F290" s="25"/>
      <c r="G290" s="25"/>
      <c r="H290" s="11"/>
      <c r="I290" s="11"/>
      <c r="J290" s="8"/>
      <c r="K290" s="8"/>
      <c r="L290" s="8"/>
      <c r="M290" s="8"/>
      <c r="N290" s="8"/>
      <c r="O290" s="8"/>
      <c r="P290" s="8"/>
      <c r="Q290" s="8"/>
      <c r="R290" s="8"/>
      <c r="S290" s="8"/>
    </row>
    <row r="291" spans="1:19" ht="46.5" hidden="1">
      <c r="A291" s="21" t="s">
        <v>842</v>
      </c>
      <c r="B291" s="42" t="s">
        <v>841</v>
      </c>
      <c r="C291" s="25"/>
      <c r="D291" s="25"/>
      <c r="E291" s="26"/>
      <c r="F291" s="25"/>
      <c r="G291" s="25"/>
      <c r="H291" s="11"/>
      <c r="I291" s="11"/>
      <c r="J291" s="8"/>
      <c r="K291" s="8"/>
      <c r="L291" s="8"/>
      <c r="M291" s="8"/>
      <c r="N291" s="8"/>
      <c r="O291" s="8"/>
      <c r="P291" s="8"/>
      <c r="Q291" s="8"/>
      <c r="R291" s="8"/>
      <c r="S291" s="8"/>
    </row>
    <row r="292" spans="1:19" ht="46.5" hidden="1">
      <c r="A292" s="21" t="s">
        <v>840</v>
      </c>
      <c r="B292" s="69" t="s">
        <v>839</v>
      </c>
      <c r="C292" s="25"/>
      <c r="D292" s="25"/>
      <c r="E292" s="26"/>
      <c r="F292" s="25"/>
      <c r="G292" s="25"/>
      <c r="H292" s="11"/>
      <c r="I292" s="11"/>
      <c r="J292" s="8"/>
      <c r="K292" s="8"/>
      <c r="L292" s="8"/>
      <c r="M292" s="8"/>
      <c r="N292" s="8"/>
      <c r="O292" s="8"/>
      <c r="P292" s="8"/>
      <c r="Q292" s="8"/>
      <c r="R292" s="8"/>
      <c r="S292" s="8"/>
    </row>
    <row r="293" spans="1:19" ht="40.15" customHeight="1">
      <c r="A293" s="183" t="s">
        <v>838</v>
      </c>
      <c r="B293" s="918" t="s">
        <v>1765</v>
      </c>
      <c r="C293" s="919"/>
      <c r="D293" s="919"/>
      <c r="E293" s="919"/>
      <c r="F293" s="919"/>
      <c r="G293" s="920"/>
      <c r="H293" s="449">
        <f>SUM(D294:D297)</f>
        <v>0</v>
      </c>
      <c r="I293" s="449">
        <f>COUNT(D294:D297)*2</f>
        <v>8</v>
      </c>
    </row>
    <row r="294" spans="1:19" ht="31">
      <c r="A294" s="19" t="s">
        <v>836</v>
      </c>
      <c r="B294" s="38" t="s">
        <v>835</v>
      </c>
      <c r="C294" s="36" t="s">
        <v>2086</v>
      </c>
      <c r="D294" s="24">
        <v>0</v>
      </c>
      <c r="E294" s="26" t="s">
        <v>126</v>
      </c>
      <c r="F294" s="25"/>
      <c r="G294" s="24"/>
    </row>
    <row r="295" spans="1:19" ht="58">
      <c r="A295" s="19" t="s">
        <v>833</v>
      </c>
      <c r="B295" s="38" t="s">
        <v>832</v>
      </c>
      <c r="C295" s="23" t="s">
        <v>831</v>
      </c>
      <c r="D295" s="24">
        <v>0</v>
      </c>
      <c r="E295" s="26" t="s">
        <v>130</v>
      </c>
      <c r="F295" s="23" t="s">
        <v>830</v>
      </c>
      <c r="G295" s="24"/>
    </row>
    <row r="296" spans="1:19" ht="29">
      <c r="A296" s="19"/>
      <c r="B296" s="38"/>
      <c r="C296" s="64" t="s">
        <v>829</v>
      </c>
      <c r="D296" s="24">
        <v>0</v>
      </c>
      <c r="E296" s="26" t="s">
        <v>126</v>
      </c>
      <c r="F296" s="26"/>
      <c r="G296" s="24"/>
    </row>
    <row r="297" spans="1:19" ht="62">
      <c r="A297" s="19" t="s">
        <v>828</v>
      </c>
      <c r="B297" s="38" t="s">
        <v>827</v>
      </c>
      <c r="C297" s="75" t="s">
        <v>826</v>
      </c>
      <c r="D297" s="24">
        <v>0</v>
      </c>
      <c r="E297" s="26" t="s">
        <v>168</v>
      </c>
      <c r="F297" s="25"/>
      <c r="G297" s="24"/>
    </row>
    <row r="298" spans="1:19" ht="40.15" customHeight="1">
      <c r="A298" s="406" t="s">
        <v>825</v>
      </c>
      <c r="B298" s="918" t="s">
        <v>1764</v>
      </c>
      <c r="C298" s="919"/>
      <c r="D298" s="919"/>
      <c r="E298" s="919"/>
      <c r="F298" s="919"/>
      <c r="G298" s="920"/>
      <c r="H298" s="449">
        <f>SUM(D299)</f>
        <v>0</v>
      </c>
      <c r="I298" s="449">
        <f>COUNT(D299)*2</f>
        <v>2</v>
      </c>
    </row>
    <row r="299" spans="1:19" ht="72.5">
      <c r="A299" s="19" t="s">
        <v>823</v>
      </c>
      <c r="B299" s="197" t="s">
        <v>822</v>
      </c>
      <c r="C299" s="36" t="s">
        <v>821</v>
      </c>
      <c r="D299" s="24">
        <v>0</v>
      </c>
      <c r="E299" s="26" t="s">
        <v>110</v>
      </c>
      <c r="F299" s="17" t="s">
        <v>1763</v>
      </c>
      <c r="G299" s="24"/>
    </row>
    <row r="300" spans="1:19" ht="29" hidden="1">
      <c r="A300" s="21" t="s">
        <v>819</v>
      </c>
      <c r="B300" s="197" t="s">
        <v>818</v>
      </c>
      <c r="C300" s="25"/>
      <c r="D300" s="25"/>
      <c r="E300" s="26"/>
      <c r="F300" s="25"/>
      <c r="G300" s="25"/>
      <c r="H300" s="11"/>
      <c r="I300" s="11"/>
      <c r="J300" s="8"/>
      <c r="K300" s="8"/>
      <c r="L300" s="8"/>
      <c r="M300" s="8"/>
      <c r="N300" s="8"/>
      <c r="O300" s="8"/>
      <c r="P300" s="8"/>
      <c r="Q300" s="8"/>
      <c r="R300" s="8"/>
      <c r="S300" s="8"/>
    </row>
    <row r="301" spans="1:19" ht="18.5">
      <c r="A301" s="110"/>
      <c r="B301" s="988" t="s">
        <v>817</v>
      </c>
      <c r="C301" s="988"/>
      <c r="D301" s="988"/>
      <c r="E301" s="988"/>
      <c r="F301" s="988"/>
      <c r="G301" s="988"/>
      <c r="H301" s="449">
        <f>H302+H311+H320+H331+H341+H344+H350+H364+H373+H388+H395+H399+H414+H423+H430+H448</f>
        <v>0</v>
      </c>
      <c r="I301" s="449">
        <f>I302+I311+I320+I331+I341+I344+I350+I364+I373+I388+I395+I399+I414+I423+I430+I448</f>
        <v>196</v>
      </c>
    </row>
    <row r="302" spans="1:19" ht="40.15" customHeight="1">
      <c r="A302" s="183" t="s">
        <v>816</v>
      </c>
      <c r="B302" s="918" t="s">
        <v>815</v>
      </c>
      <c r="C302" s="919"/>
      <c r="D302" s="919"/>
      <c r="E302" s="919"/>
      <c r="F302" s="919"/>
      <c r="G302" s="920"/>
      <c r="H302" s="449">
        <f>SUM(D303:D310)</f>
        <v>0</v>
      </c>
      <c r="I302" s="449">
        <f>COUNT(D303:D310)*2</f>
        <v>14</v>
      </c>
    </row>
    <row r="303" spans="1:19" ht="43.5">
      <c r="A303" s="19" t="s">
        <v>814</v>
      </c>
      <c r="B303" s="42" t="s">
        <v>813</v>
      </c>
      <c r="C303" s="23" t="s">
        <v>812</v>
      </c>
      <c r="D303" s="24">
        <v>0</v>
      </c>
      <c r="E303" s="219" t="s">
        <v>51</v>
      </c>
      <c r="G303" s="24"/>
    </row>
    <row r="304" spans="1:19" ht="43.5">
      <c r="A304" s="19"/>
      <c r="B304" s="42"/>
      <c r="C304" s="23" t="s">
        <v>1762</v>
      </c>
      <c r="D304" s="24">
        <v>0</v>
      </c>
      <c r="E304" s="219" t="s">
        <v>51</v>
      </c>
      <c r="F304" s="23" t="s">
        <v>1761</v>
      </c>
      <c r="G304" s="24"/>
    </row>
    <row r="305" spans="1:19" ht="31" hidden="1">
      <c r="A305" s="21" t="s">
        <v>806</v>
      </c>
      <c r="B305" s="42" t="s">
        <v>805</v>
      </c>
      <c r="C305" s="25"/>
      <c r="D305" s="25"/>
      <c r="E305" s="26"/>
      <c r="F305" s="25"/>
      <c r="G305" s="25"/>
      <c r="H305" s="11"/>
      <c r="I305" s="11"/>
      <c r="J305" s="8"/>
      <c r="K305" s="8"/>
      <c r="L305" s="8"/>
      <c r="M305" s="8"/>
      <c r="N305" s="8"/>
      <c r="O305" s="8"/>
      <c r="P305" s="8"/>
      <c r="Q305" s="8"/>
      <c r="R305" s="8"/>
      <c r="S305" s="8"/>
    </row>
    <row r="306" spans="1:19" ht="43.5">
      <c r="A306" s="19" t="s">
        <v>796</v>
      </c>
      <c r="B306" s="42" t="s">
        <v>795</v>
      </c>
      <c r="C306" s="17" t="s">
        <v>2310</v>
      </c>
      <c r="D306" s="24">
        <v>0</v>
      </c>
      <c r="E306" s="219" t="s">
        <v>110</v>
      </c>
      <c r="F306" s="17" t="s">
        <v>2309</v>
      </c>
      <c r="G306" s="24"/>
    </row>
    <row r="307" spans="1:19" ht="29">
      <c r="A307" s="19"/>
      <c r="B307" s="42"/>
      <c r="C307" s="22" t="s">
        <v>2308</v>
      </c>
      <c r="D307" s="24">
        <v>0</v>
      </c>
      <c r="E307" s="219" t="s">
        <v>1758</v>
      </c>
      <c r="F307" s="25"/>
      <c r="G307" s="24"/>
      <c r="J307" s="151"/>
    </row>
    <row r="308" spans="1:19" ht="29">
      <c r="A308" s="19"/>
      <c r="B308" s="42"/>
      <c r="C308" s="23" t="s">
        <v>1759</v>
      </c>
      <c r="D308" s="24">
        <v>0</v>
      </c>
      <c r="E308" s="219" t="s">
        <v>1758</v>
      </c>
      <c r="F308" s="25"/>
      <c r="G308" s="24"/>
      <c r="J308" s="151"/>
    </row>
    <row r="309" spans="1:19" ht="29">
      <c r="A309" s="19"/>
      <c r="B309" s="42"/>
      <c r="C309" s="23" t="s">
        <v>1755</v>
      </c>
      <c r="D309" s="24">
        <v>0</v>
      </c>
      <c r="E309" s="9" t="s">
        <v>51</v>
      </c>
      <c r="F309" s="25"/>
      <c r="G309" s="24"/>
      <c r="J309" s="151"/>
    </row>
    <row r="310" spans="1:19" ht="46.5">
      <c r="A310" s="19" t="s">
        <v>792</v>
      </c>
      <c r="B310" s="42" t="s">
        <v>791</v>
      </c>
      <c r="C310" s="22" t="s">
        <v>2083</v>
      </c>
      <c r="D310" s="24">
        <v>0</v>
      </c>
      <c r="E310" s="219" t="s">
        <v>235</v>
      </c>
      <c r="F310" s="25"/>
      <c r="G310" s="24"/>
    </row>
    <row r="311" spans="1:19" ht="40.15" customHeight="1">
      <c r="A311" s="183" t="s">
        <v>790</v>
      </c>
      <c r="B311" s="918" t="s">
        <v>2307</v>
      </c>
      <c r="C311" s="919"/>
      <c r="D311" s="919"/>
      <c r="E311" s="919"/>
      <c r="F311" s="919"/>
      <c r="G311" s="920"/>
      <c r="H311" s="449">
        <f>SUM(D312:D319)</f>
        <v>0</v>
      </c>
      <c r="I311" s="449">
        <f>COUNT(D312:D319)*2</f>
        <v>16</v>
      </c>
    </row>
    <row r="312" spans="1:19" ht="72.5">
      <c r="A312" s="19" t="s">
        <v>788</v>
      </c>
      <c r="B312" s="42" t="s">
        <v>787</v>
      </c>
      <c r="C312" s="36" t="s">
        <v>2306</v>
      </c>
      <c r="D312" s="24">
        <v>0</v>
      </c>
      <c r="E312" s="120" t="s">
        <v>130</v>
      </c>
      <c r="F312" s="25"/>
      <c r="G312" s="24"/>
    </row>
    <row r="313" spans="1:19">
      <c r="A313" s="19"/>
      <c r="B313" s="42"/>
      <c r="C313" s="36" t="s">
        <v>802</v>
      </c>
      <c r="D313" s="24">
        <v>0</v>
      </c>
      <c r="E313" s="26" t="s">
        <v>51</v>
      </c>
      <c r="F313" s="25"/>
      <c r="G313" s="24"/>
    </row>
    <row r="314" spans="1:19" ht="29">
      <c r="A314" s="19"/>
      <c r="B314" s="42"/>
      <c r="C314" s="36" t="s">
        <v>801</v>
      </c>
      <c r="D314" s="24">
        <v>0</v>
      </c>
      <c r="E314" s="26" t="s">
        <v>51</v>
      </c>
      <c r="F314" s="25"/>
      <c r="G314" s="24"/>
    </row>
    <row r="315" spans="1:19">
      <c r="A315" s="19"/>
      <c r="B315" s="42"/>
      <c r="C315" s="67" t="s">
        <v>800</v>
      </c>
      <c r="D315" s="24">
        <v>0</v>
      </c>
      <c r="E315" s="26" t="s">
        <v>51</v>
      </c>
      <c r="F315" s="25"/>
      <c r="G315" s="24"/>
    </row>
    <row r="316" spans="1:19" ht="43.5">
      <c r="A316" s="19"/>
      <c r="B316" s="42"/>
      <c r="C316" s="30" t="s">
        <v>2076</v>
      </c>
      <c r="D316" s="24">
        <v>0</v>
      </c>
      <c r="E316" s="139" t="s">
        <v>130</v>
      </c>
      <c r="F316" s="25"/>
      <c r="G316" s="24"/>
    </row>
    <row r="317" spans="1:19" ht="29">
      <c r="A317" s="19"/>
      <c r="B317" s="42"/>
      <c r="C317" s="30" t="s">
        <v>2075</v>
      </c>
      <c r="D317" s="24">
        <v>0</v>
      </c>
      <c r="E317" s="13" t="s">
        <v>51</v>
      </c>
      <c r="F317" s="25"/>
      <c r="G317" s="24"/>
    </row>
    <row r="318" spans="1:19" ht="31">
      <c r="A318" s="19" t="s">
        <v>785</v>
      </c>
      <c r="B318" s="42" t="s">
        <v>784</v>
      </c>
      <c r="C318" s="36" t="s">
        <v>2074</v>
      </c>
      <c r="D318" s="24">
        <v>0</v>
      </c>
      <c r="E318" s="139" t="s">
        <v>773</v>
      </c>
      <c r="F318" s="25"/>
      <c r="G318" s="24"/>
    </row>
    <row r="319" spans="1:19" ht="43.5">
      <c r="A319" s="19"/>
      <c r="B319" s="42"/>
      <c r="C319" s="36" t="s">
        <v>2073</v>
      </c>
      <c r="D319" s="24">
        <v>0</v>
      </c>
      <c r="E319" s="13" t="s">
        <v>773</v>
      </c>
      <c r="F319" s="25"/>
      <c r="G319" s="24"/>
    </row>
    <row r="320" spans="1:19" ht="40.15" customHeight="1">
      <c r="A320" s="183" t="s">
        <v>782</v>
      </c>
      <c r="B320" s="918" t="s">
        <v>1740</v>
      </c>
      <c r="C320" s="919"/>
      <c r="D320" s="919"/>
      <c r="E320" s="919"/>
      <c r="F320" s="919"/>
      <c r="G320" s="920"/>
      <c r="H320" s="449">
        <f>SUM(D321:D329)</f>
        <v>0</v>
      </c>
      <c r="I320" s="449">
        <f>COUNT(D321:D329)*2</f>
        <v>18</v>
      </c>
    </row>
    <row r="321" spans="1:19" ht="46.5">
      <c r="A321" s="19" t="s">
        <v>780</v>
      </c>
      <c r="B321" s="42" t="s">
        <v>1739</v>
      </c>
      <c r="C321" s="42" t="s">
        <v>778</v>
      </c>
      <c r="D321" s="24">
        <v>0</v>
      </c>
      <c r="E321" s="30" t="s">
        <v>110</v>
      </c>
      <c r="F321" s="25"/>
      <c r="G321" s="24"/>
    </row>
    <row r="322" spans="1:19" ht="62">
      <c r="A322" s="19"/>
      <c r="B322" s="42"/>
      <c r="C322" s="29" t="s">
        <v>1737</v>
      </c>
      <c r="D322" s="24">
        <v>0</v>
      </c>
      <c r="E322" s="30" t="s">
        <v>130</v>
      </c>
      <c r="F322" s="25"/>
      <c r="G322" s="24"/>
    </row>
    <row r="323" spans="1:19" ht="58">
      <c r="A323" s="19" t="s">
        <v>776</v>
      </c>
      <c r="B323" s="63" t="s">
        <v>1736</v>
      </c>
      <c r="C323" s="22" t="s">
        <v>1735</v>
      </c>
      <c r="D323" s="24">
        <v>0</v>
      </c>
      <c r="E323" s="30" t="s">
        <v>130</v>
      </c>
      <c r="F323" s="17" t="s">
        <v>1730</v>
      </c>
      <c r="G323" s="24"/>
    </row>
    <row r="324" spans="1:19" ht="29">
      <c r="A324" s="118"/>
      <c r="B324" s="42"/>
      <c r="C324" s="22" t="s">
        <v>1733</v>
      </c>
      <c r="D324" s="24">
        <v>0</v>
      </c>
      <c r="E324" s="30" t="s">
        <v>130</v>
      </c>
      <c r="F324" s="25"/>
      <c r="G324" s="24"/>
    </row>
    <row r="325" spans="1:19">
      <c r="A325" s="118"/>
      <c r="B325" s="42"/>
      <c r="C325" s="22" t="s">
        <v>1732</v>
      </c>
      <c r="D325" s="24">
        <v>0</v>
      </c>
      <c r="E325" s="30" t="s">
        <v>110</v>
      </c>
      <c r="F325" s="25"/>
      <c r="G325" s="24"/>
    </row>
    <row r="326" spans="1:19" ht="29">
      <c r="A326" s="118"/>
      <c r="B326" s="42"/>
      <c r="C326" s="22" t="s">
        <v>1731</v>
      </c>
      <c r="D326" s="24">
        <v>0</v>
      </c>
      <c r="E326" s="30" t="s">
        <v>51</v>
      </c>
      <c r="F326" s="25"/>
      <c r="G326" s="24"/>
    </row>
    <row r="327" spans="1:19" ht="31">
      <c r="A327" s="118"/>
      <c r="B327" s="25"/>
      <c r="C327" s="66" t="s">
        <v>770</v>
      </c>
      <c r="D327" s="24">
        <v>0</v>
      </c>
      <c r="E327" s="97" t="s">
        <v>110</v>
      </c>
      <c r="F327" s="25"/>
      <c r="G327" s="24"/>
    </row>
    <row r="328" spans="1:19" ht="31">
      <c r="A328" s="118"/>
      <c r="B328" s="25"/>
      <c r="C328" s="66" t="s">
        <v>769</v>
      </c>
      <c r="D328" s="24">
        <v>0</v>
      </c>
      <c r="E328" s="9" t="s">
        <v>51</v>
      </c>
      <c r="F328" s="25"/>
      <c r="G328" s="24"/>
    </row>
    <row r="329" spans="1:19" ht="31">
      <c r="A329" s="19" t="s">
        <v>767</v>
      </c>
      <c r="B329" s="42" t="s">
        <v>766</v>
      </c>
      <c r="C329" s="22" t="s">
        <v>2070</v>
      </c>
      <c r="D329" s="24">
        <v>0</v>
      </c>
      <c r="E329" s="26" t="s">
        <v>130</v>
      </c>
      <c r="F329" s="25"/>
      <c r="G329" s="24"/>
    </row>
    <row r="330" spans="1:19" ht="31" hidden="1">
      <c r="A330" s="21" t="s">
        <v>765</v>
      </c>
      <c r="B330" s="42" t="s">
        <v>1727</v>
      </c>
      <c r="C330" s="25"/>
      <c r="D330" s="25"/>
      <c r="E330" s="26"/>
      <c r="F330" s="25"/>
      <c r="G330" s="25"/>
      <c r="H330" s="11"/>
      <c r="I330" s="11"/>
      <c r="J330" s="8"/>
      <c r="K330" s="8"/>
      <c r="L330" s="8"/>
      <c r="M330" s="8"/>
      <c r="N330" s="8"/>
      <c r="O330" s="8"/>
      <c r="P330" s="8"/>
      <c r="Q330" s="8"/>
      <c r="R330" s="8"/>
      <c r="S330" s="8"/>
    </row>
    <row r="331" spans="1:19" ht="40.15" customHeight="1">
      <c r="A331" s="183" t="s">
        <v>762</v>
      </c>
      <c r="B331" s="918" t="s">
        <v>761</v>
      </c>
      <c r="C331" s="919"/>
      <c r="D331" s="919"/>
      <c r="E331" s="919"/>
      <c r="F331" s="919"/>
      <c r="G331" s="920"/>
      <c r="H331" s="449">
        <f>SUM(D332:D340)</f>
        <v>0</v>
      </c>
      <c r="I331" s="449">
        <f>COUNT(D332:D340)*2</f>
        <v>18</v>
      </c>
    </row>
    <row r="332" spans="1:19" ht="43.5">
      <c r="A332" s="19" t="s">
        <v>760</v>
      </c>
      <c r="B332" s="42" t="s">
        <v>759</v>
      </c>
      <c r="C332" s="23" t="s">
        <v>1726</v>
      </c>
      <c r="D332" s="24">
        <v>0</v>
      </c>
      <c r="E332" s="26" t="s">
        <v>235</v>
      </c>
      <c r="F332" s="22" t="s">
        <v>2305</v>
      </c>
      <c r="G332" s="24"/>
    </row>
    <row r="333" spans="1:19" ht="58">
      <c r="A333" s="19" t="s">
        <v>758</v>
      </c>
      <c r="B333" s="63" t="s">
        <v>757</v>
      </c>
      <c r="C333" s="29" t="s">
        <v>2069</v>
      </c>
      <c r="D333" s="24">
        <v>0</v>
      </c>
      <c r="E333" s="26" t="s">
        <v>51</v>
      </c>
      <c r="F333" s="23" t="s">
        <v>2068</v>
      </c>
      <c r="G333" s="24"/>
    </row>
    <row r="334" spans="1:19" ht="46.5">
      <c r="A334" s="19"/>
      <c r="B334" s="63"/>
      <c r="C334" s="29" t="s">
        <v>1724</v>
      </c>
      <c r="D334" s="24">
        <v>0</v>
      </c>
      <c r="E334" s="26" t="s">
        <v>110</v>
      </c>
      <c r="F334" s="23" t="s">
        <v>1723</v>
      </c>
      <c r="G334" s="24"/>
    </row>
    <row r="335" spans="1:19" ht="46.5">
      <c r="A335" s="19" t="s">
        <v>756</v>
      </c>
      <c r="B335" s="42" t="s">
        <v>755</v>
      </c>
      <c r="C335" s="23" t="s">
        <v>1722</v>
      </c>
      <c r="D335" s="24">
        <v>0</v>
      </c>
      <c r="E335" s="26" t="s">
        <v>110</v>
      </c>
      <c r="F335" s="25"/>
      <c r="G335" s="24"/>
    </row>
    <row r="336" spans="1:19" ht="29">
      <c r="A336" s="19"/>
      <c r="B336" s="42"/>
      <c r="C336" s="23" t="s">
        <v>1721</v>
      </c>
      <c r="D336" s="24">
        <v>0</v>
      </c>
      <c r="E336" s="26" t="s">
        <v>51</v>
      </c>
      <c r="F336" s="25"/>
      <c r="G336" s="24"/>
    </row>
    <row r="337" spans="1:9">
      <c r="A337" s="19"/>
      <c r="B337" s="42"/>
      <c r="C337" s="23" t="s">
        <v>1720</v>
      </c>
      <c r="D337" s="24">
        <v>0</v>
      </c>
      <c r="E337" s="26" t="s">
        <v>110</v>
      </c>
      <c r="F337" s="25"/>
      <c r="G337" s="24"/>
    </row>
    <row r="338" spans="1:9" ht="29">
      <c r="A338" s="19" t="s">
        <v>754</v>
      </c>
      <c r="B338" s="42" t="s">
        <v>753</v>
      </c>
      <c r="C338" s="23" t="s">
        <v>2067</v>
      </c>
      <c r="D338" s="24">
        <v>0</v>
      </c>
      <c r="E338" s="26" t="s">
        <v>130</v>
      </c>
      <c r="F338" s="23" t="s">
        <v>2066</v>
      </c>
      <c r="G338" s="24"/>
    </row>
    <row r="339" spans="1:9" ht="43.5">
      <c r="A339" s="19" t="s">
        <v>752</v>
      </c>
      <c r="B339" s="191" t="s">
        <v>751</v>
      </c>
      <c r="C339" s="196" t="s">
        <v>1719</v>
      </c>
      <c r="D339" s="24">
        <v>0</v>
      </c>
      <c r="E339" s="26" t="s">
        <v>130</v>
      </c>
      <c r="F339" s="23" t="s">
        <v>2304</v>
      </c>
      <c r="G339" s="105"/>
    </row>
    <row r="340" spans="1:9" ht="31">
      <c r="A340" s="19"/>
      <c r="B340" s="42"/>
      <c r="C340" s="29" t="s">
        <v>2064</v>
      </c>
      <c r="D340" s="24">
        <v>0</v>
      </c>
      <c r="E340" s="26" t="s">
        <v>130</v>
      </c>
      <c r="F340" s="23"/>
      <c r="G340" s="24"/>
    </row>
    <row r="341" spans="1:9" ht="40.15" customHeight="1">
      <c r="A341" s="406" t="s">
        <v>750</v>
      </c>
      <c r="B341" s="918" t="s">
        <v>1716</v>
      </c>
      <c r="C341" s="919"/>
      <c r="D341" s="919"/>
      <c r="E341" s="919"/>
      <c r="F341" s="919"/>
      <c r="G341" s="920"/>
      <c r="H341" s="449">
        <f>SUM(D342:D343)</f>
        <v>0</v>
      </c>
      <c r="I341" s="449">
        <f>COUNT(D342:D343)*2</f>
        <v>4</v>
      </c>
    </row>
    <row r="342" spans="1:9" ht="43.5">
      <c r="A342" s="19" t="s">
        <v>748</v>
      </c>
      <c r="B342" s="63" t="s">
        <v>747</v>
      </c>
      <c r="C342" s="151" t="s">
        <v>1715</v>
      </c>
      <c r="D342" s="24">
        <v>0</v>
      </c>
      <c r="E342" s="26" t="s">
        <v>235</v>
      </c>
      <c r="F342" s="17" t="s">
        <v>1714</v>
      </c>
      <c r="G342" s="24"/>
    </row>
    <row r="343" spans="1:9" ht="29">
      <c r="A343" s="19" t="s">
        <v>746</v>
      </c>
      <c r="B343" s="63" t="s">
        <v>745</v>
      </c>
      <c r="C343" s="23" t="s">
        <v>2303</v>
      </c>
      <c r="D343" s="24">
        <v>0</v>
      </c>
      <c r="E343" s="26" t="s">
        <v>235</v>
      </c>
      <c r="F343" s="25"/>
      <c r="G343" s="24"/>
    </row>
    <row r="344" spans="1:9" ht="40.15" customHeight="1">
      <c r="A344" s="183" t="s">
        <v>743</v>
      </c>
      <c r="B344" s="918" t="s">
        <v>1711</v>
      </c>
      <c r="C344" s="919"/>
      <c r="D344" s="919"/>
      <c r="E344" s="919"/>
      <c r="F344" s="919"/>
      <c r="G344" s="920"/>
      <c r="H344" s="449">
        <f>SUM(D345:D349)</f>
        <v>0</v>
      </c>
      <c r="I344" s="449">
        <f>COUNT(D345:D349)*2</f>
        <v>10</v>
      </c>
    </row>
    <row r="345" spans="1:9" ht="29">
      <c r="A345" s="19" t="s">
        <v>741</v>
      </c>
      <c r="B345" s="63" t="s">
        <v>1710</v>
      </c>
      <c r="C345" s="22" t="s">
        <v>2062</v>
      </c>
      <c r="D345" s="24">
        <v>0</v>
      </c>
      <c r="E345" s="26" t="s">
        <v>51</v>
      </c>
      <c r="F345" s="25"/>
      <c r="G345" s="24"/>
    </row>
    <row r="346" spans="1:9" ht="43.5">
      <c r="A346" s="19" t="s">
        <v>737</v>
      </c>
      <c r="B346" s="63" t="s">
        <v>736</v>
      </c>
      <c r="C346" s="17" t="s">
        <v>735</v>
      </c>
      <c r="D346" s="24">
        <v>0</v>
      </c>
      <c r="E346" s="26" t="s">
        <v>51</v>
      </c>
      <c r="F346" s="22"/>
      <c r="G346" s="24"/>
    </row>
    <row r="347" spans="1:9" ht="29">
      <c r="A347" s="19"/>
      <c r="B347" s="63"/>
      <c r="C347" s="23" t="s">
        <v>734</v>
      </c>
      <c r="D347" s="24">
        <v>0</v>
      </c>
      <c r="E347" s="26" t="s">
        <v>110</v>
      </c>
      <c r="F347" s="22"/>
      <c r="G347" s="24"/>
    </row>
    <row r="348" spans="1:9" ht="29">
      <c r="A348" s="19"/>
      <c r="B348" s="63"/>
      <c r="C348" s="23" t="s">
        <v>1708</v>
      </c>
      <c r="D348" s="24">
        <v>0</v>
      </c>
      <c r="E348" s="26" t="s">
        <v>51</v>
      </c>
      <c r="F348" s="22"/>
      <c r="G348" s="24"/>
    </row>
    <row r="349" spans="1:9" ht="14.5">
      <c r="A349" s="19"/>
      <c r="B349" s="63"/>
      <c r="C349" s="23" t="s">
        <v>732</v>
      </c>
      <c r="D349" s="24">
        <v>0</v>
      </c>
      <c r="E349" s="26" t="s">
        <v>116</v>
      </c>
      <c r="F349" s="22"/>
      <c r="G349" s="24"/>
    </row>
    <row r="350" spans="1:9" ht="40.15" customHeight="1">
      <c r="A350" s="183" t="s">
        <v>731</v>
      </c>
      <c r="B350" s="918" t="s">
        <v>1706</v>
      </c>
      <c r="C350" s="919"/>
      <c r="D350" s="919"/>
      <c r="E350" s="919"/>
      <c r="F350" s="919"/>
      <c r="G350" s="920"/>
      <c r="H350" s="449">
        <f>SUM(D351:D363)</f>
        <v>0</v>
      </c>
      <c r="I350" s="449">
        <f>COUNT(D351:D363)*2</f>
        <v>26</v>
      </c>
    </row>
    <row r="351" spans="1:9" ht="87">
      <c r="A351" s="19" t="s">
        <v>729</v>
      </c>
      <c r="B351" s="69" t="s">
        <v>1705</v>
      </c>
      <c r="C351" s="64" t="s">
        <v>1704</v>
      </c>
      <c r="D351" s="37">
        <v>0</v>
      </c>
      <c r="E351" s="26" t="s">
        <v>116</v>
      </c>
      <c r="F351" s="23" t="s">
        <v>2302</v>
      </c>
      <c r="G351" s="24"/>
    </row>
    <row r="352" spans="1:9" ht="58">
      <c r="A352" s="19"/>
      <c r="B352" s="69"/>
      <c r="C352" s="64" t="s">
        <v>1702</v>
      </c>
      <c r="D352" s="37">
        <v>0</v>
      </c>
      <c r="E352" s="26" t="s">
        <v>110</v>
      </c>
      <c r="F352" s="23" t="s">
        <v>1701</v>
      </c>
      <c r="G352" s="24"/>
    </row>
    <row r="353" spans="1:9" ht="72.5">
      <c r="A353" s="19"/>
      <c r="B353" s="69"/>
      <c r="C353" s="64" t="s">
        <v>1700</v>
      </c>
      <c r="D353" s="37">
        <v>0</v>
      </c>
      <c r="E353" s="26" t="s">
        <v>110</v>
      </c>
      <c r="F353" s="23" t="s">
        <v>1699</v>
      </c>
      <c r="G353" s="24"/>
    </row>
    <row r="354" spans="1:9" ht="46.5">
      <c r="A354" s="19" t="s">
        <v>727</v>
      </c>
      <c r="B354" s="42" t="s">
        <v>726</v>
      </c>
      <c r="C354" s="29" t="s">
        <v>725</v>
      </c>
      <c r="D354" s="37">
        <v>0</v>
      </c>
      <c r="E354" s="26" t="s">
        <v>51</v>
      </c>
      <c r="F354" s="25"/>
      <c r="G354" s="24"/>
    </row>
    <row r="355" spans="1:9" ht="29">
      <c r="A355" s="19"/>
      <c r="B355" s="42"/>
      <c r="C355" s="23" t="s">
        <v>724</v>
      </c>
      <c r="D355" s="37">
        <v>0</v>
      </c>
      <c r="E355" s="26" t="s">
        <v>130</v>
      </c>
      <c r="F355" s="25"/>
      <c r="G355" s="24"/>
    </row>
    <row r="356" spans="1:9" ht="46.5">
      <c r="A356" s="19" t="s">
        <v>723</v>
      </c>
      <c r="B356" s="42" t="s">
        <v>722</v>
      </c>
      <c r="C356" s="65" t="s">
        <v>721</v>
      </c>
      <c r="D356" s="37">
        <v>0</v>
      </c>
      <c r="E356" s="26" t="s">
        <v>235</v>
      </c>
      <c r="F356" s="23"/>
      <c r="G356" s="24"/>
    </row>
    <row r="357" spans="1:9" ht="43.5">
      <c r="A357" s="19"/>
      <c r="B357" s="42"/>
      <c r="C357" s="23" t="s">
        <v>719</v>
      </c>
      <c r="D357" s="37">
        <v>0</v>
      </c>
      <c r="E357" s="26" t="s">
        <v>168</v>
      </c>
      <c r="F357" s="23" t="s">
        <v>718</v>
      </c>
      <c r="G357" s="24"/>
    </row>
    <row r="358" spans="1:9" ht="43.5">
      <c r="A358" s="19"/>
      <c r="B358" s="42"/>
      <c r="C358" s="23" t="s">
        <v>717</v>
      </c>
      <c r="D358" s="37">
        <v>0</v>
      </c>
      <c r="E358" s="26" t="s">
        <v>168</v>
      </c>
      <c r="F358" s="17" t="s">
        <v>716</v>
      </c>
      <c r="G358" s="24"/>
    </row>
    <row r="359" spans="1:9" ht="29">
      <c r="A359" s="19"/>
      <c r="B359" s="42"/>
      <c r="C359" s="23" t="s">
        <v>715</v>
      </c>
      <c r="D359" s="37">
        <v>0</v>
      </c>
      <c r="E359" s="26" t="s">
        <v>130</v>
      </c>
      <c r="F359" s="23"/>
      <c r="G359" s="24"/>
    </row>
    <row r="360" spans="1:9" ht="31">
      <c r="A360" s="19" t="s">
        <v>714</v>
      </c>
      <c r="B360" s="42" t="s">
        <v>713</v>
      </c>
      <c r="C360" s="17" t="s">
        <v>2301</v>
      </c>
      <c r="D360" s="37">
        <v>0</v>
      </c>
      <c r="E360" s="26" t="s">
        <v>110</v>
      </c>
      <c r="F360" s="17" t="s">
        <v>2300</v>
      </c>
      <c r="G360" s="24"/>
    </row>
    <row r="361" spans="1:9" ht="43.5">
      <c r="A361" s="19"/>
      <c r="C361" s="17" t="s">
        <v>2299</v>
      </c>
      <c r="D361" s="37">
        <v>0</v>
      </c>
      <c r="E361" s="26" t="s">
        <v>110</v>
      </c>
      <c r="F361" s="17" t="s">
        <v>2298</v>
      </c>
      <c r="G361" s="24"/>
    </row>
    <row r="362" spans="1:9" ht="43.5">
      <c r="A362" s="19"/>
      <c r="C362" s="36" t="s">
        <v>1698</v>
      </c>
      <c r="D362" s="37">
        <v>0</v>
      </c>
      <c r="E362" s="9" t="s">
        <v>116</v>
      </c>
      <c r="F362" s="17"/>
      <c r="G362" s="24"/>
    </row>
    <row r="363" spans="1:9" ht="43.5">
      <c r="A363" s="19" t="s">
        <v>712</v>
      </c>
      <c r="B363" s="42" t="s">
        <v>711</v>
      </c>
      <c r="C363" s="64" t="s">
        <v>710</v>
      </c>
      <c r="D363" s="37">
        <v>0</v>
      </c>
      <c r="E363" s="26" t="s">
        <v>808</v>
      </c>
      <c r="F363" s="25"/>
      <c r="G363" s="24"/>
    </row>
    <row r="364" spans="1:9" ht="40.15" customHeight="1">
      <c r="A364" s="183" t="s">
        <v>708</v>
      </c>
      <c r="B364" s="918" t="s">
        <v>1697</v>
      </c>
      <c r="C364" s="919"/>
      <c r="D364" s="919"/>
      <c r="E364" s="919"/>
      <c r="F364" s="919"/>
      <c r="G364" s="920"/>
      <c r="H364" s="449">
        <f>SUM(D365:D372)</f>
        <v>0</v>
      </c>
      <c r="I364" s="449">
        <f>COUNT(D365:D372)*2</f>
        <v>16</v>
      </c>
    </row>
    <row r="365" spans="1:9" ht="46.5">
      <c r="A365" s="19" t="s">
        <v>706</v>
      </c>
      <c r="B365" s="42" t="s">
        <v>705</v>
      </c>
      <c r="C365" s="22" t="s">
        <v>2060</v>
      </c>
      <c r="D365" s="24">
        <v>0</v>
      </c>
      <c r="E365" s="26" t="s">
        <v>51</v>
      </c>
      <c r="F365" s="25"/>
      <c r="G365" s="24"/>
    </row>
    <row r="366" spans="1:9" ht="31">
      <c r="A366" s="19" t="s">
        <v>703</v>
      </c>
      <c r="B366" s="42" t="s">
        <v>702</v>
      </c>
      <c r="C366" s="23" t="s">
        <v>2059</v>
      </c>
      <c r="D366" s="24">
        <v>0</v>
      </c>
      <c r="E366" s="26" t="s">
        <v>51</v>
      </c>
      <c r="F366" s="23" t="s">
        <v>1694</v>
      </c>
      <c r="G366" s="24"/>
    </row>
    <row r="367" spans="1:9" ht="31">
      <c r="A367" s="19" t="s">
        <v>700</v>
      </c>
      <c r="B367" s="42" t="s">
        <v>699</v>
      </c>
      <c r="C367" s="23" t="s">
        <v>2297</v>
      </c>
      <c r="D367" s="24">
        <v>0</v>
      </c>
      <c r="E367" s="26" t="s">
        <v>51</v>
      </c>
      <c r="F367" s="23" t="s">
        <v>2056</v>
      </c>
      <c r="G367" s="24"/>
    </row>
    <row r="368" spans="1:9" ht="31">
      <c r="A368" s="19" t="s">
        <v>698</v>
      </c>
      <c r="B368" s="69" t="s">
        <v>697</v>
      </c>
      <c r="C368" s="83" t="s">
        <v>697</v>
      </c>
      <c r="D368" s="24">
        <v>0</v>
      </c>
      <c r="E368" s="26" t="s">
        <v>51</v>
      </c>
      <c r="F368" s="17" t="s">
        <v>2296</v>
      </c>
      <c r="G368" s="24"/>
    </row>
    <row r="369" spans="1:19" ht="43.5">
      <c r="A369" s="19" t="s">
        <v>695</v>
      </c>
      <c r="B369" s="38" t="s">
        <v>694</v>
      </c>
      <c r="C369" s="22" t="s">
        <v>2053</v>
      </c>
      <c r="D369" s="24">
        <v>0</v>
      </c>
      <c r="E369" s="26" t="s">
        <v>1249</v>
      </c>
      <c r="F369" s="17" t="s">
        <v>2295</v>
      </c>
      <c r="G369" s="24"/>
    </row>
    <row r="370" spans="1:19" ht="116">
      <c r="A370" s="19" t="s">
        <v>692</v>
      </c>
      <c r="B370" s="38" t="s">
        <v>691</v>
      </c>
      <c r="C370" s="22" t="s">
        <v>1686</v>
      </c>
      <c r="D370" s="24">
        <v>0</v>
      </c>
      <c r="E370" s="26" t="s">
        <v>51</v>
      </c>
      <c r="F370" s="22" t="s">
        <v>2294</v>
      </c>
      <c r="G370" s="24"/>
    </row>
    <row r="371" spans="1:19" ht="29">
      <c r="A371" s="19"/>
      <c r="C371" s="17" t="s">
        <v>688</v>
      </c>
      <c r="D371" s="24">
        <v>0</v>
      </c>
      <c r="E371" s="26" t="s">
        <v>51</v>
      </c>
      <c r="F371" s="25"/>
      <c r="G371" s="24"/>
    </row>
    <row r="372" spans="1:19" ht="46.5">
      <c r="A372" s="19" t="s">
        <v>687</v>
      </c>
      <c r="B372" s="38" t="s">
        <v>686</v>
      </c>
      <c r="C372" s="43" t="s">
        <v>2050</v>
      </c>
      <c r="D372" s="24">
        <v>0</v>
      </c>
      <c r="E372" s="26" t="s">
        <v>168</v>
      </c>
      <c r="F372" s="25"/>
      <c r="G372" s="24"/>
    </row>
    <row r="373" spans="1:19" ht="40.15" customHeight="1">
      <c r="A373" s="183" t="s">
        <v>684</v>
      </c>
      <c r="B373" s="918" t="s">
        <v>683</v>
      </c>
      <c r="C373" s="919"/>
      <c r="D373" s="919"/>
      <c r="E373" s="919"/>
      <c r="F373" s="919"/>
      <c r="G373" s="920"/>
      <c r="H373" s="449">
        <f>SUM(D374:D383)</f>
        <v>0</v>
      </c>
      <c r="I373" s="449">
        <f>COUNT(D374:D383)*2</f>
        <v>20</v>
      </c>
    </row>
    <row r="374" spans="1:19" ht="31">
      <c r="A374" s="19" t="s">
        <v>682</v>
      </c>
      <c r="B374" s="42" t="s">
        <v>681</v>
      </c>
      <c r="C374" s="23" t="s">
        <v>2049</v>
      </c>
      <c r="D374" s="24">
        <v>0</v>
      </c>
      <c r="E374" s="26" t="s">
        <v>110</v>
      </c>
      <c r="F374" s="25"/>
      <c r="G374" s="24"/>
    </row>
    <row r="375" spans="1:19" ht="29">
      <c r="A375" s="19"/>
      <c r="B375" s="42"/>
      <c r="C375" s="88" t="s">
        <v>2048</v>
      </c>
      <c r="D375" s="24">
        <v>0</v>
      </c>
      <c r="E375" s="26" t="s">
        <v>110</v>
      </c>
      <c r="F375" s="25"/>
      <c r="G375" s="24"/>
    </row>
    <row r="376" spans="1:19" ht="29">
      <c r="A376" s="19"/>
      <c r="B376" s="42"/>
      <c r="C376" s="88" t="s">
        <v>2047</v>
      </c>
      <c r="D376" s="24">
        <v>0</v>
      </c>
      <c r="E376" s="26" t="s">
        <v>808</v>
      </c>
      <c r="F376" s="25"/>
      <c r="G376" s="24"/>
    </row>
    <row r="377" spans="1:19" ht="43.5">
      <c r="A377" s="19"/>
      <c r="B377" s="42"/>
      <c r="C377" s="96" t="s">
        <v>2046</v>
      </c>
      <c r="D377" s="24">
        <v>0</v>
      </c>
      <c r="E377" s="26" t="s">
        <v>110</v>
      </c>
      <c r="F377" s="25"/>
      <c r="G377" s="24"/>
    </row>
    <row r="378" spans="1:19" ht="46.5">
      <c r="A378" s="19" t="s">
        <v>680</v>
      </c>
      <c r="B378" s="42" t="s">
        <v>679</v>
      </c>
      <c r="C378" s="23" t="s">
        <v>2045</v>
      </c>
      <c r="D378" s="24">
        <v>0</v>
      </c>
      <c r="E378" s="26" t="s">
        <v>549</v>
      </c>
      <c r="F378" s="23" t="s">
        <v>2044</v>
      </c>
      <c r="G378" s="24"/>
    </row>
    <row r="379" spans="1:19" ht="43.5">
      <c r="A379" s="19"/>
      <c r="B379" s="42"/>
      <c r="C379" s="22" t="s">
        <v>2043</v>
      </c>
      <c r="D379" s="24">
        <v>0</v>
      </c>
      <c r="E379" s="26" t="s">
        <v>51</v>
      </c>
      <c r="F379" s="22"/>
      <c r="G379" s="24"/>
    </row>
    <row r="380" spans="1:19" ht="29">
      <c r="A380" s="19"/>
      <c r="B380" s="42"/>
      <c r="C380" s="23" t="s">
        <v>2042</v>
      </c>
      <c r="D380" s="24">
        <v>0</v>
      </c>
      <c r="E380" s="26" t="s">
        <v>110</v>
      </c>
      <c r="F380" s="23"/>
      <c r="G380" s="24"/>
    </row>
    <row r="381" spans="1:19" ht="72.5">
      <c r="A381" s="19" t="s">
        <v>678</v>
      </c>
      <c r="B381" s="42" t="s">
        <v>677</v>
      </c>
      <c r="C381" s="17" t="s">
        <v>2293</v>
      </c>
      <c r="D381" s="24">
        <v>0</v>
      </c>
      <c r="E381" s="13" t="s">
        <v>808</v>
      </c>
      <c r="F381" s="25"/>
      <c r="G381" s="24"/>
    </row>
    <row r="382" spans="1:19" ht="29">
      <c r="A382" s="19"/>
      <c r="B382" s="42"/>
      <c r="C382" s="22" t="s">
        <v>2039</v>
      </c>
      <c r="D382" s="24">
        <v>0</v>
      </c>
      <c r="E382" s="26" t="s">
        <v>808</v>
      </c>
      <c r="F382" s="25"/>
      <c r="G382" s="24"/>
    </row>
    <row r="383" spans="1:19" ht="46.5">
      <c r="A383" s="19" t="s">
        <v>676</v>
      </c>
      <c r="B383" s="42" t="s">
        <v>675</v>
      </c>
      <c r="C383" s="36" t="s">
        <v>2038</v>
      </c>
      <c r="D383" s="24">
        <v>0</v>
      </c>
      <c r="E383" s="26" t="s">
        <v>130</v>
      </c>
      <c r="F383" s="25"/>
      <c r="G383" s="24"/>
    </row>
    <row r="384" spans="1:19" ht="40.15" hidden="1" customHeight="1">
      <c r="A384" s="187" t="s">
        <v>674</v>
      </c>
      <c r="B384" s="918" t="s">
        <v>673</v>
      </c>
      <c r="C384" s="919"/>
      <c r="D384" s="919"/>
      <c r="E384" s="919"/>
      <c r="F384" s="919"/>
      <c r="G384" s="920"/>
      <c r="H384" s="11"/>
      <c r="I384" s="11"/>
      <c r="J384" s="8"/>
      <c r="K384" s="8"/>
      <c r="L384" s="8"/>
      <c r="M384" s="8"/>
      <c r="N384" s="8"/>
      <c r="O384" s="8"/>
      <c r="P384" s="8"/>
      <c r="Q384" s="8"/>
      <c r="R384" s="8"/>
      <c r="S384" s="8"/>
    </row>
    <row r="385" spans="1:19" ht="43.5" hidden="1">
      <c r="A385" s="21" t="s">
        <v>672</v>
      </c>
      <c r="B385" s="63" t="s">
        <v>671</v>
      </c>
      <c r="C385" s="25"/>
      <c r="D385" s="25"/>
      <c r="E385" s="26"/>
      <c r="F385" s="25"/>
      <c r="G385" s="25"/>
      <c r="H385" s="11"/>
      <c r="I385" s="11"/>
      <c r="J385" s="8"/>
      <c r="K385" s="8"/>
      <c r="L385" s="8"/>
      <c r="M385" s="8"/>
      <c r="N385" s="8"/>
      <c r="O385" s="8"/>
      <c r="P385" s="8"/>
      <c r="Q385" s="8"/>
      <c r="R385" s="8"/>
      <c r="S385" s="8"/>
    </row>
    <row r="386" spans="1:19" ht="29" hidden="1">
      <c r="A386" s="21" t="s">
        <v>670</v>
      </c>
      <c r="B386" s="63" t="s">
        <v>669</v>
      </c>
      <c r="C386" s="25"/>
      <c r="D386" s="25"/>
      <c r="E386" s="26"/>
      <c r="F386" s="25"/>
      <c r="G386" s="25"/>
      <c r="H386" s="11"/>
      <c r="I386" s="11"/>
      <c r="J386" s="8"/>
      <c r="K386" s="8"/>
      <c r="L386" s="8"/>
      <c r="M386" s="8"/>
      <c r="N386" s="8"/>
      <c r="O386" s="8"/>
      <c r="P386" s="8"/>
      <c r="Q386" s="8"/>
      <c r="R386" s="8"/>
      <c r="S386" s="8"/>
    </row>
    <row r="387" spans="1:19" ht="62" hidden="1">
      <c r="A387" s="21" t="s">
        <v>668</v>
      </c>
      <c r="B387" s="42" t="s">
        <v>1684</v>
      </c>
      <c r="C387" s="25"/>
      <c r="D387" s="25"/>
      <c r="E387" s="26"/>
      <c r="F387" s="25"/>
      <c r="G387" s="25"/>
      <c r="H387" s="11"/>
      <c r="I387" s="11"/>
      <c r="J387" s="8"/>
      <c r="K387" s="8"/>
      <c r="L387" s="8"/>
      <c r="M387" s="8"/>
      <c r="N387" s="8"/>
      <c r="O387" s="8"/>
      <c r="P387" s="8"/>
      <c r="Q387" s="8"/>
      <c r="R387" s="8"/>
      <c r="S387" s="8"/>
    </row>
    <row r="388" spans="1:19" ht="40.15" customHeight="1">
      <c r="A388" s="406" t="s">
        <v>666</v>
      </c>
      <c r="B388" s="918" t="s">
        <v>665</v>
      </c>
      <c r="C388" s="919"/>
      <c r="D388" s="919"/>
      <c r="E388" s="919"/>
      <c r="F388" s="919"/>
      <c r="G388" s="920"/>
      <c r="H388" s="449">
        <f>SUM(D391:D392)</f>
        <v>0</v>
      </c>
      <c r="I388" s="449">
        <f>COUNT(D391:D392)*2</f>
        <v>4</v>
      </c>
    </row>
    <row r="389" spans="1:19" ht="31" hidden="1">
      <c r="A389" s="21" t="s">
        <v>664</v>
      </c>
      <c r="B389" s="42" t="s">
        <v>663</v>
      </c>
      <c r="C389" s="25"/>
      <c r="D389" s="25"/>
      <c r="E389" s="26"/>
      <c r="F389" s="25"/>
      <c r="G389" s="25"/>
      <c r="H389" s="11"/>
      <c r="I389" s="11"/>
      <c r="J389" s="8"/>
      <c r="K389" s="8"/>
      <c r="L389" s="8"/>
      <c r="M389" s="8"/>
      <c r="N389" s="8"/>
      <c r="O389" s="8"/>
      <c r="P389" s="8"/>
      <c r="Q389" s="8"/>
      <c r="R389" s="8"/>
      <c r="S389" s="8"/>
    </row>
    <row r="390" spans="1:19" ht="31" hidden="1">
      <c r="A390" s="21" t="s">
        <v>662</v>
      </c>
      <c r="B390" s="42" t="s">
        <v>661</v>
      </c>
      <c r="C390" s="25"/>
      <c r="D390" s="25"/>
      <c r="E390" s="26"/>
      <c r="F390" s="25"/>
      <c r="G390" s="25"/>
      <c r="H390" s="11"/>
      <c r="I390" s="11"/>
      <c r="J390" s="8"/>
      <c r="K390" s="8"/>
      <c r="L390" s="8"/>
      <c r="M390" s="8"/>
      <c r="N390" s="8"/>
      <c r="O390" s="8"/>
      <c r="P390" s="8"/>
      <c r="Q390" s="8"/>
      <c r="R390" s="8"/>
      <c r="S390" s="8"/>
    </row>
    <row r="391" spans="1:19" ht="31">
      <c r="A391" s="19" t="s">
        <v>660</v>
      </c>
      <c r="B391" s="42" t="s">
        <v>659</v>
      </c>
      <c r="C391" s="23" t="s">
        <v>658</v>
      </c>
      <c r="D391" s="24">
        <v>0</v>
      </c>
      <c r="E391" s="9" t="s">
        <v>110</v>
      </c>
      <c r="F391" s="25"/>
      <c r="G391" s="24"/>
    </row>
    <row r="392" spans="1:19" ht="29">
      <c r="A392" s="19"/>
      <c r="B392" s="42"/>
      <c r="C392" s="23" t="s">
        <v>657</v>
      </c>
      <c r="D392" s="24">
        <v>0</v>
      </c>
      <c r="E392" s="26" t="s">
        <v>110</v>
      </c>
      <c r="F392" s="25"/>
      <c r="G392" s="24"/>
    </row>
    <row r="393" spans="1:19" ht="62" hidden="1">
      <c r="A393" s="21" t="s">
        <v>656</v>
      </c>
      <c r="B393" s="69" t="s">
        <v>655</v>
      </c>
      <c r="C393" s="25"/>
      <c r="D393" s="25"/>
      <c r="E393" s="26"/>
      <c r="F393" s="25"/>
      <c r="G393" s="25"/>
      <c r="H393" s="11"/>
      <c r="I393" s="11"/>
      <c r="J393" s="8"/>
      <c r="K393" s="8"/>
      <c r="L393" s="8"/>
      <c r="M393" s="8"/>
      <c r="N393" s="8"/>
      <c r="O393" s="8"/>
      <c r="P393" s="8"/>
      <c r="Q393" s="8"/>
      <c r="R393" s="8"/>
      <c r="S393" s="8"/>
    </row>
    <row r="394" spans="1:19" ht="31" hidden="1">
      <c r="A394" s="21" t="s">
        <v>654</v>
      </c>
      <c r="B394" s="42" t="s">
        <v>653</v>
      </c>
      <c r="C394" s="25"/>
      <c r="D394" s="25"/>
      <c r="E394" s="26"/>
      <c r="F394" s="25"/>
      <c r="G394" s="25"/>
      <c r="H394" s="11"/>
      <c r="I394" s="11"/>
      <c r="J394" s="8"/>
      <c r="K394" s="8"/>
      <c r="L394" s="8"/>
      <c r="M394" s="8"/>
      <c r="N394" s="8"/>
      <c r="O394" s="8"/>
      <c r="P394" s="8"/>
      <c r="Q394" s="8"/>
      <c r="R394" s="8"/>
      <c r="S394" s="8"/>
    </row>
    <row r="395" spans="1:19" ht="40.15" customHeight="1">
      <c r="A395" s="183" t="s">
        <v>652</v>
      </c>
      <c r="B395" s="918" t="s">
        <v>651</v>
      </c>
      <c r="C395" s="919"/>
      <c r="D395" s="919"/>
      <c r="E395" s="919"/>
      <c r="F395" s="919"/>
      <c r="G395" s="920"/>
      <c r="H395" s="449">
        <f>SUM(D396:D398)</f>
        <v>0</v>
      </c>
      <c r="I395" s="449">
        <f>COUNT(D396:D398)*2</f>
        <v>4</v>
      </c>
    </row>
    <row r="396" spans="1:19" ht="31">
      <c r="A396" s="19" t="s">
        <v>650</v>
      </c>
      <c r="B396" s="42" t="s">
        <v>649</v>
      </c>
      <c r="C396" s="23" t="s">
        <v>2292</v>
      </c>
      <c r="D396" s="24">
        <v>0</v>
      </c>
      <c r="E396" s="26" t="s">
        <v>168</v>
      </c>
      <c r="F396" s="25"/>
      <c r="G396" s="24"/>
    </row>
    <row r="397" spans="1:19" ht="31" hidden="1">
      <c r="A397" s="21" t="s">
        <v>647</v>
      </c>
      <c r="B397" s="42" t="s">
        <v>646</v>
      </c>
      <c r="C397" s="25"/>
      <c r="D397" s="25"/>
      <c r="E397" s="26"/>
      <c r="F397" s="25"/>
      <c r="G397" s="25"/>
      <c r="H397" s="11"/>
      <c r="I397" s="11"/>
      <c r="J397" s="8"/>
      <c r="K397" s="8"/>
      <c r="L397" s="8"/>
      <c r="M397" s="8"/>
      <c r="N397" s="8"/>
      <c r="O397" s="8"/>
      <c r="P397" s="8"/>
      <c r="Q397" s="8"/>
      <c r="R397" s="8"/>
      <c r="S397" s="8"/>
    </row>
    <row r="398" spans="1:19" ht="31">
      <c r="A398" s="19" t="s">
        <v>645</v>
      </c>
      <c r="B398" s="42" t="s">
        <v>644</v>
      </c>
      <c r="C398" s="22" t="s">
        <v>2037</v>
      </c>
      <c r="D398" s="24">
        <v>0</v>
      </c>
      <c r="E398" s="26" t="s">
        <v>110</v>
      </c>
      <c r="F398" s="25"/>
      <c r="G398" s="24"/>
    </row>
    <row r="399" spans="1:19" ht="40.15" customHeight="1">
      <c r="A399" s="183" t="s">
        <v>642</v>
      </c>
      <c r="B399" s="918" t="s">
        <v>641</v>
      </c>
      <c r="C399" s="919"/>
      <c r="D399" s="919"/>
      <c r="E399" s="919"/>
      <c r="F399" s="919"/>
      <c r="G399" s="920"/>
      <c r="H399" s="449">
        <f>SUM(D407:D413)</f>
        <v>0</v>
      </c>
      <c r="I399" s="449">
        <f>COUNT(D407:D413)*2</f>
        <v>14</v>
      </c>
    </row>
    <row r="400" spans="1:19" ht="31" hidden="1">
      <c r="A400" s="21" t="s">
        <v>640</v>
      </c>
      <c r="B400" s="42" t="s">
        <v>639</v>
      </c>
      <c r="C400" s="25"/>
      <c r="D400" s="25"/>
      <c r="E400" s="26"/>
      <c r="F400" s="25"/>
      <c r="G400" s="25"/>
      <c r="H400" s="11"/>
      <c r="I400" s="11"/>
      <c r="J400" s="8"/>
      <c r="K400" s="8"/>
      <c r="L400" s="8"/>
      <c r="M400" s="8"/>
      <c r="N400" s="8"/>
      <c r="O400" s="8"/>
      <c r="P400" s="8"/>
      <c r="Q400" s="8"/>
      <c r="R400" s="8"/>
      <c r="S400" s="8"/>
    </row>
    <row r="401" spans="1:19" ht="31" hidden="1">
      <c r="A401" s="21" t="s">
        <v>638</v>
      </c>
      <c r="B401" s="42" t="s">
        <v>637</v>
      </c>
      <c r="C401" s="25"/>
      <c r="D401" s="25"/>
      <c r="E401" s="26"/>
      <c r="F401" s="25"/>
      <c r="G401" s="25"/>
      <c r="H401" s="11"/>
      <c r="I401" s="11"/>
      <c r="J401" s="8"/>
      <c r="K401" s="8"/>
      <c r="L401" s="8"/>
      <c r="M401" s="8"/>
      <c r="N401" s="8"/>
      <c r="O401" s="8"/>
      <c r="P401" s="8"/>
      <c r="Q401" s="8"/>
      <c r="R401" s="8"/>
      <c r="S401" s="8"/>
    </row>
    <row r="402" spans="1:19" ht="31" hidden="1">
      <c r="A402" s="21" t="s">
        <v>636</v>
      </c>
      <c r="B402" s="42" t="s">
        <v>635</v>
      </c>
      <c r="C402" s="25"/>
      <c r="D402" s="25"/>
      <c r="E402" s="26"/>
      <c r="F402" s="25"/>
      <c r="G402" s="25"/>
      <c r="H402" s="11"/>
      <c r="I402" s="11"/>
      <c r="J402" s="8"/>
      <c r="K402" s="8"/>
      <c r="L402" s="8"/>
      <c r="M402" s="8"/>
      <c r="N402" s="8"/>
      <c r="O402" s="8"/>
      <c r="P402" s="8"/>
      <c r="Q402" s="8"/>
      <c r="R402" s="8"/>
      <c r="S402" s="8"/>
    </row>
    <row r="403" spans="1:19" ht="31" hidden="1">
      <c r="A403" s="21" t="s">
        <v>634</v>
      </c>
      <c r="B403" s="42" t="s">
        <v>633</v>
      </c>
      <c r="C403" s="25"/>
      <c r="D403" s="25"/>
      <c r="E403" s="26"/>
      <c r="F403" s="25"/>
      <c r="G403" s="25"/>
      <c r="H403" s="11"/>
      <c r="I403" s="11"/>
      <c r="J403" s="8"/>
      <c r="K403" s="8"/>
      <c r="L403" s="8"/>
      <c r="M403" s="8"/>
      <c r="N403" s="8"/>
      <c r="O403" s="8"/>
      <c r="P403" s="8"/>
      <c r="Q403" s="8"/>
      <c r="R403" s="8"/>
      <c r="S403" s="8"/>
    </row>
    <row r="404" spans="1:19" ht="46.5" hidden="1">
      <c r="A404" s="21" t="s">
        <v>632</v>
      </c>
      <c r="B404" s="42" t="s">
        <v>631</v>
      </c>
      <c r="C404" s="25"/>
      <c r="D404" s="25"/>
      <c r="E404" s="26"/>
      <c r="F404" s="25"/>
      <c r="G404" s="25"/>
      <c r="H404" s="11"/>
      <c r="I404" s="11"/>
      <c r="J404" s="8"/>
      <c r="K404" s="8"/>
      <c r="L404" s="8"/>
      <c r="M404" s="8"/>
      <c r="N404" s="8"/>
      <c r="O404" s="8"/>
      <c r="P404" s="8"/>
      <c r="Q404" s="8"/>
      <c r="R404" s="8"/>
      <c r="S404" s="8"/>
    </row>
    <row r="405" spans="1:19" ht="31" hidden="1">
      <c r="A405" s="21" t="s">
        <v>630</v>
      </c>
      <c r="B405" s="42" t="s">
        <v>629</v>
      </c>
      <c r="C405" s="25"/>
      <c r="D405" s="25"/>
      <c r="E405" s="26"/>
      <c r="F405" s="25"/>
      <c r="G405" s="25"/>
      <c r="H405" s="11"/>
      <c r="I405" s="11"/>
      <c r="J405" s="8"/>
      <c r="K405" s="8"/>
      <c r="L405" s="8"/>
      <c r="M405" s="8"/>
      <c r="N405" s="8"/>
      <c r="O405" s="8"/>
      <c r="P405" s="8"/>
      <c r="Q405" s="8"/>
      <c r="R405" s="8"/>
      <c r="S405" s="8"/>
    </row>
    <row r="406" spans="1:19" ht="31" hidden="1">
      <c r="A406" s="21" t="s">
        <v>628</v>
      </c>
      <c r="B406" s="42" t="s">
        <v>627</v>
      </c>
      <c r="C406" s="25"/>
      <c r="D406" s="25"/>
      <c r="E406" s="26"/>
      <c r="F406" s="25"/>
      <c r="G406" s="25"/>
      <c r="H406" s="11"/>
      <c r="I406" s="11"/>
      <c r="J406" s="8"/>
      <c r="K406" s="8"/>
      <c r="L406" s="8"/>
      <c r="M406" s="8"/>
      <c r="N406" s="8"/>
      <c r="O406" s="8"/>
      <c r="P406" s="8"/>
      <c r="Q406" s="8"/>
      <c r="R406" s="8"/>
      <c r="S406" s="8"/>
    </row>
    <row r="407" spans="1:19" ht="31">
      <c r="A407" s="19" t="s">
        <v>626</v>
      </c>
      <c r="B407" s="38" t="s">
        <v>625</v>
      </c>
      <c r="C407" s="17" t="s">
        <v>2291</v>
      </c>
      <c r="D407" s="24">
        <v>0</v>
      </c>
      <c r="E407" s="26" t="s">
        <v>130</v>
      </c>
      <c r="F407" s="25"/>
      <c r="G407" s="24"/>
    </row>
    <row r="408" spans="1:19" ht="31">
      <c r="A408" s="19" t="s">
        <v>624</v>
      </c>
      <c r="B408" s="38" t="s">
        <v>623</v>
      </c>
      <c r="C408" s="22" t="s">
        <v>1682</v>
      </c>
      <c r="D408" s="24">
        <v>0</v>
      </c>
      <c r="E408" s="26" t="s">
        <v>51</v>
      </c>
      <c r="F408" s="25"/>
      <c r="G408" s="24"/>
    </row>
    <row r="409" spans="1:19" ht="29">
      <c r="A409" s="19"/>
      <c r="B409" s="31"/>
      <c r="C409" s="22" t="s">
        <v>1681</v>
      </c>
      <c r="D409" s="24">
        <v>0</v>
      </c>
      <c r="E409" s="26" t="s">
        <v>116</v>
      </c>
      <c r="F409" s="25"/>
      <c r="G409" s="24"/>
    </row>
    <row r="410" spans="1:19" ht="29">
      <c r="A410" s="19"/>
      <c r="B410" s="31"/>
      <c r="C410" s="22" t="s">
        <v>1680</v>
      </c>
      <c r="D410" s="24">
        <v>0</v>
      </c>
      <c r="E410" s="26" t="s">
        <v>51</v>
      </c>
      <c r="F410" s="25"/>
      <c r="G410" s="24"/>
    </row>
    <row r="411" spans="1:19" ht="29">
      <c r="A411" s="19"/>
      <c r="B411" s="31"/>
      <c r="C411" s="22" t="s">
        <v>1679</v>
      </c>
      <c r="D411" s="24">
        <v>0</v>
      </c>
      <c r="E411" s="26" t="s">
        <v>110</v>
      </c>
      <c r="F411" s="25"/>
      <c r="G411" s="24"/>
    </row>
    <row r="412" spans="1:19" ht="29">
      <c r="A412" s="19"/>
      <c r="B412" s="31"/>
      <c r="C412" s="96" t="s">
        <v>2036</v>
      </c>
      <c r="D412" s="24">
        <v>0</v>
      </c>
      <c r="E412" s="26" t="s">
        <v>51</v>
      </c>
      <c r="F412" s="25"/>
      <c r="G412" s="24"/>
    </row>
    <row r="413" spans="1:19" ht="46.5">
      <c r="A413" s="19" t="s">
        <v>622</v>
      </c>
      <c r="B413" s="38" t="s">
        <v>621</v>
      </c>
      <c r="C413" s="30" t="s">
        <v>1677</v>
      </c>
      <c r="D413" s="24">
        <v>0</v>
      </c>
      <c r="E413" s="26" t="s">
        <v>51</v>
      </c>
      <c r="F413" s="25"/>
      <c r="G413" s="24"/>
    </row>
    <row r="414" spans="1:19" ht="40.15" customHeight="1">
      <c r="A414" s="406" t="s">
        <v>620</v>
      </c>
      <c r="B414" s="918" t="s">
        <v>1676</v>
      </c>
      <c r="C414" s="919"/>
      <c r="D414" s="919"/>
      <c r="E414" s="919"/>
      <c r="F414" s="919"/>
      <c r="G414" s="920"/>
      <c r="H414" s="449">
        <f>SUM(D415)</f>
        <v>0</v>
      </c>
      <c r="I414" s="449">
        <f>COUNT(D415)*2</f>
        <v>2</v>
      </c>
    </row>
    <row r="415" spans="1:19" ht="46.5">
      <c r="A415" s="19" t="s">
        <v>618</v>
      </c>
      <c r="B415" s="42" t="s">
        <v>1675</v>
      </c>
      <c r="C415" s="36" t="s">
        <v>2035</v>
      </c>
      <c r="D415" s="24">
        <v>0</v>
      </c>
      <c r="E415" s="26" t="s">
        <v>110</v>
      </c>
      <c r="F415" s="25"/>
      <c r="G415" s="24"/>
    </row>
    <row r="416" spans="1:19" ht="62" hidden="1">
      <c r="A416" s="21" t="s">
        <v>616</v>
      </c>
      <c r="B416" s="42" t="s">
        <v>1674</v>
      </c>
      <c r="C416" s="25"/>
      <c r="D416" s="25"/>
      <c r="E416" s="26"/>
      <c r="F416" s="25"/>
      <c r="G416" s="25"/>
      <c r="H416" s="11"/>
      <c r="I416" s="11"/>
      <c r="J416" s="8"/>
      <c r="K416" s="8"/>
      <c r="L416" s="8"/>
      <c r="M416" s="8"/>
      <c r="N416" s="8"/>
      <c r="O416" s="8"/>
      <c r="P416" s="8"/>
      <c r="Q416" s="8"/>
      <c r="R416" s="8"/>
      <c r="S416" s="8"/>
    </row>
    <row r="417" spans="1:19" ht="31" hidden="1">
      <c r="A417" s="21" t="s">
        <v>614</v>
      </c>
      <c r="B417" s="42" t="s">
        <v>1673</v>
      </c>
      <c r="C417" s="25"/>
      <c r="D417" s="25"/>
      <c r="E417" s="26"/>
      <c r="F417" s="25"/>
      <c r="G417" s="25"/>
      <c r="H417" s="11"/>
      <c r="I417" s="11"/>
      <c r="J417" s="8"/>
      <c r="K417" s="8"/>
      <c r="L417" s="8"/>
      <c r="M417" s="8"/>
      <c r="N417" s="8"/>
      <c r="O417" s="8"/>
      <c r="P417" s="8"/>
      <c r="Q417" s="8"/>
      <c r="R417" s="8"/>
      <c r="S417" s="8"/>
    </row>
    <row r="418" spans="1:19" ht="40.15" hidden="1" customHeight="1">
      <c r="A418" s="187" t="s">
        <v>612</v>
      </c>
      <c r="B418" s="918" t="s">
        <v>1672</v>
      </c>
      <c r="C418" s="919"/>
      <c r="D418" s="919"/>
      <c r="E418" s="919"/>
      <c r="F418" s="919"/>
      <c r="G418" s="920"/>
      <c r="H418" s="11"/>
      <c r="I418" s="11"/>
      <c r="J418" s="8"/>
      <c r="K418" s="8"/>
      <c r="L418" s="8"/>
      <c r="M418" s="8"/>
      <c r="N418" s="8"/>
      <c r="O418" s="8"/>
      <c r="P418" s="8"/>
      <c r="Q418" s="8"/>
      <c r="R418" s="8"/>
      <c r="S418" s="8"/>
    </row>
    <row r="419" spans="1:19" ht="31" hidden="1">
      <c r="A419" s="21" t="s">
        <v>610</v>
      </c>
      <c r="B419" s="42" t="s">
        <v>1671</v>
      </c>
      <c r="C419" s="25"/>
      <c r="D419" s="25"/>
      <c r="E419" s="26"/>
      <c r="F419" s="25"/>
      <c r="G419" s="25"/>
      <c r="H419" s="11"/>
      <c r="I419" s="11"/>
      <c r="J419" s="8"/>
      <c r="K419" s="8"/>
      <c r="L419" s="8"/>
      <c r="M419" s="8"/>
      <c r="N419" s="8"/>
      <c r="O419" s="8"/>
      <c r="P419" s="8"/>
      <c r="Q419" s="8"/>
      <c r="R419" s="8"/>
      <c r="S419" s="8"/>
    </row>
    <row r="420" spans="1:19" ht="31" hidden="1">
      <c r="A420" s="21" t="s">
        <v>608</v>
      </c>
      <c r="B420" s="42" t="s">
        <v>1670</v>
      </c>
      <c r="C420" s="25"/>
      <c r="D420" s="25"/>
      <c r="E420" s="26"/>
      <c r="F420" s="25"/>
      <c r="G420" s="25"/>
      <c r="H420" s="11"/>
      <c r="I420" s="11"/>
      <c r="J420" s="8"/>
      <c r="K420" s="8"/>
      <c r="L420" s="8"/>
      <c r="M420" s="8"/>
      <c r="N420" s="8"/>
      <c r="O420" s="8"/>
      <c r="P420" s="8"/>
      <c r="Q420" s="8"/>
      <c r="R420" s="8"/>
      <c r="S420" s="8"/>
    </row>
    <row r="421" spans="1:19" ht="31" hidden="1">
      <c r="A421" s="21" t="s">
        <v>606</v>
      </c>
      <c r="B421" s="38" t="s">
        <v>1669</v>
      </c>
      <c r="C421" s="25"/>
      <c r="D421" s="25"/>
      <c r="E421" s="26"/>
      <c r="F421" s="25"/>
      <c r="G421" s="25"/>
      <c r="H421" s="11"/>
      <c r="I421" s="11"/>
      <c r="J421" s="8"/>
      <c r="K421" s="8"/>
      <c r="L421" s="8"/>
      <c r="M421" s="8"/>
      <c r="N421" s="8"/>
      <c r="O421" s="8"/>
      <c r="P421" s="8"/>
      <c r="Q421" s="8"/>
      <c r="R421" s="8"/>
      <c r="S421" s="8"/>
    </row>
    <row r="422" spans="1:19" ht="31" hidden="1">
      <c r="A422" s="21" t="s">
        <v>604</v>
      </c>
      <c r="B422" s="42" t="s">
        <v>1668</v>
      </c>
      <c r="C422" s="25"/>
      <c r="D422" s="25"/>
      <c r="E422" s="26"/>
      <c r="F422" s="25"/>
      <c r="G422" s="25"/>
      <c r="H422" s="11"/>
      <c r="I422" s="11"/>
      <c r="J422" s="8"/>
      <c r="K422" s="8"/>
      <c r="L422" s="8"/>
      <c r="M422" s="8"/>
      <c r="N422" s="8"/>
      <c r="O422" s="8"/>
      <c r="P422" s="8"/>
      <c r="Q422" s="8"/>
      <c r="R422" s="8"/>
      <c r="S422" s="8"/>
    </row>
    <row r="423" spans="1:19" ht="40.15" customHeight="1">
      <c r="A423" s="183" t="s">
        <v>602</v>
      </c>
      <c r="B423" s="918" t="s">
        <v>2290</v>
      </c>
      <c r="C423" s="919"/>
      <c r="D423" s="919"/>
      <c r="E423" s="919"/>
      <c r="F423" s="919"/>
      <c r="G423" s="920"/>
      <c r="H423" s="449">
        <f>SUM(D424:D427)</f>
        <v>0</v>
      </c>
      <c r="I423" s="449">
        <f>COUNT(D424:D427)*2</f>
        <v>8</v>
      </c>
    </row>
    <row r="424" spans="1:19" ht="46.5">
      <c r="A424" s="19" t="s">
        <v>600</v>
      </c>
      <c r="B424" s="42" t="s">
        <v>599</v>
      </c>
      <c r="C424" s="29" t="s">
        <v>1667</v>
      </c>
      <c r="D424" s="24">
        <v>0</v>
      </c>
      <c r="E424" s="26" t="s">
        <v>126</v>
      </c>
      <c r="F424" s="25"/>
      <c r="G424" s="24"/>
      <c r="L424" s="218"/>
    </row>
    <row r="425" spans="1:19" ht="29">
      <c r="A425" s="19"/>
      <c r="B425" s="42"/>
      <c r="C425" s="23" t="s">
        <v>1666</v>
      </c>
      <c r="D425" s="24">
        <v>0</v>
      </c>
      <c r="E425" s="26" t="s">
        <v>51</v>
      </c>
      <c r="F425" s="25"/>
      <c r="G425" s="24"/>
    </row>
    <row r="426" spans="1:19" ht="43.5">
      <c r="A426" s="19" t="s">
        <v>598</v>
      </c>
      <c r="B426" s="42" t="s">
        <v>597</v>
      </c>
      <c r="C426" s="22" t="s">
        <v>1665</v>
      </c>
      <c r="D426" s="24">
        <v>0</v>
      </c>
      <c r="E426" s="26" t="s">
        <v>110</v>
      </c>
      <c r="F426" s="25"/>
      <c r="G426" s="24"/>
    </row>
    <row r="427" spans="1:19" ht="58">
      <c r="A427" s="19"/>
      <c r="B427" s="42"/>
      <c r="C427" s="22" t="s">
        <v>1661</v>
      </c>
      <c r="D427" s="24">
        <v>0</v>
      </c>
      <c r="E427" s="26" t="s">
        <v>51</v>
      </c>
      <c r="F427" s="25"/>
      <c r="G427" s="24"/>
    </row>
    <row r="428" spans="1:19" ht="29" hidden="1">
      <c r="A428" s="21" t="s">
        <v>596</v>
      </c>
      <c r="B428" s="63" t="s">
        <v>595</v>
      </c>
      <c r="D428" s="25"/>
      <c r="E428" s="26"/>
      <c r="F428" s="25"/>
      <c r="G428" s="25"/>
    </row>
    <row r="429" spans="1:19" ht="62" hidden="1">
      <c r="A429" s="21" t="s">
        <v>594</v>
      </c>
      <c r="B429" s="42" t="s">
        <v>593</v>
      </c>
      <c r="C429" s="25"/>
      <c r="D429" s="25"/>
      <c r="E429" s="26"/>
      <c r="F429" s="25"/>
      <c r="G429" s="25"/>
      <c r="H429" s="11"/>
      <c r="I429" s="11"/>
      <c r="J429" s="8"/>
      <c r="K429" s="8"/>
      <c r="L429" s="8"/>
      <c r="M429" s="8"/>
      <c r="N429" s="8"/>
      <c r="O429" s="8"/>
      <c r="P429" s="8"/>
      <c r="Q429" s="8"/>
      <c r="R429" s="8"/>
      <c r="S429" s="8"/>
    </row>
    <row r="430" spans="1:19" ht="40.15" customHeight="1">
      <c r="A430" s="406" t="s">
        <v>591</v>
      </c>
      <c r="B430" s="1003" t="s">
        <v>1660</v>
      </c>
      <c r="C430" s="1004"/>
      <c r="D430" s="1004"/>
      <c r="E430" s="1004"/>
      <c r="F430" s="1004"/>
      <c r="G430" s="1005"/>
      <c r="H430" s="449">
        <f>SUM(D431)</f>
        <v>0</v>
      </c>
      <c r="I430" s="449">
        <f>COUNT(D431)*2</f>
        <v>2</v>
      </c>
    </row>
    <row r="431" spans="1:19" ht="46.5">
      <c r="A431" s="19" t="s">
        <v>589</v>
      </c>
      <c r="B431" s="42" t="s">
        <v>588</v>
      </c>
      <c r="C431" s="42" t="s">
        <v>587</v>
      </c>
      <c r="D431" s="24">
        <v>0</v>
      </c>
      <c r="E431" s="26" t="s">
        <v>130</v>
      </c>
      <c r="F431" s="25"/>
      <c r="G431" s="24"/>
    </row>
    <row r="432" spans="1:19" ht="62" hidden="1">
      <c r="A432" s="21" t="s">
        <v>583</v>
      </c>
      <c r="B432" s="42" t="s">
        <v>1659</v>
      </c>
      <c r="C432" s="25"/>
      <c r="D432" s="25"/>
      <c r="E432" s="26"/>
      <c r="F432" s="25"/>
      <c r="G432" s="25"/>
      <c r="H432" s="11"/>
      <c r="I432" s="11"/>
      <c r="J432" s="8"/>
      <c r="K432" s="8"/>
      <c r="L432" s="8"/>
      <c r="M432" s="8"/>
      <c r="N432" s="8"/>
      <c r="O432" s="8"/>
      <c r="P432" s="8"/>
      <c r="Q432" s="8"/>
      <c r="R432" s="8"/>
      <c r="S432" s="8"/>
    </row>
    <row r="433" spans="1:19" ht="46.5" hidden="1">
      <c r="A433" s="21" t="s">
        <v>569</v>
      </c>
      <c r="B433" s="42" t="s">
        <v>1658</v>
      </c>
      <c r="C433" s="25"/>
      <c r="D433" s="25"/>
      <c r="E433" s="26"/>
      <c r="F433" s="25"/>
      <c r="G433" s="25"/>
      <c r="H433" s="11"/>
      <c r="I433" s="11"/>
      <c r="J433" s="8"/>
      <c r="K433" s="8"/>
      <c r="L433" s="8"/>
      <c r="M433" s="8"/>
      <c r="N433" s="8"/>
      <c r="O433" s="8"/>
      <c r="P433" s="8"/>
      <c r="Q433" s="8"/>
      <c r="R433" s="8"/>
      <c r="S433" s="8"/>
    </row>
    <row r="434" spans="1:19" ht="62" hidden="1">
      <c r="A434" s="21" t="s">
        <v>565</v>
      </c>
      <c r="B434" s="42" t="s">
        <v>564</v>
      </c>
      <c r="C434" s="25"/>
      <c r="D434" s="25"/>
      <c r="E434" s="26"/>
      <c r="F434" s="25"/>
      <c r="G434" s="25"/>
      <c r="H434" s="11"/>
      <c r="I434" s="11"/>
      <c r="J434" s="8"/>
      <c r="K434" s="8"/>
      <c r="L434" s="8"/>
      <c r="M434" s="8"/>
      <c r="N434" s="8"/>
      <c r="O434" s="8"/>
      <c r="P434" s="8"/>
      <c r="Q434" s="8"/>
      <c r="R434" s="8"/>
      <c r="S434" s="8"/>
    </row>
    <row r="435" spans="1:19" ht="46.5" hidden="1">
      <c r="A435" s="21" t="s">
        <v>562</v>
      </c>
      <c r="B435" s="42" t="s">
        <v>561</v>
      </c>
      <c r="C435" s="25"/>
      <c r="D435" s="25"/>
      <c r="E435" s="26"/>
      <c r="F435" s="25"/>
      <c r="G435" s="25"/>
      <c r="H435" s="11"/>
      <c r="I435" s="11"/>
      <c r="J435" s="8"/>
      <c r="K435" s="8"/>
      <c r="L435" s="8"/>
      <c r="M435" s="8"/>
      <c r="N435" s="8"/>
      <c r="O435" s="8"/>
      <c r="P435" s="8"/>
      <c r="Q435" s="8"/>
      <c r="R435" s="8"/>
      <c r="S435" s="8"/>
    </row>
    <row r="436" spans="1:19" ht="43.5" hidden="1">
      <c r="A436" s="21" t="s">
        <v>558</v>
      </c>
      <c r="B436" s="63" t="s">
        <v>557</v>
      </c>
      <c r="C436" s="25"/>
      <c r="D436" s="25"/>
      <c r="E436" s="26"/>
      <c r="F436" s="25"/>
      <c r="G436" s="25"/>
      <c r="H436" s="11"/>
      <c r="I436" s="11"/>
      <c r="J436" s="8"/>
      <c r="K436" s="8"/>
      <c r="L436" s="8"/>
      <c r="M436" s="8"/>
      <c r="N436" s="8"/>
      <c r="O436" s="8"/>
      <c r="P436" s="8"/>
      <c r="Q436" s="8"/>
      <c r="R436" s="8"/>
      <c r="S436" s="8"/>
    </row>
    <row r="437" spans="1:19" ht="40.15" hidden="1" customHeight="1">
      <c r="A437" s="187" t="s">
        <v>548</v>
      </c>
      <c r="B437" s="1003" t="s">
        <v>1656</v>
      </c>
      <c r="C437" s="1004"/>
      <c r="D437" s="1004"/>
      <c r="E437" s="1004"/>
      <c r="F437" s="1004"/>
      <c r="G437" s="1005"/>
      <c r="H437" s="11"/>
      <c r="I437" s="11"/>
      <c r="J437" s="8"/>
      <c r="K437" s="8"/>
      <c r="L437" s="8"/>
      <c r="M437" s="8"/>
      <c r="N437" s="8"/>
      <c r="O437" s="8"/>
      <c r="P437" s="8"/>
      <c r="Q437" s="8"/>
      <c r="R437" s="8"/>
      <c r="S437" s="8"/>
    </row>
    <row r="438" spans="1:19" ht="77.5" hidden="1">
      <c r="A438" s="21" t="s">
        <v>546</v>
      </c>
      <c r="B438" s="42" t="s">
        <v>1655</v>
      </c>
      <c r="C438" s="25"/>
      <c r="D438" s="25"/>
      <c r="E438" s="26"/>
      <c r="F438" s="25"/>
      <c r="G438" s="25"/>
      <c r="H438" s="11"/>
      <c r="I438" s="11"/>
      <c r="J438" s="8"/>
      <c r="K438" s="8"/>
      <c r="L438" s="8"/>
      <c r="M438" s="8"/>
      <c r="N438" s="8"/>
      <c r="O438" s="8"/>
      <c r="P438" s="8"/>
      <c r="Q438" s="8"/>
      <c r="R438" s="8"/>
      <c r="S438" s="8"/>
    </row>
    <row r="439" spans="1:19" ht="46.5" hidden="1">
      <c r="A439" s="21" t="s">
        <v>544</v>
      </c>
      <c r="B439" s="42" t="s">
        <v>543</v>
      </c>
      <c r="C439" s="25"/>
      <c r="D439" s="25"/>
      <c r="E439" s="26"/>
      <c r="F439" s="25"/>
      <c r="G439" s="25"/>
      <c r="H439" s="11"/>
      <c r="I439" s="11"/>
      <c r="J439" s="8"/>
      <c r="K439" s="8"/>
      <c r="L439" s="8"/>
      <c r="M439" s="8"/>
      <c r="N439" s="8"/>
      <c r="O439" s="8"/>
      <c r="P439" s="8"/>
      <c r="Q439" s="8"/>
      <c r="R439" s="8"/>
      <c r="S439" s="8"/>
    </row>
    <row r="440" spans="1:19" ht="46.5" hidden="1">
      <c r="A440" s="21" t="s">
        <v>542</v>
      </c>
      <c r="B440" s="42" t="s">
        <v>1640</v>
      </c>
      <c r="C440" s="25"/>
      <c r="D440" s="25"/>
      <c r="E440" s="26"/>
      <c r="F440" s="25"/>
      <c r="G440" s="25"/>
      <c r="H440" s="11"/>
      <c r="I440" s="11"/>
      <c r="J440" s="8"/>
      <c r="K440" s="8"/>
      <c r="L440" s="8"/>
      <c r="M440" s="8"/>
      <c r="N440" s="8"/>
      <c r="O440" s="8"/>
      <c r="P440" s="8"/>
      <c r="Q440" s="8"/>
      <c r="R440" s="8"/>
      <c r="S440" s="8"/>
    </row>
    <row r="441" spans="1:19" ht="46.5" hidden="1">
      <c r="A441" s="21" t="s">
        <v>540</v>
      </c>
      <c r="B441" s="42" t="s">
        <v>539</v>
      </c>
      <c r="C441" s="25"/>
      <c r="D441" s="25"/>
      <c r="E441" s="26"/>
      <c r="F441" s="25"/>
      <c r="G441" s="25"/>
      <c r="H441" s="11"/>
      <c r="I441" s="11"/>
      <c r="J441" s="8"/>
      <c r="K441" s="8"/>
      <c r="L441" s="8"/>
      <c r="M441" s="8"/>
      <c r="N441" s="8"/>
      <c r="O441" s="8"/>
      <c r="P441" s="8"/>
      <c r="Q441" s="8"/>
      <c r="R441" s="8"/>
      <c r="S441" s="8"/>
    </row>
    <row r="442" spans="1:19" ht="40.15" hidden="1" customHeight="1">
      <c r="A442" s="187" t="s">
        <v>538</v>
      </c>
      <c r="B442" s="1003" t="s">
        <v>1610</v>
      </c>
      <c r="C442" s="1004"/>
      <c r="D442" s="1004"/>
      <c r="E442" s="1004"/>
      <c r="F442" s="1004"/>
      <c r="G442" s="1005"/>
      <c r="H442" s="11"/>
      <c r="I442" s="11"/>
      <c r="J442" s="8"/>
      <c r="K442" s="8"/>
      <c r="L442" s="8"/>
      <c r="M442" s="8"/>
      <c r="N442" s="8"/>
      <c r="O442" s="8"/>
      <c r="P442" s="8"/>
      <c r="Q442" s="8"/>
      <c r="R442" s="8"/>
      <c r="S442" s="8"/>
    </row>
    <row r="443" spans="1:19" ht="31" hidden="1">
      <c r="A443" s="21" t="s">
        <v>536</v>
      </c>
      <c r="B443" s="42" t="s">
        <v>1609</v>
      </c>
      <c r="C443" s="25"/>
      <c r="D443" s="25"/>
      <c r="E443" s="26"/>
      <c r="F443" s="25"/>
      <c r="G443" s="25"/>
      <c r="H443" s="11"/>
      <c r="I443" s="11"/>
      <c r="J443" s="8"/>
      <c r="K443" s="8"/>
      <c r="L443" s="8"/>
      <c r="M443" s="8"/>
      <c r="N443" s="8"/>
      <c r="O443" s="8"/>
      <c r="P443" s="8"/>
      <c r="Q443" s="8"/>
      <c r="R443" s="8"/>
      <c r="S443" s="8"/>
    </row>
    <row r="444" spans="1:19" ht="62" hidden="1">
      <c r="A444" s="21" t="s">
        <v>534</v>
      </c>
      <c r="B444" s="42" t="s">
        <v>1603</v>
      </c>
      <c r="C444" s="25"/>
      <c r="D444" s="25"/>
      <c r="E444" s="26"/>
      <c r="F444" s="25"/>
      <c r="G444" s="25"/>
      <c r="H444" s="11"/>
      <c r="I444" s="11"/>
      <c r="J444" s="8"/>
      <c r="K444" s="8"/>
      <c r="L444" s="8"/>
      <c r="M444" s="8"/>
      <c r="N444" s="8"/>
      <c r="O444" s="8"/>
      <c r="P444" s="8"/>
      <c r="Q444" s="8"/>
      <c r="R444" s="8"/>
      <c r="S444" s="8"/>
    </row>
    <row r="445" spans="1:19" ht="31" hidden="1">
      <c r="A445" s="21" t="s">
        <v>532</v>
      </c>
      <c r="B445" s="42" t="s">
        <v>531</v>
      </c>
      <c r="C445" s="25"/>
      <c r="D445" s="25"/>
      <c r="E445" s="26"/>
      <c r="F445" s="25"/>
      <c r="G445" s="25"/>
      <c r="H445" s="11"/>
      <c r="I445" s="11"/>
      <c r="J445" s="8"/>
      <c r="K445" s="8"/>
      <c r="L445" s="8"/>
      <c r="M445" s="8"/>
      <c r="N445" s="8"/>
      <c r="O445" s="8"/>
      <c r="P445" s="8"/>
      <c r="Q445" s="8"/>
      <c r="R445" s="8"/>
      <c r="S445" s="8"/>
    </row>
    <row r="446" spans="1:19" ht="62" hidden="1">
      <c r="A446" s="21" t="s">
        <v>530</v>
      </c>
      <c r="B446" s="42" t="s">
        <v>1600</v>
      </c>
      <c r="C446" s="25"/>
      <c r="D446" s="25"/>
      <c r="E446" s="26"/>
      <c r="F446" s="25"/>
      <c r="G446" s="25"/>
      <c r="H446" s="11"/>
      <c r="I446" s="11"/>
      <c r="J446" s="8"/>
      <c r="K446" s="8"/>
      <c r="L446" s="8"/>
      <c r="M446" s="8"/>
      <c r="N446" s="8"/>
      <c r="O446" s="8"/>
      <c r="P446" s="8"/>
      <c r="Q446" s="8"/>
      <c r="R446" s="8"/>
      <c r="S446" s="8"/>
    </row>
    <row r="447" spans="1:19" ht="46.5" hidden="1">
      <c r="A447" s="21" t="s">
        <v>528</v>
      </c>
      <c r="B447" s="42" t="s">
        <v>527</v>
      </c>
      <c r="C447" s="25"/>
      <c r="D447" s="25"/>
      <c r="E447" s="26"/>
      <c r="F447" s="25"/>
      <c r="G447" s="25"/>
      <c r="H447" s="11"/>
      <c r="I447" s="11"/>
      <c r="J447" s="8"/>
      <c r="K447" s="8"/>
      <c r="L447" s="8"/>
      <c r="M447" s="8"/>
      <c r="N447" s="8"/>
      <c r="O447" s="8"/>
      <c r="P447" s="8"/>
      <c r="Q447" s="8"/>
      <c r="R447" s="8"/>
      <c r="S447" s="8"/>
    </row>
    <row r="448" spans="1:19" ht="40.15" customHeight="1">
      <c r="A448" s="183" t="s">
        <v>526</v>
      </c>
      <c r="B448" s="1003" t="s">
        <v>525</v>
      </c>
      <c r="C448" s="1004"/>
      <c r="D448" s="1004"/>
      <c r="E448" s="1004"/>
      <c r="F448" s="1004"/>
      <c r="G448" s="1005"/>
      <c r="H448" s="449">
        <f>SUM(D450:D461)</f>
        <v>0</v>
      </c>
      <c r="I448" s="449">
        <f>COUNT(D450:D461)*2</f>
        <v>20</v>
      </c>
    </row>
    <row r="449" spans="1:19" ht="31" hidden="1">
      <c r="A449" s="21" t="s">
        <v>524</v>
      </c>
      <c r="B449" s="38" t="s">
        <v>523</v>
      </c>
      <c r="C449" s="25"/>
      <c r="D449" s="25"/>
      <c r="E449" s="26"/>
      <c r="F449" s="25"/>
      <c r="G449" s="25"/>
      <c r="H449" s="11"/>
      <c r="I449" s="11"/>
      <c r="J449" s="8"/>
      <c r="K449" s="8"/>
      <c r="L449" s="8"/>
      <c r="M449" s="8"/>
      <c r="N449" s="8"/>
      <c r="O449" s="8"/>
      <c r="P449" s="8"/>
      <c r="Q449" s="8"/>
      <c r="R449" s="8"/>
      <c r="S449" s="8"/>
    </row>
    <row r="450" spans="1:19" ht="58">
      <c r="A450" s="19" t="s">
        <v>497</v>
      </c>
      <c r="B450" s="63" t="s">
        <v>496</v>
      </c>
      <c r="C450" s="17" t="s">
        <v>2289</v>
      </c>
      <c r="D450" s="24">
        <v>0</v>
      </c>
      <c r="E450" s="26" t="s">
        <v>110</v>
      </c>
      <c r="F450" s="17" t="s">
        <v>2288</v>
      </c>
      <c r="G450" s="24"/>
    </row>
    <row r="451" spans="1:19" ht="29">
      <c r="A451" s="19"/>
      <c r="B451" s="17"/>
      <c r="C451" s="17" t="s">
        <v>2287</v>
      </c>
      <c r="D451" s="24">
        <v>0</v>
      </c>
      <c r="E451" s="26" t="s">
        <v>110</v>
      </c>
      <c r="F451" s="17" t="s">
        <v>2286</v>
      </c>
      <c r="G451" s="24"/>
    </row>
    <row r="452" spans="1:19" ht="29">
      <c r="A452" s="19"/>
      <c r="B452" s="17"/>
      <c r="C452" s="17" t="s">
        <v>2285</v>
      </c>
      <c r="D452" s="24">
        <v>0</v>
      </c>
      <c r="E452" s="26" t="s">
        <v>110</v>
      </c>
      <c r="F452" s="25"/>
      <c r="G452" s="24"/>
    </row>
    <row r="453" spans="1:19" ht="29">
      <c r="A453" s="19"/>
      <c r="B453" s="17"/>
      <c r="C453" s="17" t="s">
        <v>2284</v>
      </c>
      <c r="D453" s="24">
        <v>0</v>
      </c>
      <c r="E453" s="26" t="s">
        <v>110</v>
      </c>
      <c r="F453" s="25"/>
      <c r="G453" s="24"/>
    </row>
    <row r="454" spans="1:19" ht="29">
      <c r="A454" s="19"/>
      <c r="B454" s="17"/>
      <c r="C454" s="17" t="s">
        <v>2283</v>
      </c>
      <c r="D454" s="24">
        <v>0</v>
      </c>
      <c r="E454" s="26" t="s">
        <v>110</v>
      </c>
      <c r="F454" s="25"/>
      <c r="G454" s="24"/>
    </row>
    <row r="455" spans="1:19" ht="31" hidden="1">
      <c r="A455" s="21" t="s">
        <v>495</v>
      </c>
      <c r="B455" s="38" t="s">
        <v>494</v>
      </c>
      <c r="C455" s="25"/>
      <c r="D455" s="25"/>
      <c r="E455" s="26"/>
      <c r="F455" s="25"/>
      <c r="G455" s="25"/>
      <c r="H455" s="11"/>
      <c r="I455" s="11"/>
      <c r="J455" s="8"/>
      <c r="K455" s="8"/>
      <c r="L455" s="8"/>
      <c r="M455" s="8"/>
      <c r="N455" s="8"/>
      <c r="O455" s="8"/>
      <c r="P455" s="8"/>
      <c r="Q455" s="8"/>
      <c r="R455" s="8"/>
      <c r="S455" s="8"/>
    </row>
    <row r="456" spans="1:19" ht="46.5" hidden="1">
      <c r="A456" s="21" t="s">
        <v>493</v>
      </c>
      <c r="B456" s="38" t="s">
        <v>492</v>
      </c>
      <c r="C456" s="25"/>
      <c r="D456" s="25"/>
      <c r="E456" s="26"/>
      <c r="F456" s="25"/>
      <c r="G456" s="25"/>
      <c r="H456" s="11"/>
      <c r="I456" s="11"/>
      <c r="J456" s="8"/>
      <c r="K456" s="8"/>
      <c r="L456" s="8"/>
      <c r="M456" s="8"/>
      <c r="N456" s="8"/>
      <c r="O456" s="8"/>
      <c r="P456" s="8"/>
      <c r="Q456" s="8"/>
      <c r="R456" s="8"/>
      <c r="S456" s="8"/>
    </row>
    <row r="457" spans="1:19" ht="46.5">
      <c r="A457" s="19" t="s">
        <v>491</v>
      </c>
      <c r="B457" s="38" t="s">
        <v>490</v>
      </c>
      <c r="C457" s="17" t="s">
        <v>2282</v>
      </c>
      <c r="D457" s="24">
        <v>0</v>
      </c>
      <c r="E457" s="26" t="s">
        <v>110</v>
      </c>
      <c r="F457" s="25"/>
      <c r="G457" s="24"/>
    </row>
    <row r="458" spans="1:19" ht="46.5">
      <c r="A458" s="19" t="s">
        <v>489</v>
      </c>
      <c r="B458" s="38" t="s">
        <v>488</v>
      </c>
      <c r="C458" s="17" t="s">
        <v>2281</v>
      </c>
      <c r="D458" s="24">
        <v>0</v>
      </c>
      <c r="E458" s="26" t="s">
        <v>51</v>
      </c>
      <c r="F458" s="25"/>
      <c r="G458" s="24"/>
    </row>
    <row r="459" spans="1:19">
      <c r="A459" s="19"/>
      <c r="B459" s="38"/>
      <c r="C459" s="17" t="s">
        <v>2280</v>
      </c>
      <c r="D459" s="24">
        <v>0</v>
      </c>
      <c r="E459" s="26" t="s">
        <v>51</v>
      </c>
      <c r="F459" s="25"/>
      <c r="G459" s="24"/>
    </row>
    <row r="460" spans="1:19" ht="29">
      <c r="A460" s="19"/>
      <c r="B460" s="38"/>
      <c r="C460" s="17" t="s">
        <v>2279</v>
      </c>
      <c r="D460" s="24">
        <v>0</v>
      </c>
      <c r="E460" s="26" t="s">
        <v>110</v>
      </c>
      <c r="F460" s="25" t="s">
        <v>2278</v>
      </c>
      <c r="G460" s="24"/>
    </row>
    <row r="461" spans="1:19" ht="31">
      <c r="A461" s="19" t="s">
        <v>486</v>
      </c>
      <c r="B461" s="38" t="s">
        <v>485</v>
      </c>
      <c r="C461" s="17" t="s">
        <v>2277</v>
      </c>
      <c r="D461" s="24">
        <v>0</v>
      </c>
      <c r="E461" s="26" t="s">
        <v>110</v>
      </c>
      <c r="F461" s="25"/>
      <c r="G461" s="24"/>
    </row>
    <row r="462" spans="1:19" ht="40.15" hidden="1" customHeight="1">
      <c r="A462" s="187" t="s">
        <v>482</v>
      </c>
      <c r="B462" s="1003" t="s">
        <v>1598</v>
      </c>
      <c r="C462" s="1004"/>
      <c r="D462" s="1004"/>
      <c r="E462" s="1004"/>
      <c r="F462" s="1004"/>
      <c r="G462" s="1005"/>
      <c r="H462" s="11"/>
      <c r="I462" s="11"/>
      <c r="J462" s="8"/>
      <c r="K462" s="8"/>
      <c r="L462" s="8"/>
      <c r="M462" s="8"/>
      <c r="N462" s="8"/>
      <c r="O462" s="8"/>
      <c r="P462" s="8"/>
      <c r="Q462" s="8"/>
      <c r="R462" s="8"/>
      <c r="S462" s="8"/>
    </row>
    <row r="463" spans="1:19" ht="31" hidden="1">
      <c r="A463" s="21" t="s">
        <v>480</v>
      </c>
      <c r="B463" s="38" t="s">
        <v>479</v>
      </c>
      <c r="C463" s="25"/>
      <c r="D463" s="25"/>
      <c r="E463" s="26"/>
      <c r="F463" s="25"/>
      <c r="G463" s="25"/>
      <c r="H463" s="11"/>
      <c r="I463" s="11"/>
      <c r="J463" s="8"/>
      <c r="K463" s="8"/>
      <c r="L463" s="8"/>
      <c r="M463" s="8"/>
      <c r="N463" s="8"/>
      <c r="O463" s="8"/>
      <c r="P463" s="8"/>
      <c r="Q463" s="8"/>
      <c r="R463" s="8"/>
      <c r="S463" s="8"/>
    </row>
    <row r="464" spans="1:19" ht="31" hidden="1">
      <c r="A464" s="21" t="s">
        <v>478</v>
      </c>
      <c r="B464" s="38" t="s">
        <v>1597</v>
      </c>
      <c r="C464" s="25"/>
      <c r="D464" s="25"/>
      <c r="E464" s="26"/>
      <c r="F464" s="25"/>
      <c r="G464" s="25"/>
      <c r="H464" s="11"/>
      <c r="I464" s="11"/>
      <c r="J464" s="8"/>
      <c r="K464" s="8"/>
      <c r="L464" s="8"/>
      <c r="M464" s="8"/>
      <c r="N464" s="8"/>
      <c r="O464" s="8"/>
      <c r="P464" s="8"/>
      <c r="Q464" s="8"/>
      <c r="R464" s="8"/>
      <c r="S464" s="8"/>
    </row>
    <row r="465" spans="1:19" ht="31" hidden="1">
      <c r="A465" s="21" t="s">
        <v>476</v>
      </c>
      <c r="B465" s="38" t="s">
        <v>1596</v>
      </c>
      <c r="C465" s="25"/>
      <c r="D465" s="25"/>
      <c r="E465" s="26"/>
      <c r="F465" s="25"/>
      <c r="G465" s="25"/>
      <c r="H465" s="11"/>
      <c r="I465" s="11"/>
      <c r="J465" s="8"/>
      <c r="K465" s="8"/>
      <c r="L465" s="8"/>
      <c r="M465" s="8"/>
      <c r="N465" s="8"/>
      <c r="O465" s="8"/>
      <c r="P465" s="8"/>
      <c r="Q465" s="8"/>
      <c r="R465" s="8"/>
      <c r="S465" s="8"/>
    </row>
    <row r="466" spans="1:19" ht="31" hidden="1">
      <c r="A466" s="21" t="s">
        <v>474</v>
      </c>
      <c r="B466" s="38" t="s">
        <v>1595</v>
      </c>
      <c r="C466" s="25"/>
      <c r="D466" s="25"/>
      <c r="E466" s="26"/>
      <c r="F466" s="25"/>
      <c r="G466" s="25"/>
      <c r="H466" s="11"/>
      <c r="I466" s="11"/>
      <c r="J466" s="8"/>
      <c r="K466" s="8"/>
      <c r="L466" s="8"/>
      <c r="M466" s="8"/>
      <c r="N466" s="8"/>
      <c r="O466" s="8"/>
      <c r="P466" s="8"/>
      <c r="Q466" s="8"/>
      <c r="R466" s="8"/>
      <c r="S466" s="8"/>
    </row>
    <row r="467" spans="1:19" ht="31" hidden="1">
      <c r="A467" s="21" t="s">
        <v>472</v>
      </c>
      <c r="B467" s="38" t="s">
        <v>1594</v>
      </c>
      <c r="C467" s="25"/>
      <c r="D467" s="25"/>
      <c r="E467" s="26"/>
      <c r="F467" s="25"/>
      <c r="G467" s="25"/>
      <c r="H467" s="11"/>
      <c r="I467" s="11"/>
      <c r="J467" s="8"/>
      <c r="K467" s="8"/>
      <c r="L467" s="8"/>
      <c r="M467" s="8"/>
      <c r="N467" s="8"/>
      <c r="O467" s="8"/>
      <c r="P467" s="8"/>
      <c r="Q467" s="8"/>
      <c r="R467" s="8"/>
      <c r="S467" s="8"/>
    </row>
    <row r="468" spans="1:19" ht="31" hidden="1">
      <c r="A468" s="21" t="s">
        <v>470</v>
      </c>
      <c r="B468" s="38" t="s">
        <v>1593</v>
      </c>
      <c r="C468" s="25"/>
      <c r="D468" s="25"/>
      <c r="E468" s="26"/>
      <c r="F468" s="25"/>
      <c r="G468" s="25"/>
      <c r="H468" s="11"/>
      <c r="I468" s="11"/>
      <c r="J468" s="8"/>
      <c r="K468" s="8"/>
      <c r="L468" s="8"/>
      <c r="M468" s="8"/>
      <c r="N468" s="8"/>
      <c r="O468" s="8"/>
      <c r="P468" s="8"/>
      <c r="Q468" s="8"/>
      <c r="R468" s="8"/>
      <c r="S468" s="8"/>
    </row>
    <row r="469" spans="1:19" ht="40.15" hidden="1" customHeight="1">
      <c r="A469" s="187" t="s">
        <v>468</v>
      </c>
      <c r="B469" s="1003" t="s">
        <v>1592</v>
      </c>
      <c r="C469" s="1004"/>
      <c r="D469" s="1004"/>
      <c r="E469" s="1004"/>
      <c r="F469" s="1004"/>
      <c r="G469" s="1005"/>
      <c r="H469" s="11"/>
      <c r="I469" s="11"/>
      <c r="J469" s="8"/>
      <c r="K469" s="8"/>
      <c r="L469" s="8"/>
      <c r="M469" s="8"/>
      <c r="N469" s="8"/>
      <c r="O469" s="8"/>
      <c r="P469" s="8"/>
      <c r="Q469" s="8"/>
      <c r="R469" s="8"/>
      <c r="S469" s="8"/>
    </row>
    <row r="470" spans="1:19" ht="31" hidden="1">
      <c r="A470" s="21" t="s">
        <v>466</v>
      </c>
      <c r="B470" s="38" t="s">
        <v>1591</v>
      </c>
      <c r="C470" s="25"/>
      <c r="D470" s="25"/>
      <c r="E470" s="26"/>
      <c r="F470" s="25"/>
      <c r="G470" s="25"/>
      <c r="H470" s="11"/>
      <c r="I470" s="11"/>
      <c r="J470" s="8"/>
      <c r="K470" s="8"/>
      <c r="L470" s="8"/>
      <c r="M470" s="8"/>
      <c r="N470" s="8"/>
      <c r="O470" s="8"/>
      <c r="P470" s="8"/>
      <c r="Q470" s="8"/>
      <c r="R470" s="8"/>
      <c r="S470" s="8"/>
    </row>
    <row r="471" spans="1:19" ht="31" hidden="1">
      <c r="A471" s="21" t="s">
        <v>454</v>
      </c>
      <c r="B471" s="38" t="s">
        <v>1590</v>
      </c>
      <c r="C471" s="25"/>
      <c r="D471" s="25"/>
      <c r="E471" s="26"/>
      <c r="F471" s="25"/>
      <c r="G471" s="25"/>
      <c r="H471" s="11"/>
      <c r="I471" s="11"/>
      <c r="J471" s="8"/>
      <c r="K471" s="8"/>
      <c r="L471" s="8"/>
      <c r="M471" s="8"/>
      <c r="N471" s="8"/>
      <c r="O471" s="8"/>
      <c r="P471" s="8"/>
      <c r="Q471" s="8"/>
      <c r="R471" s="8"/>
      <c r="S471" s="8"/>
    </row>
    <row r="472" spans="1:19" ht="31" hidden="1">
      <c r="A472" s="21" t="s">
        <v>445</v>
      </c>
      <c r="B472" s="38" t="s">
        <v>1589</v>
      </c>
      <c r="C472" s="25"/>
      <c r="D472" s="25"/>
      <c r="E472" s="26"/>
      <c r="F472" s="25"/>
      <c r="G472" s="25"/>
      <c r="H472" s="11"/>
      <c r="I472" s="11"/>
      <c r="J472" s="8"/>
      <c r="K472" s="8"/>
      <c r="L472" s="8"/>
      <c r="M472" s="8"/>
      <c r="N472" s="8"/>
      <c r="O472" s="8"/>
      <c r="P472" s="8"/>
      <c r="Q472" s="8"/>
      <c r="R472" s="8"/>
      <c r="S472" s="8"/>
    </row>
    <row r="473" spans="1:19" ht="31" hidden="1">
      <c r="A473" s="21" t="s">
        <v>436</v>
      </c>
      <c r="B473" s="38" t="s">
        <v>1588</v>
      </c>
      <c r="C473" s="25"/>
      <c r="D473" s="25"/>
      <c r="E473" s="26"/>
      <c r="F473" s="25"/>
      <c r="G473" s="25"/>
      <c r="H473" s="11"/>
      <c r="I473" s="11"/>
      <c r="J473" s="8"/>
      <c r="K473" s="8"/>
      <c r="L473" s="8"/>
      <c r="M473" s="8"/>
      <c r="N473" s="8"/>
      <c r="O473" s="8"/>
      <c r="P473" s="8"/>
      <c r="Q473" s="8"/>
      <c r="R473" s="8"/>
      <c r="S473" s="8"/>
    </row>
    <row r="474" spans="1:19" ht="40.15" hidden="1" customHeight="1">
      <c r="A474" s="187" t="s">
        <v>430</v>
      </c>
      <c r="B474" s="1003" t="s">
        <v>1587</v>
      </c>
      <c r="C474" s="1004"/>
      <c r="D474" s="1004"/>
      <c r="E474" s="1004"/>
      <c r="F474" s="1004"/>
      <c r="G474" s="1005"/>
      <c r="H474" s="11"/>
      <c r="I474" s="11"/>
      <c r="J474" s="8"/>
      <c r="K474" s="8"/>
      <c r="L474" s="8"/>
      <c r="M474" s="8"/>
      <c r="N474" s="8"/>
      <c r="O474" s="8"/>
      <c r="P474" s="8"/>
      <c r="Q474" s="8"/>
      <c r="R474" s="8"/>
      <c r="S474" s="8"/>
    </row>
    <row r="475" spans="1:19" ht="46.5" hidden="1">
      <c r="A475" s="21" t="s">
        <v>428</v>
      </c>
      <c r="B475" s="42" t="s">
        <v>1346</v>
      </c>
      <c r="C475" s="25"/>
      <c r="D475" s="25"/>
      <c r="E475" s="26"/>
      <c r="F475" s="25"/>
      <c r="G475" s="25"/>
      <c r="H475" s="11"/>
      <c r="I475" s="11"/>
      <c r="J475" s="8"/>
      <c r="K475" s="8"/>
      <c r="L475" s="8"/>
      <c r="M475" s="8"/>
      <c r="N475" s="8"/>
      <c r="O475" s="8"/>
      <c r="P475" s="8"/>
      <c r="Q475" s="8"/>
      <c r="R475" s="8"/>
      <c r="S475" s="8"/>
    </row>
    <row r="476" spans="1:19" ht="46.5" hidden="1">
      <c r="A476" s="21" t="s">
        <v>420</v>
      </c>
      <c r="B476" s="42" t="s">
        <v>1342</v>
      </c>
      <c r="C476" s="25"/>
      <c r="D476" s="25"/>
      <c r="E476" s="26"/>
      <c r="F476" s="25"/>
      <c r="G476" s="25"/>
      <c r="H476" s="11"/>
      <c r="I476" s="11"/>
      <c r="J476" s="8"/>
      <c r="K476" s="8"/>
      <c r="L476" s="8"/>
      <c r="M476" s="8"/>
      <c r="N476" s="8"/>
      <c r="O476" s="8"/>
      <c r="P476" s="8"/>
      <c r="Q476" s="8"/>
      <c r="R476" s="8"/>
      <c r="S476" s="8"/>
    </row>
    <row r="477" spans="1:19" ht="46.5" hidden="1">
      <c r="A477" s="21" t="s">
        <v>406</v>
      </c>
      <c r="B477" s="42" t="s">
        <v>1339</v>
      </c>
      <c r="C477" s="25"/>
      <c r="D477" s="25"/>
      <c r="E477" s="26"/>
      <c r="F477" s="25"/>
      <c r="G477" s="25"/>
      <c r="H477" s="11"/>
      <c r="I477" s="11"/>
      <c r="J477" s="8"/>
      <c r="K477" s="8"/>
      <c r="L477" s="8"/>
      <c r="M477" s="8"/>
      <c r="N477" s="8"/>
      <c r="O477" s="8"/>
      <c r="P477" s="8"/>
      <c r="Q477" s="8"/>
      <c r="R477" s="8"/>
      <c r="S477" s="8"/>
    </row>
    <row r="478" spans="1:19" ht="46.5" hidden="1">
      <c r="A478" s="21" t="s">
        <v>391</v>
      </c>
      <c r="B478" s="42" t="s">
        <v>1336</v>
      </c>
      <c r="C478" s="25"/>
      <c r="D478" s="25"/>
      <c r="E478" s="26"/>
      <c r="F478" s="25"/>
      <c r="G478" s="25"/>
      <c r="H478" s="11"/>
      <c r="I478" s="11"/>
      <c r="J478" s="8"/>
      <c r="K478" s="8"/>
      <c r="L478" s="8"/>
      <c r="M478" s="8"/>
      <c r="N478" s="8"/>
      <c r="O478" s="8"/>
      <c r="P478" s="8"/>
      <c r="Q478" s="8"/>
      <c r="R478" s="8"/>
      <c r="S478" s="8"/>
    </row>
    <row r="479" spans="1:19" ht="46.5" hidden="1">
      <c r="A479" s="21" t="s">
        <v>380</v>
      </c>
      <c r="B479" s="42" t="s">
        <v>1586</v>
      </c>
      <c r="C479" s="25"/>
      <c r="D479" s="25"/>
      <c r="E479" s="26"/>
      <c r="F479" s="25"/>
      <c r="G479" s="25"/>
      <c r="H479" s="11"/>
      <c r="I479" s="11"/>
      <c r="J479" s="8"/>
      <c r="K479" s="8"/>
      <c r="L479" s="8"/>
      <c r="M479" s="8"/>
      <c r="N479" s="8"/>
      <c r="O479" s="8"/>
      <c r="P479" s="8"/>
      <c r="Q479" s="8"/>
      <c r="R479" s="8"/>
      <c r="S479" s="8"/>
    </row>
    <row r="480" spans="1:19" ht="46.5" hidden="1">
      <c r="A480" s="21" t="s">
        <v>378</v>
      </c>
      <c r="B480" s="42" t="s">
        <v>1323</v>
      </c>
      <c r="C480" s="25"/>
      <c r="D480" s="25"/>
      <c r="E480" s="26"/>
      <c r="F480" s="25"/>
      <c r="G480" s="25"/>
      <c r="H480" s="11"/>
      <c r="I480" s="11"/>
      <c r="J480" s="8"/>
      <c r="K480" s="8"/>
      <c r="L480" s="8"/>
      <c r="M480" s="8"/>
      <c r="N480" s="8"/>
      <c r="O480" s="8"/>
      <c r="P480" s="8"/>
      <c r="Q480" s="8"/>
      <c r="R480" s="8"/>
      <c r="S480" s="8"/>
    </row>
    <row r="481" spans="1:19" ht="46.5" hidden="1">
      <c r="A481" s="21" t="s">
        <v>375</v>
      </c>
      <c r="B481" s="42" t="s">
        <v>1320</v>
      </c>
      <c r="C481" s="25"/>
      <c r="D481" s="25"/>
      <c r="E481" s="26"/>
      <c r="F481" s="25"/>
      <c r="G481" s="25"/>
      <c r="H481" s="11"/>
      <c r="I481" s="11"/>
      <c r="J481" s="8"/>
      <c r="K481" s="8"/>
      <c r="L481" s="8"/>
      <c r="M481" s="8"/>
      <c r="N481" s="8"/>
      <c r="O481" s="8"/>
      <c r="P481" s="8"/>
      <c r="Q481" s="8"/>
      <c r="R481" s="8"/>
      <c r="S481" s="8"/>
    </row>
    <row r="482" spans="1:19" ht="77.5" hidden="1">
      <c r="A482" s="21" t="s">
        <v>372</v>
      </c>
      <c r="B482" s="42" t="s">
        <v>1585</v>
      </c>
      <c r="C482" s="25"/>
      <c r="D482" s="25"/>
      <c r="E482" s="26"/>
      <c r="F482" s="25"/>
      <c r="G482" s="25"/>
      <c r="H482" s="11"/>
      <c r="I482" s="11"/>
      <c r="J482" s="8"/>
      <c r="K482" s="8"/>
      <c r="L482" s="8"/>
      <c r="M482" s="8"/>
      <c r="N482" s="8"/>
      <c r="O482" s="8"/>
      <c r="P482" s="8"/>
      <c r="Q482" s="8"/>
      <c r="R482" s="8"/>
      <c r="S482" s="8"/>
    </row>
    <row r="483" spans="1:19" ht="46.5" hidden="1">
      <c r="A483" s="21" t="s">
        <v>365</v>
      </c>
      <c r="B483" s="38" t="s">
        <v>1584</v>
      </c>
      <c r="C483" s="25"/>
      <c r="D483" s="25"/>
      <c r="E483" s="26"/>
      <c r="F483" s="25"/>
      <c r="G483" s="25"/>
      <c r="H483" s="11"/>
      <c r="I483" s="11"/>
      <c r="J483" s="8"/>
      <c r="K483" s="8"/>
      <c r="L483" s="8"/>
      <c r="M483" s="8"/>
      <c r="N483" s="8"/>
      <c r="O483" s="8"/>
      <c r="P483" s="8"/>
      <c r="Q483" s="8"/>
      <c r="R483" s="8"/>
      <c r="S483" s="8"/>
    </row>
    <row r="484" spans="1:19" ht="46.5" hidden="1">
      <c r="A484" s="21" t="s">
        <v>362</v>
      </c>
      <c r="B484" s="42" t="s">
        <v>1583</v>
      </c>
      <c r="C484" s="186"/>
      <c r="D484" s="25"/>
      <c r="E484" s="26"/>
      <c r="F484" s="25"/>
      <c r="G484" s="25"/>
      <c r="H484" s="11"/>
      <c r="I484" s="11"/>
      <c r="J484" s="8"/>
      <c r="K484" s="8"/>
      <c r="L484" s="8"/>
      <c r="M484" s="8"/>
      <c r="N484" s="8"/>
      <c r="O484" s="8"/>
      <c r="P484" s="8"/>
      <c r="Q484" s="8"/>
      <c r="R484" s="8"/>
      <c r="S484" s="8"/>
    </row>
    <row r="485" spans="1:19" ht="18.5">
      <c r="A485" s="77"/>
      <c r="B485" s="988" t="s">
        <v>358</v>
      </c>
      <c r="C485" s="988"/>
      <c r="D485" s="988"/>
      <c r="E485" s="988"/>
      <c r="F485" s="988"/>
      <c r="G485" s="988"/>
      <c r="H485" s="449">
        <f>H486+H494+H505+H510+H520+H531</f>
        <v>0</v>
      </c>
      <c r="I485" s="449">
        <f>I486+I494+I505+I510+I520+I531</f>
        <v>100</v>
      </c>
    </row>
    <row r="486" spans="1:19" ht="40.15" customHeight="1">
      <c r="A486" s="418" t="s">
        <v>357</v>
      </c>
      <c r="B486" s="1003" t="s">
        <v>1582</v>
      </c>
      <c r="C486" s="1004"/>
      <c r="D486" s="1004"/>
      <c r="E486" s="1004"/>
      <c r="F486" s="1004"/>
      <c r="G486" s="1005"/>
      <c r="H486" s="449">
        <f>SUM(D489:D493)</f>
        <v>0</v>
      </c>
      <c r="I486" s="449">
        <f>COUNT(D489:D493)*2</f>
        <v>10</v>
      </c>
    </row>
    <row r="487" spans="1:19" ht="31" hidden="1">
      <c r="A487" s="49" t="s">
        <v>355</v>
      </c>
      <c r="B487" s="42" t="s">
        <v>1581</v>
      </c>
      <c r="C487" s="12"/>
      <c r="D487" s="12"/>
      <c r="E487" s="13"/>
      <c r="F487" s="12"/>
      <c r="G487" s="12"/>
      <c r="H487" s="11"/>
      <c r="I487" s="11"/>
      <c r="J487" s="8"/>
      <c r="K487" s="8"/>
      <c r="L487" s="8"/>
      <c r="M487" s="8"/>
      <c r="N487" s="8"/>
      <c r="O487" s="8"/>
      <c r="P487" s="8"/>
      <c r="Q487" s="8"/>
      <c r="R487" s="8"/>
      <c r="S487" s="8"/>
    </row>
    <row r="488" spans="1:19" ht="46.5" hidden="1">
      <c r="A488" s="49" t="s">
        <v>353</v>
      </c>
      <c r="B488" s="42" t="s">
        <v>1580</v>
      </c>
      <c r="C488" s="25"/>
      <c r="D488" s="25"/>
      <c r="E488" s="26"/>
      <c r="F488" s="25"/>
      <c r="G488" s="12"/>
      <c r="H488" s="11"/>
      <c r="I488" s="11"/>
      <c r="J488" s="8"/>
      <c r="K488" s="8"/>
      <c r="L488" s="8"/>
      <c r="M488" s="8"/>
      <c r="N488" s="8"/>
      <c r="O488" s="8"/>
      <c r="P488" s="8"/>
      <c r="Q488" s="8"/>
      <c r="R488" s="8"/>
      <c r="S488" s="8"/>
    </row>
    <row r="489" spans="1:19" ht="58">
      <c r="A489" s="44" t="s">
        <v>351</v>
      </c>
      <c r="B489" s="42" t="s">
        <v>1577</v>
      </c>
      <c r="C489" s="30" t="s">
        <v>2010</v>
      </c>
      <c r="D489" s="47">
        <v>0</v>
      </c>
      <c r="E489" s="13" t="s">
        <v>110</v>
      </c>
      <c r="F489" s="30" t="s">
        <v>2009</v>
      </c>
      <c r="G489" s="15"/>
    </row>
    <row r="490" spans="1:19" ht="31">
      <c r="A490" s="44" t="s">
        <v>349</v>
      </c>
      <c r="B490" s="42" t="s">
        <v>1576</v>
      </c>
      <c r="C490" s="23" t="s">
        <v>347</v>
      </c>
      <c r="D490" s="47">
        <v>0</v>
      </c>
      <c r="E490" s="13" t="s">
        <v>110</v>
      </c>
      <c r="F490" s="30" t="s">
        <v>2008</v>
      </c>
      <c r="G490" s="15"/>
    </row>
    <row r="491" spans="1:19" ht="29">
      <c r="A491" s="44"/>
      <c r="B491" s="42"/>
      <c r="C491" s="23" t="s">
        <v>345</v>
      </c>
      <c r="D491" s="47">
        <v>0</v>
      </c>
      <c r="E491" s="13" t="s">
        <v>110</v>
      </c>
      <c r="F491" s="13"/>
      <c r="G491" s="15"/>
    </row>
    <row r="492" spans="1:19" ht="46.5">
      <c r="A492" s="44" t="s">
        <v>344</v>
      </c>
      <c r="B492" s="42" t="s">
        <v>1575</v>
      </c>
      <c r="C492" s="58" t="s">
        <v>342</v>
      </c>
      <c r="D492" s="47">
        <v>0</v>
      </c>
      <c r="E492" s="13" t="s">
        <v>110</v>
      </c>
      <c r="F492" s="45" t="s">
        <v>341</v>
      </c>
      <c r="G492" s="15"/>
    </row>
    <row r="493" spans="1:19" ht="31">
      <c r="A493" s="44" t="s">
        <v>340</v>
      </c>
      <c r="B493" s="57" t="s">
        <v>1574</v>
      </c>
      <c r="C493" s="30" t="s">
        <v>338</v>
      </c>
      <c r="D493" s="47">
        <v>0</v>
      </c>
      <c r="E493" s="13" t="s">
        <v>110</v>
      </c>
      <c r="F493" s="12"/>
      <c r="G493" s="15"/>
    </row>
    <row r="494" spans="1:19" ht="40.15" customHeight="1">
      <c r="A494" s="183" t="s">
        <v>337</v>
      </c>
      <c r="B494" s="1003" t="s">
        <v>1573</v>
      </c>
      <c r="C494" s="1004"/>
      <c r="D494" s="1004"/>
      <c r="E494" s="1004"/>
      <c r="F494" s="1004"/>
      <c r="G494" s="1005"/>
      <c r="H494" s="449">
        <f>SUM(D495:D504)</f>
        <v>0</v>
      </c>
      <c r="I494" s="449">
        <f>COUNT(D495:D504)*2</f>
        <v>20</v>
      </c>
    </row>
    <row r="495" spans="1:19" ht="31">
      <c r="A495" s="44" t="s">
        <v>335</v>
      </c>
      <c r="B495" s="42" t="s">
        <v>334</v>
      </c>
      <c r="C495" s="23" t="s">
        <v>333</v>
      </c>
      <c r="D495" s="16">
        <v>0</v>
      </c>
      <c r="E495" s="13" t="s">
        <v>168</v>
      </c>
      <c r="F495" s="22" t="s">
        <v>332</v>
      </c>
      <c r="G495" s="15"/>
    </row>
    <row r="496" spans="1:19" ht="29">
      <c r="A496" s="44"/>
      <c r="B496" s="42"/>
      <c r="C496" s="23" t="s">
        <v>331</v>
      </c>
      <c r="D496" s="16">
        <v>0</v>
      </c>
      <c r="E496" s="13" t="s">
        <v>235</v>
      </c>
      <c r="F496" s="22" t="s">
        <v>330</v>
      </c>
      <c r="G496" s="15"/>
    </row>
    <row r="497" spans="1:9" ht="43.5">
      <c r="A497" s="44"/>
      <c r="B497" s="42"/>
      <c r="C497" s="23" t="s">
        <v>329</v>
      </c>
      <c r="D497" s="16">
        <v>0</v>
      </c>
      <c r="E497" s="13" t="s">
        <v>235</v>
      </c>
      <c r="F497" s="22" t="s">
        <v>328</v>
      </c>
      <c r="G497" s="15"/>
    </row>
    <row r="498" spans="1:9" ht="29">
      <c r="A498" s="44"/>
      <c r="B498" s="42"/>
      <c r="C498" s="23" t="s">
        <v>327</v>
      </c>
      <c r="D498" s="16">
        <v>0</v>
      </c>
      <c r="E498" s="13" t="s">
        <v>235</v>
      </c>
      <c r="F498" s="22" t="s">
        <v>326</v>
      </c>
      <c r="G498" s="15"/>
    </row>
    <row r="499" spans="1:9" ht="43.5">
      <c r="A499" s="44"/>
      <c r="B499" s="42"/>
      <c r="C499" s="23" t="s">
        <v>325</v>
      </c>
      <c r="D499" s="16">
        <v>0</v>
      </c>
      <c r="E499" s="13" t="s">
        <v>168</v>
      </c>
      <c r="F499" s="22" t="s">
        <v>324</v>
      </c>
      <c r="G499" s="15"/>
    </row>
    <row r="500" spans="1:9" ht="46.5">
      <c r="A500" s="44" t="s">
        <v>323</v>
      </c>
      <c r="B500" s="42" t="s">
        <v>1570</v>
      </c>
      <c r="C500" s="23" t="s">
        <v>321</v>
      </c>
      <c r="D500" s="16">
        <v>0</v>
      </c>
      <c r="E500" s="13" t="s">
        <v>116</v>
      </c>
      <c r="F500" s="22" t="s">
        <v>320</v>
      </c>
      <c r="G500" s="15"/>
    </row>
    <row r="501" spans="1:9">
      <c r="A501" s="44"/>
      <c r="B501" s="42"/>
      <c r="C501" s="23" t="s">
        <v>319</v>
      </c>
      <c r="D501" s="16">
        <v>0</v>
      </c>
      <c r="E501" s="13" t="s">
        <v>126</v>
      </c>
      <c r="F501" s="13"/>
      <c r="G501" s="15"/>
    </row>
    <row r="502" spans="1:9" ht="43.5">
      <c r="A502" s="44"/>
      <c r="B502" s="42"/>
      <c r="C502" s="50" t="s">
        <v>2276</v>
      </c>
      <c r="D502" s="16">
        <v>0</v>
      </c>
      <c r="E502" s="13" t="s">
        <v>921</v>
      </c>
      <c r="F502" s="22" t="s">
        <v>2275</v>
      </c>
      <c r="G502" s="15"/>
    </row>
    <row r="503" spans="1:9" ht="31">
      <c r="A503" s="44" t="s">
        <v>318</v>
      </c>
      <c r="B503" s="42" t="s">
        <v>1569</v>
      </c>
      <c r="C503" s="23" t="s">
        <v>316</v>
      </c>
      <c r="D503" s="16">
        <v>0</v>
      </c>
      <c r="E503" s="13" t="s">
        <v>168</v>
      </c>
      <c r="F503" s="13"/>
      <c r="G503" s="15"/>
    </row>
    <row r="504" spans="1:9" ht="58">
      <c r="A504" s="44"/>
      <c r="B504" s="42"/>
      <c r="C504" s="17" t="s">
        <v>315</v>
      </c>
      <c r="D504" s="16">
        <v>0</v>
      </c>
      <c r="E504" s="26" t="s">
        <v>235</v>
      </c>
      <c r="F504" s="30" t="s">
        <v>314</v>
      </c>
      <c r="G504" s="15"/>
    </row>
    <row r="505" spans="1:9" ht="40.15" customHeight="1">
      <c r="A505" s="183" t="s">
        <v>313</v>
      </c>
      <c r="B505" s="1003" t="s">
        <v>1564</v>
      </c>
      <c r="C505" s="1004"/>
      <c r="D505" s="1004"/>
      <c r="E505" s="1004"/>
      <c r="F505" s="1004"/>
      <c r="G505" s="1005"/>
      <c r="H505" s="449">
        <f>SUM(D506:D509)</f>
        <v>0</v>
      </c>
      <c r="I505" s="449">
        <f>COUNT(D506:D509)*2</f>
        <v>8</v>
      </c>
    </row>
    <row r="506" spans="1:9" ht="46.5">
      <c r="A506" s="44" t="s">
        <v>311</v>
      </c>
      <c r="B506" s="42" t="s">
        <v>1563</v>
      </c>
      <c r="C506" s="22" t="s">
        <v>309</v>
      </c>
      <c r="D506" s="16">
        <v>0</v>
      </c>
      <c r="E506" s="13" t="s">
        <v>235</v>
      </c>
      <c r="F506" s="12"/>
      <c r="G506" s="15"/>
    </row>
    <row r="507" spans="1:9">
      <c r="A507" s="44"/>
      <c r="B507" s="35"/>
      <c r="C507" s="22" t="s">
        <v>308</v>
      </c>
      <c r="D507" s="16">
        <v>0</v>
      </c>
      <c r="E507" s="13" t="s">
        <v>235</v>
      </c>
      <c r="F507" s="12"/>
      <c r="G507" s="15"/>
    </row>
    <row r="508" spans="1:9" ht="31">
      <c r="A508" s="44" t="s">
        <v>307</v>
      </c>
      <c r="B508" s="42" t="s">
        <v>1555</v>
      </c>
      <c r="C508" s="30" t="s">
        <v>305</v>
      </c>
      <c r="D508" s="16">
        <v>0</v>
      </c>
      <c r="E508" s="13" t="s">
        <v>235</v>
      </c>
      <c r="F508" s="12"/>
      <c r="G508" s="15"/>
    </row>
    <row r="509" spans="1:9" ht="29">
      <c r="A509" s="44"/>
      <c r="B509" s="42"/>
      <c r="C509" s="30" t="s">
        <v>304</v>
      </c>
      <c r="D509" s="16">
        <v>0</v>
      </c>
      <c r="E509" s="13" t="s">
        <v>126</v>
      </c>
      <c r="F509" s="12"/>
      <c r="G509" s="15"/>
    </row>
    <row r="510" spans="1:9" ht="40.15" customHeight="1">
      <c r="A510" s="183" t="s">
        <v>303</v>
      </c>
      <c r="B510" s="1003" t="s">
        <v>1554</v>
      </c>
      <c r="C510" s="1004"/>
      <c r="D510" s="1004"/>
      <c r="E510" s="1004"/>
      <c r="F510" s="1004"/>
      <c r="G510" s="1005"/>
      <c r="H510" s="449">
        <f>SUM(D511:D519)</f>
        <v>0</v>
      </c>
      <c r="I510" s="449">
        <f>COUNT(D511:D519)*2</f>
        <v>18</v>
      </c>
    </row>
    <row r="511" spans="1:9" ht="101.5">
      <c r="A511" s="44" t="s">
        <v>301</v>
      </c>
      <c r="B511" s="63" t="s">
        <v>1553</v>
      </c>
      <c r="C511" s="56" t="s">
        <v>299</v>
      </c>
      <c r="D511" s="47">
        <v>0</v>
      </c>
      <c r="E511" s="13" t="s">
        <v>116</v>
      </c>
      <c r="F511" s="22" t="s">
        <v>2007</v>
      </c>
      <c r="G511" s="15"/>
    </row>
    <row r="512" spans="1:9" ht="159.5">
      <c r="A512" s="44"/>
      <c r="B512" s="50"/>
      <c r="C512" s="30" t="s">
        <v>297</v>
      </c>
      <c r="D512" s="47">
        <v>0</v>
      </c>
      <c r="E512" s="13" t="s">
        <v>116</v>
      </c>
      <c r="F512" s="22" t="s">
        <v>2006</v>
      </c>
      <c r="G512" s="15"/>
    </row>
    <row r="513" spans="1:19" ht="29">
      <c r="A513" s="44"/>
      <c r="B513" s="50"/>
      <c r="C513" s="17" t="s">
        <v>295</v>
      </c>
      <c r="D513" s="47">
        <v>0</v>
      </c>
      <c r="E513" s="13" t="s">
        <v>116</v>
      </c>
      <c r="F513" s="25" t="s">
        <v>294</v>
      </c>
      <c r="G513" s="15"/>
    </row>
    <row r="514" spans="1:19" ht="43.5">
      <c r="A514" s="44"/>
      <c r="B514" s="50"/>
      <c r="C514" s="17" t="s">
        <v>293</v>
      </c>
      <c r="D514" s="47">
        <v>0</v>
      </c>
      <c r="E514" s="13" t="s">
        <v>116</v>
      </c>
      <c r="F514" s="30" t="s">
        <v>292</v>
      </c>
      <c r="G514" s="15"/>
    </row>
    <row r="515" spans="1:19" ht="43.5">
      <c r="A515" s="44"/>
      <c r="B515" s="50"/>
      <c r="C515" s="30" t="s">
        <v>291</v>
      </c>
      <c r="D515" s="47">
        <v>0</v>
      </c>
      <c r="E515" s="13" t="s">
        <v>116</v>
      </c>
      <c r="F515" s="22" t="s">
        <v>290</v>
      </c>
      <c r="G515" s="15"/>
    </row>
    <row r="516" spans="1:19" ht="29">
      <c r="A516" s="44"/>
      <c r="B516" s="50"/>
      <c r="C516" s="55" t="s">
        <v>289</v>
      </c>
      <c r="D516" s="47">
        <v>0</v>
      </c>
      <c r="E516" s="13" t="s">
        <v>116</v>
      </c>
      <c r="F516" s="22"/>
      <c r="G516" s="15"/>
    </row>
    <row r="517" spans="1:19" ht="58">
      <c r="A517" s="44" t="s">
        <v>288</v>
      </c>
      <c r="B517" s="63" t="s">
        <v>1549</v>
      </c>
      <c r="C517" s="54" t="s">
        <v>286</v>
      </c>
      <c r="D517" s="47">
        <v>0</v>
      </c>
      <c r="E517" s="52" t="s">
        <v>235</v>
      </c>
      <c r="F517" s="17" t="s">
        <v>285</v>
      </c>
      <c r="G517" s="15"/>
    </row>
    <row r="518" spans="1:19" ht="43.5">
      <c r="A518" s="44"/>
      <c r="B518" s="217"/>
      <c r="C518" s="54" t="s">
        <v>284</v>
      </c>
      <c r="D518" s="47">
        <v>0</v>
      </c>
      <c r="E518" s="52" t="s">
        <v>235</v>
      </c>
      <c r="F518" s="17" t="s">
        <v>283</v>
      </c>
      <c r="G518" s="216"/>
    </row>
    <row r="519" spans="1:19" ht="14.5">
      <c r="A519" s="44"/>
      <c r="B519" s="217"/>
      <c r="C519" s="30" t="s">
        <v>282</v>
      </c>
      <c r="D519" s="47">
        <v>0</v>
      </c>
      <c r="E519" s="52" t="s">
        <v>235</v>
      </c>
      <c r="F519" s="17"/>
      <c r="G519" s="216"/>
    </row>
    <row r="520" spans="1:19" ht="40.15" customHeight="1">
      <c r="A520" s="183" t="s">
        <v>281</v>
      </c>
      <c r="B520" s="1003" t="s">
        <v>280</v>
      </c>
      <c r="C520" s="1004"/>
      <c r="D520" s="1004"/>
      <c r="E520" s="1004"/>
      <c r="F520" s="1004"/>
      <c r="G520" s="1005"/>
      <c r="H520" s="449">
        <f>SUM(D522:D529)</f>
        <v>0</v>
      </c>
      <c r="I520" s="449">
        <f>COUNT(D522:D529)*2</f>
        <v>16</v>
      </c>
    </row>
    <row r="521" spans="1:19" ht="29" hidden="1">
      <c r="A521" s="49" t="s">
        <v>279</v>
      </c>
      <c r="B521" s="63" t="s">
        <v>278</v>
      </c>
      <c r="C521" s="22"/>
      <c r="D521" s="12"/>
      <c r="E521" s="13"/>
      <c r="F521" s="12"/>
      <c r="G521" s="12"/>
      <c r="H521" s="11"/>
      <c r="I521" s="11"/>
      <c r="J521" s="8"/>
      <c r="K521" s="8"/>
      <c r="L521" s="8"/>
      <c r="M521" s="8"/>
      <c r="N521" s="8"/>
      <c r="O521" s="8"/>
      <c r="P521" s="8"/>
      <c r="Q521" s="8"/>
      <c r="R521" s="8"/>
      <c r="S521" s="8"/>
    </row>
    <row r="522" spans="1:19" ht="43.5">
      <c r="A522" s="44" t="s">
        <v>273</v>
      </c>
      <c r="B522" s="63" t="s">
        <v>1539</v>
      </c>
      <c r="C522" s="23" t="s">
        <v>271</v>
      </c>
      <c r="D522" s="47">
        <v>0</v>
      </c>
      <c r="E522" s="13" t="s">
        <v>235</v>
      </c>
      <c r="F522" s="30" t="s">
        <v>1538</v>
      </c>
      <c r="G522" s="15"/>
    </row>
    <row r="523" spans="1:19" ht="29">
      <c r="A523" s="44"/>
      <c r="B523" s="50"/>
      <c r="C523" s="23" t="s">
        <v>269</v>
      </c>
      <c r="D523" s="47">
        <v>0</v>
      </c>
      <c r="E523" s="13" t="s">
        <v>235</v>
      </c>
      <c r="F523" s="30" t="s">
        <v>268</v>
      </c>
      <c r="G523" s="15"/>
    </row>
    <row r="524" spans="1:19" ht="43.5">
      <c r="A524" s="44" t="s">
        <v>267</v>
      </c>
      <c r="B524" s="63" t="s">
        <v>1537</v>
      </c>
      <c r="C524" s="23" t="s">
        <v>265</v>
      </c>
      <c r="D524" s="47">
        <v>0</v>
      </c>
      <c r="E524" s="13" t="s">
        <v>110</v>
      </c>
      <c r="F524" s="13"/>
      <c r="G524" s="15"/>
    </row>
    <row r="525" spans="1:19" ht="29">
      <c r="A525" s="44"/>
      <c r="B525" s="50"/>
      <c r="C525" s="23" t="s">
        <v>264</v>
      </c>
      <c r="D525" s="47">
        <v>0</v>
      </c>
      <c r="E525" s="13" t="s">
        <v>110</v>
      </c>
      <c r="F525" s="13"/>
      <c r="G525" s="15"/>
    </row>
    <row r="526" spans="1:19" ht="29">
      <c r="A526" s="44"/>
      <c r="B526" s="50"/>
      <c r="C526" s="17" t="s">
        <v>263</v>
      </c>
      <c r="D526" s="47">
        <v>0</v>
      </c>
      <c r="E526" s="13" t="s">
        <v>110</v>
      </c>
      <c r="F526" s="13"/>
      <c r="G526" s="15"/>
    </row>
    <row r="527" spans="1:19" ht="29">
      <c r="A527" s="44"/>
      <c r="B527" s="50"/>
      <c r="C527" s="23" t="s">
        <v>262</v>
      </c>
      <c r="D527" s="47">
        <v>0</v>
      </c>
      <c r="E527" s="13" t="s">
        <v>235</v>
      </c>
      <c r="F527" s="30" t="s">
        <v>261</v>
      </c>
      <c r="G527" s="15"/>
    </row>
    <row r="528" spans="1:19" ht="58">
      <c r="A528" s="44"/>
      <c r="B528" s="50"/>
      <c r="C528" s="23" t="s">
        <v>260</v>
      </c>
      <c r="D528" s="47">
        <v>0</v>
      </c>
      <c r="E528" s="13" t="s">
        <v>235</v>
      </c>
      <c r="F528" s="30" t="s">
        <v>259</v>
      </c>
      <c r="G528" s="15"/>
    </row>
    <row r="529" spans="1:19" ht="43.5">
      <c r="A529" s="44" t="s">
        <v>258</v>
      </c>
      <c r="B529" s="63" t="s">
        <v>1533</v>
      </c>
      <c r="C529" s="22" t="s">
        <v>1532</v>
      </c>
      <c r="D529" s="47">
        <v>0</v>
      </c>
      <c r="E529" s="13" t="s">
        <v>235</v>
      </c>
      <c r="F529" s="12"/>
      <c r="G529" s="15"/>
    </row>
    <row r="530" spans="1:19" ht="29" hidden="1">
      <c r="A530" s="49" t="s">
        <v>256</v>
      </c>
      <c r="B530" s="63" t="s">
        <v>1531</v>
      </c>
      <c r="C530" s="12"/>
      <c r="D530" s="12"/>
      <c r="E530" s="13"/>
      <c r="F530" s="12"/>
      <c r="G530" s="12"/>
      <c r="H530" s="11"/>
      <c r="I530" s="11"/>
      <c r="J530" s="8"/>
      <c r="K530" s="8"/>
      <c r="L530" s="8"/>
      <c r="M530" s="8"/>
      <c r="N530" s="8"/>
      <c r="O530" s="8"/>
      <c r="P530" s="8"/>
      <c r="Q530" s="8"/>
      <c r="R530" s="8"/>
      <c r="S530" s="8"/>
    </row>
    <row r="531" spans="1:19" ht="40.15" customHeight="1">
      <c r="A531" s="183" t="s">
        <v>254</v>
      </c>
      <c r="B531" s="1003" t="s">
        <v>1530</v>
      </c>
      <c r="C531" s="1004"/>
      <c r="D531" s="1004"/>
      <c r="E531" s="1004"/>
      <c r="F531" s="1004"/>
      <c r="G531" s="1005"/>
      <c r="H531" s="449">
        <f>SUM(D532:D545)</f>
        <v>0</v>
      </c>
      <c r="I531" s="449">
        <f>COUNT(D532:D545)*2</f>
        <v>28</v>
      </c>
    </row>
    <row r="532" spans="1:19" ht="62">
      <c r="A532" s="44" t="s">
        <v>252</v>
      </c>
      <c r="B532" s="42" t="s">
        <v>1529</v>
      </c>
      <c r="C532" s="22" t="s">
        <v>2005</v>
      </c>
      <c r="D532" s="16">
        <v>0</v>
      </c>
      <c r="E532" s="13" t="s">
        <v>168</v>
      </c>
      <c r="F532" s="12"/>
      <c r="G532" s="15"/>
    </row>
    <row r="533" spans="1:19" ht="29">
      <c r="A533" s="44"/>
      <c r="B533" s="35"/>
      <c r="C533" s="22" t="s">
        <v>2004</v>
      </c>
      <c r="D533" s="16">
        <v>0</v>
      </c>
      <c r="E533" s="13" t="s">
        <v>168</v>
      </c>
      <c r="F533" s="12"/>
      <c r="G533" s="15"/>
    </row>
    <row r="534" spans="1:19" ht="29">
      <c r="A534" s="44"/>
      <c r="B534" s="35"/>
      <c r="C534" s="22" t="s">
        <v>248</v>
      </c>
      <c r="D534" s="16">
        <v>0</v>
      </c>
      <c r="E534" s="13" t="s">
        <v>235</v>
      </c>
      <c r="F534" s="12"/>
      <c r="G534" s="15"/>
    </row>
    <row r="535" spans="1:19" ht="43.5">
      <c r="A535" s="44"/>
      <c r="B535" s="35"/>
      <c r="C535" s="22" t="s">
        <v>247</v>
      </c>
      <c r="D535" s="16">
        <v>0</v>
      </c>
      <c r="E535" s="13" t="s">
        <v>168</v>
      </c>
      <c r="F535" s="12"/>
      <c r="G535" s="15"/>
    </row>
    <row r="536" spans="1:19" ht="29">
      <c r="A536" s="44"/>
      <c r="B536" s="35"/>
      <c r="C536" s="23" t="s">
        <v>246</v>
      </c>
      <c r="D536" s="16">
        <v>0</v>
      </c>
      <c r="E536" s="13" t="s">
        <v>168</v>
      </c>
      <c r="F536" s="12"/>
      <c r="G536" s="15"/>
    </row>
    <row r="537" spans="1:19" ht="31">
      <c r="A537" s="44" t="s">
        <v>245</v>
      </c>
      <c r="B537" s="42" t="s">
        <v>1528</v>
      </c>
      <c r="C537" s="23" t="s">
        <v>243</v>
      </c>
      <c r="D537" s="16">
        <v>0</v>
      </c>
      <c r="E537" s="13" t="s">
        <v>168</v>
      </c>
      <c r="F537" s="22" t="s">
        <v>242</v>
      </c>
      <c r="G537" s="15"/>
    </row>
    <row r="538" spans="1:19" ht="43.5">
      <c r="A538" s="44"/>
      <c r="B538" s="35"/>
      <c r="C538" s="23" t="s">
        <v>241</v>
      </c>
      <c r="D538" s="16">
        <v>0</v>
      </c>
      <c r="E538" s="13" t="s">
        <v>168</v>
      </c>
      <c r="F538" s="22" t="s">
        <v>240</v>
      </c>
      <c r="G538" s="15"/>
    </row>
    <row r="539" spans="1:19" ht="29">
      <c r="A539" s="44"/>
      <c r="B539" s="35"/>
      <c r="C539" s="23" t="s">
        <v>239</v>
      </c>
      <c r="D539" s="16">
        <v>0</v>
      </c>
      <c r="E539" s="13" t="s">
        <v>235</v>
      </c>
      <c r="F539" s="23" t="s">
        <v>238</v>
      </c>
      <c r="G539" s="15"/>
    </row>
    <row r="540" spans="1:19" ht="29">
      <c r="A540" s="44"/>
      <c r="B540" s="35"/>
      <c r="C540" s="48" t="s">
        <v>237</v>
      </c>
      <c r="D540" s="16">
        <v>0</v>
      </c>
      <c r="E540" s="13" t="s">
        <v>126</v>
      </c>
      <c r="F540" s="23"/>
      <c r="G540" s="15"/>
    </row>
    <row r="541" spans="1:19" ht="43.5">
      <c r="A541" s="44"/>
      <c r="B541" s="35"/>
      <c r="C541" s="23" t="s">
        <v>236</v>
      </c>
      <c r="D541" s="16">
        <v>0</v>
      </c>
      <c r="E541" s="13" t="s">
        <v>235</v>
      </c>
      <c r="F541" s="22" t="s">
        <v>234</v>
      </c>
      <c r="G541" s="15"/>
    </row>
    <row r="542" spans="1:19" ht="58">
      <c r="A542" s="44"/>
      <c r="B542" s="35"/>
      <c r="C542" s="23" t="s">
        <v>233</v>
      </c>
      <c r="D542" s="16">
        <v>0</v>
      </c>
      <c r="E542" s="13" t="s">
        <v>126</v>
      </c>
      <c r="F542" s="22" t="s">
        <v>232</v>
      </c>
      <c r="G542" s="15"/>
    </row>
    <row r="543" spans="1:19" ht="46.5">
      <c r="A543" s="44" t="s">
        <v>231</v>
      </c>
      <c r="B543" s="42" t="s">
        <v>1527</v>
      </c>
      <c r="C543" s="8" t="s">
        <v>229</v>
      </c>
      <c r="D543" s="16">
        <v>0</v>
      </c>
      <c r="E543" s="46" t="s">
        <v>116</v>
      </c>
      <c r="F543" s="12"/>
      <c r="G543" s="15"/>
    </row>
    <row r="544" spans="1:19" ht="29">
      <c r="A544" s="215"/>
      <c r="B544" s="25"/>
      <c r="C544" s="45" t="s">
        <v>228</v>
      </c>
      <c r="D544" s="16">
        <v>0</v>
      </c>
      <c r="E544" s="13" t="s">
        <v>116</v>
      </c>
      <c r="F544" s="12"/>
      <c r="G544" s="15"/>
    </row>
    <row r="545" spans="1:19" ht="29">
      <c r="A545" s="214"/>
      <c r="B545" s="25"/>
      <c r="C545" s="43" t="s">
        <v>227</v>
      </c>
      <c r="D545" s="16">
        <v>0</v>
      </c>
      <c r="E545" s="13" t="s">
        <v>110</v>
      </c>
      <c r="F545" s="12"/>
      <c r="G545" s="15"/>
    </row>
    <row r="546" spans="1:19" ht="18.5">
      <c r="A546" s="77"/>
      <c r="B546" s="988" t="s">
        <v>226</v>
      </c>
      <c r="C546" s="988"/>
      <c r="D546" s="988"/>
      <c r="E546" s="988"/>
      <c r="F546" s="988"/>
      <c r="G546" s="988"/>
      <c r="H546" s="449">
        <f>H547+H550+H554+H559+H579+H583+H591+H596</f>
        <v>0</v>
      </c>
      <c r="I546" s="449">
        <f>I547+I550+I554+I559+I579+I583+I591+I596</f>
        <v>86</v>
      </c>
    </row>
    <row r="547" spans="1:19" ht="40.15" customHeight="1">
      <c r="A547" s="183" t="s">
        <v>225</v>
      </c>
      <c r="B547" s="1003" t="s">
        <v>224</v>
      </c>
      <c r="C547" s="1004"/>
      <c r="D547" s="1004"/>
      <c r="E547" s="1004"/>
      <c r="F547" s="1004"/>
      <c r="G547" s="1005"/>
      <c r="H547" s="449">
        <f>SUM(D548)</f>
        <v>0</v>
      </c>
      <c r="I547" s="449">
        <f>COUNT(D548)*2</f>
        <v>2</v>
      </c>
    </row>
    <row r="548" spans="1:19" ht="62">
      <c r="A548" s="28" t="s">
        <v>223</v>
      </c>
      <c r="B548" s="42" t="s">
        <v>222</v>
      </c>
      <c r="C548" s="41" t="s">
        <v>221</v>
      </c>
      <c r="D548" s="24">
        <v>0</v>
      </c>
      <c r="E548" s="26" t="s">
        <v>110</v>
      </c>
      <c r="F548" s="25"/>
      <c r="G548" s="24"/>
    </row>
    <row r="549" spans="1:19" ht="29" hidden="1">
      <c r="A549" s="40" t="s">
        <v>220</v>
      </c>
      <c r="B549" s="63" t="s">
        <v>219</v>
      </c>
      <c r="C549" s="25"/>
      <c r="D549" s="25"/>
      <c r="E549" s="26"/>
      <c r="F549" s="25"/>
      <c r="G549" s="25"/>
      <c r="H549" s="11"/>
      <c r="I549" s="11"/>
      <c r="J549" s="8"/>
      <c r="K549" s="8"/>
      <c r="L549" s="8"/>
      <c r="M549" s="8"/>
      <c r="N549" s="8"/>
      <c r="O549" s="8"/>
      <c r="P549" s="8"/>
      <c r="Q549" s="8"/>
      <c r="R549" s="8"/>
      <c r="S549" s="8"/>
    </row>
    <row r="550" spans="1:19" ht="40.15" customHeight="1">
      <c r="A550" s="183" t="s">
        <v>218</v>
      </c>
      <c r="B550" s="1003" t="s">
        <v>1525</v>
      </c>
      <c r="C550" s="1004"/>
      <c r="D550" s="1004"/>
      <c r="E550" s="1004"/>
      <c r="F550" s="1004"/>
      <c r="G550" s="1005"/>
      <c r="H550" s="449">
        <f>SUM(D551)</f>
        <v>0</v>
      </c>
      <c r="I550" s="449">
        <f>COUNT(D551)*2</f>
        <v>2</v>
      </c>
    </row>
    <row r="551" spans="1:19" ht="31">
      <c r="A551" s="28" t="s">
        <v>216</v>
      </c>
      <c r="B551" s="42" t="s">
        <v>1524</v>
      </c>
      <c r="C551" s="22" t="s">
        <v>2274</v>
      </c>
      <c r="D551" s="24">
        <v>0</v>
      </c>
      <c r="E551" s="26" t="s">
        <v>51</v>
      </c>
      <c r="F551" s="25"/>
      <c r="G551" s="24"/>
    </row>
    <row r="552" spans="1:19" ht="31" hidden="1">
      <c r="A552" s="40" t="s">
        <v>213</v>
      </c>
      <c r="B552" s="42" t="s">
        <v>1523</v>
      </c>
      <c r="C552" s="25"/>
      <c r="D552" s="25"/>
      <c r="E552" s="26"/>
      <c r="F552" s="25"/>
      <c r="G552" s="25"/>
      <c r="H552" s="11"/>
      <c r="I552" s="11"/>
      <c r="J552" s="8"/>
      <c r="K552" s="8"/>
      <c r="L552" s="8"/>
      <c r="M552" s="8"/>
      <c r="N552" s="8"/>
      <c r="O552" s="8"/>
      <c r="P552" s="8"/>
      <c r="Q552" s="8"/>
      <c r="R552" s="8"/>
      <c r="S552" s="8"/>
    </row>
    <row r="553" spans="1:19" ht="46.5" hidden="1">
      <c r="A553" s="40" t="s">
        <v>211</v>
      </c>
      <c r="B553" s="42" t="s">
        <v>1522</v>
      </c>
      <c r="C553" s="25"/>
      <c r="D553" s="25"/>
      <c r="E553" s="26"/>
      <c r="F553" s="25"/>
      <c r="G553" s="25"/>
      <c r="H553" s="11"/>
      <c r="I553" s="11"/>
      <c r="J553" s="8"/>
      <c r="K553" s="8"/>
      <c r="L553" s="8"/>
      <c r="M553" s="8"/>
      <c r="N553" s="8"/>
      <c r="O553" s="8"/>
      <c r="P553" s="8"/>
      <c r="Q553" s="8"/>
      <c r="R553" s="8"/>
      <c r="S553" s="8"/>
    </row>
    <row r="554" spans="1:19" ht="40.15" customHeight="1">
      <c r="A554" s="183" t="s">
        <v>209</v>
      </c>
      <c r="B554" s="1003" t="s">
        <v>1521</v>
      </c>
      <c r="C554" s="1004"/>
      <c r="D554" s="1004"/>
      <c r="E554" s="1004"/>
      <c r="F554" s="1004"/>
      <c r="G554" s="1005"/>
      <c r="H554" s="449">
        <f>SUM(D555:D558)</f>
        <v>0</v>
      </c>
      <c r="I554" s="449">
        <f>COUNT(D555:D558)*2</f>
        <v>6</v>
      </c>
    </row>
    <row r="555" spans="1:19" ht="72.5">
      <c r="A555" s="19" t="s">
        <v>207</v>
      </c>
      <c r="B555" s="42" t="s">
        <v>1520</v>
      </c>
      <c r="C555" s="39" t="s">
        <v>205</v>
      </c>
      <c r="D555" s="24">
        <v>0</v>
      </c>
      <c r="E555" s="26" t="s">
        <v>110</v>
      </c>
      <c r="F555" s="25"/>
      <c r="G555" s="24"/>
    </row>
    <row r="556" spans="1:19" ht="46.5" hidden="1">
      <c r="A556" s="21" t="s">
        <v>203</v>
      </c>
      <c r="B556" s="42" t="s">
        <v>1519</v>
      </c>
      <c r="C556" s="25"/>
      <c r="D556" s="25"/>
      <c r="E556" s="26"/>
      <c r="F556" s="25"/>
      <c r="G556" s="25"/>
      <c r="H556" s="11"/>
      <c r="I556" s="11"/>
      <c r="J556" s="8"/>
      <c r="K556" s="8"/>
      <c r="L556" s="8"/>
      <c r="M556" s="8"/>
      <c r="N556" s="8"/>
      <c r="O556" s="8"/>
      <c r="P556" s="8"/>
      <c r="Q556" s="8"/>
      <c r="R556" s="8"/>
      <c r="S556" s="8"/>
    </row>
    <row r="557" spans="1:19" ht="46.5">
      <c r="A557" s="19" t="s">
        <v>200</v>
      </c>
      <c r="B557" s="69" t="s">
        <v>1518</v>
      </c>
      <c r="C557" s="35" t="s">
        <v>198</v>
      </c>
      <c r="D557" s="24">
        <v>0</v>
      </c>
      <c r="E557" s="26" t="s">
        <v>110</v>
      </c>
      <c r="F557" s="25"/>
      <c r="G557" s="24"/>
    </row>
    <row r="558" spans="1:19" ht="31">
      <c r="A558" s="19"/>
      <c r="C558" s="35" t="s">
        <v>197</v>
      </c>
      <c r="D558" s="24">
        <v>0</v>
      </c>
      <c r="E558" s="26" t="s">
        <v>126</v>
      </c>
      <c r="F558" s="25"/>
      <c r="G558" s="24"/>
    </row>
    <row r="559" spans="1:19" ht="40.15" customHeight="1">
      <c r="A559" s="183" t="s">
        <v>196</v>
      </c>
      <c r="B559" s="1003" t="s">
        <v>1517</v>
      </c>
      <c r="C559" s="1004"/>
      <c r="D559" s="1004"/>
      <c r="E559" s="1004"/>
      <c r="F559" s="1004"/>
      <c r="G559" s="1005"/>
      <c r="H559" s="449">
        <f>SUM(D560:D578)</f>
        <v>0</v>
      </c>
      <c r="I559" s="449">
        <f>COUNT(D560:D578)*2</f>
        <v>38</v>
      </c>
    </row>
    <row r="560" spans="1:19" ht="43.5">
      <c r="A560" s="19" t="s">
        <v>194</v>
      </c>
      <c r="B560" s="42" t="s">
        <v>193</v>
      </c>
      <c r="C560" s="32" t="s">
        <v>192</v>
      </c>
      <c r="D560" s="24">
        <v>0</v>
      </c>
      <c r="E560" s="26" t="s">
        <v>51</v>
      </c>
      <c r="F560" s="25"/>
      <c r="G560" s="24"/>
    </row>
    <row r="561" spans="1:7" ht="29">
      <c r="A561" s="19"/>
      <c r="B561" s="35"/>
      <c r="C561" s="23" t="s">
        <v>191</v>
      </c>
      <c r="D561" s="24">
        <v>0</v>
      </c>
      <c r="E561" s="26" t="s">
        <v>190</v>
      </c>
      <c r="F561" s="25"/>
      <c r="G561" s="24"/>
    </row>
    <row r="562" spans="1:7" ht="46.5">
      <c r="A562" s="19" t="s">
        <v>189</v>
      </c>
      <c r="B562" s="42" t="s">
        <v>188</v>
      </c>
      <c r="C562" s="22" t="s">
        <v>2273</v>
      </c>
      <c r="D562" s="24">
        <v>0</v>
      </c>
      <c r="E562" s="26" t="s">
        <v>51</v>
      </c>
      <c r="F562" s="25"/>
      <c r="G562" s="24"/>
    </row>
    <row r="563" spans="1:7" ht="43.5">
      <c r="A563" s="19"/>
      <c r="B563" s="42"/>
      <c r="C563" s="22" t="s">
        <v>2272</v>
      </c>
      <c r="D563" s="24">
        <v>0</v>
      </c>
      <c r="E563" s="26" t="s">
        <v>51</v>
      </c>
      <c r="F563" s="25"/>
      <c r="G563" s="24"/>
    </row>
    <row r="564" spans="1:7" ht="43.5">
      <c r="A564" s="19"/>
      <c r="B564" s="42"/>
      <c r="C564" s="17" t="s">
        <v>2271</v>
      </c>
      <c r="D564" s="24">
        <v>0</v>
      </c>
      <c r="E564" s="26" t="s">
        <v>51</v>
      </c>
      <c r="F564" s="25"/>
      <c r="G564" s="24"/>
    </row>
    <row r="565" spans="1:7" ht="43.5">
      <c r="A565" s="19"/>
      <c r="B565" s="42"/>
      <c r="C565" s="22" t="s">
        <v>2270</v>
      </c>
      <c r="D565" s="24">
        <v>0</v>
      </c>
      <c r="E565" s="26" t="s">
        <v>51</v>
      </c>
      <c r="F565" s="25"/>
      <c r="G565" s="24"/>
    </row>
    <row r="566" spans="1:7" ht="43.5">
      <c r="A566" s="19"/>
      <c r="B566" s="42"/>
      <c r="C566" s="22" t="s">
        <v>2269</v>
      </c>
      <c r="D566" s="24">
        <v>0</v>
      </c>
      <c r="E566" s="26" t="s">
        <v>51</v>
      </c>
      <c r="F566" s="25"/>
      <c r="G566" s="24"/>
    </row>
    <row r="567" spans="1:7" ht="58">
      <c r="A567" s="19"/>
      <c r="B567" s="42"/>
      <c r="C567" s="22" t="s">
        <v>2268</v>
      </c>
      <c r="D567" s="24">
        <v>0</v>
      </c>
      <c r="E567" s="26" t="s">
        <v>51</v>
      </c>
      <c r="F567" s="25"/>
      <c r="G567" s="24"/>
    </row>
    <row r="568" spans="1:7" ht="43.5">
      <c r="A568" s="19"/>
      <c r="B568" s="42"/>
      <c r="C568" s="22" t="s">
        <v>2267</v>
      </c>
      <c r="D568" s="24">
        <v>0</v>
      </c>
      <c r="E568" s="26" t="s">
        <v>51</v>
      </c>
      <c r="F568" s="25"/>
      <c r="G568" s="24"/>
    </row>
    <row r="569" spans="1:7" ht="43.5">
      <c r="A569" s="19"/>
      <c r="B569" s="42"/>
      <c r="C569" s="22" t="s">
        <v>1996</v>
      </c>
      <c r="D569" s="24">
        <v>0</v>
      </c>
      <c r="E569" s="26" t="s">
        <v>51</v>
      </c>
      <c r="F569" s="25"/>
      <c r="G569" s="24"/>
    </row>
    <row r="570" spans="1:7" ht="43.5">
      <c r="A570" s="19"/>
      <c r="B570" s="42"/>
      <c r="C570" s="22" t="s">
        <v>2266</v>
      </c>
      <c r="D570" s="24">
        <v>0</v>
      </c>
      <c r="E570" s="26" t="s">
        <v>51</v>
      </c>
      <c r="F570" s="25"/>
      <c r="G570" s="24"/>
    </row>
    <row r="571" spans="1:7" ht="29">
      <c r="A571" s="19"/>
      <c r="B571" s="42"/>
      <c r="C571" s="17" t="s">
        <v>1985</v>
      </c>
      <c r="D571" s="24">
        <v>0</v>
      </c>
      <c r="E571" s="26" t="s">
        <v>51</v>
      </c>
      <c r="F571" s="25"/>
      <c r="G571" s="24"/>
    </row>
    <row r="572" spans="1:7" ht="43.5">
      <c r="A572" s="19"/>
      <c r="B572" s="42"/>
      <c r="C572" s="17" t="s">
        <v>2265</v>
      </c>
      <c r="D572" s="24">
        <v>0</v>
      </c>
      <c r="E572" s="26" t="s">
        <v>51</v>
      </c>
      <c r="F572" s="25"/>
      <c r="G572" s="24"/>
    </row>
    <row r="573" spans="1:7" ht="58">
      <c r="A573" s="19"/>
      <c r="B573" s="42"/>
      <c r="C573" s="30" t="s">
        <v>2264</v>
      </c>
      <c r="D573" s="24">
        <v>0</v>
      </c>
      <c r="E573" s="26" t="s">
        <v>51</v>
      </c>
      <c r="F573" s="25"/>
      <c r="G573" s="24"/>
    </row>
    <row r="574" spans="1:7" ht="43.5">
      <c r="A574" s="19"/>
      <c r="B574" s="42"/>
      <c r="C574" s="30" t="s">
        <v>2263</v>
      </c>
      <c r="D574" s="24">
        <v>0</v>
      </c>
      <c r="E574" s="26" t="s">
        <v>51</v>
      </c>
      <c r="F574" s="25"/>
      <c r="G574" s="24"/>
    </row>
    <row r="575" spans="1:7" ht="43.5">
      <c r="A575" s="19"/>
      <c r="B575" s="42"/>
      <c r="C575" s="22" t="s">
        <v>2262</v>
      </c>
      <c r="D575" s="24">
        <v>0</v>
      </c>
      <c r="E575" s="26" t="s">
        <v>51</v>
      </c>
      <c r="F575" s="25"/>
      <c r="G575" s="24"/>
    </row>
    <row r="576" spans="1:7" ht="43.5">
      <c r="A576" s="19"/>
      <c r="B576" s="42"/>
      <c r="C576" s="22" t="s">
        <v>2261</v>
      </c>
      <c r="D576" s="24">
        <v>0</v>
      </c>
      <c r="E576" s="26" t="s">
        <v>51</v>
      </c>
      <c r="F576" s="25"/>
      <c r="G576" s="24"/>
    </row>
    <row r="577" spans="1:19" ht="31">
      <c r="A577" s="19" t="s">
        <v>174</v>
      </c>
      <c r="B577" s="42" t="s">
        <v>1498</v>
      </c>
      <c r="C577" s="22" t="s">
        <v>1984</v>
      </c>
      <c r="D577" s="24">
        <v>0</v>
      </c>
      <c r="E577" s="26" t="s">
        <v>110</v>
      </c>
      <c r="F577" s="25"/>
      <c r="G577" s="24"/>
    </row>
    <row r="578" spans="1:19" ht="43.5">
      <c r="A578" s="19" t="s">
        <v>171</v>
      </c>
      <c r="B578" s="42" t="s">
        <v>170</v>
      </c>
      <c r="C578" s="48" t="s">
        <v>169</v>
      </c>
      <c r="D578" s="24">
        <v>0</v>
      </c>
      <c r="E578" s="26" t="s">
        <v>168</v>
      </c>
      <c r="F578" s="17" t="s">
        <v>2260</v>
      </c>
      <c r="G578" s="24"/>
    </row>
    <row r="579" spans="1:19" ht="40.15" customHeight="1">
      <c r="A579" s="183" t="s">
        <v>166</v>
      </c>
      <c r="B579" s="1003" t="s">
        <v>1495</v>
      </c>
      <c r="C579" s="1004"/>
      <c r="D579" s="1004"/>
      <c r="E579" s="1004"/>
      <c r="F579" s="1004"/>
      <c r="G579" s="1005"/>
      <c r="H579" s="449">
        <f>SUM(D580:D582)</f>
        <v>0</v>
      </c>
      <c r="I579" s="449">
        <f>COUNT(D580:D582)*2</f>
        <v>6</v>
      </c>
    </row>
    <row r="580" spans="1:19" ht="29">
      <c r="A580" s="19" t="s">
        <v>164</v>
      </c>
      <c r="B580" s="42" t="s">
        <v>1494</v>
      </c>
      <c r="C580" s="22" t="s">
        <v>162</v>
      </c>
      <c r="D580" s="24">
        <v>0</v>
      </c>
      <c r="E580" s="26" t="s">
        <v>110</v>
      </c>
      <c r="F580" s="25"/>
      <c r="G580" s="24"/>
    </row>
    <row r="581" spans="1:19" ht="46.5">
      <c r="A581" s="19" t="s">
        <v>161</v>
      </c>
      <c r="B581" s="42" t="s">
        <v>1493</v>
      </c>
      <c r="C581" s="30" t="s">
        <v>159</v>
      </c>
      <c r="D581" s="24">
        <v>0</v>
      </c>
      <c r="E581" s="26" t="s">
        <v>110</v>
      </c>
      <c r="F581" s="25"/>
      <c r="G581" s="24"/>
    </row>
    <row r="582" spans="1:19" ht="31">
      <c r="A582" s="19" t="s">
        <v>158</v>
      </c>
      <c r="B582" s="42" t="s">
        <v>1492</v>
      </c>
      <c r="C582" s="23" t="s">
        <v>156</v>
      </c>
      <c r="D582" s="24">
        <v>0</v>
      </c>
      <c r="E582" s="26" t="s">
        <v>110</v>
      </c>
      <c r="F582" s="25"/>
      <c r="G582" s="24"/>
    </row>
    <row r="583" spans="1:19" ht="40.15" customHeight="1">
      <c r="A583" s="183" t="s">
        <v>155</v>
      </c>
      <c r="B583" s="1003" t="s">
        <v>154</v>
      </c>
      <c r="C583" s="1004"/>
      <c r="D583" s="1004"/>
      <c r="E583" s="1004"/>
      <c r="F583" s="1004"/>
      <c r="G583" s="1005"/>
      <c r="H583" s="449">
        <f>SUM(D584:D590)</f>
        <v>0</v>
      </c>
      <c r="I583" s="449">
        <f>COUNT(D584:D590)*2</f>
        <v>14</v>
      </c>
    </row>
    <row r="584" spans="1:19" ht="58">
      <c r="A584" s="19" t="s">
        <v>153</v>
      </c>
      <c r="B584" s="63" t="s">
        <v>300</v>
      </c>
      <c r="C584" s="30" t="s">
        <v>151</v>
      </c>
      <c r="D584" s="24">
        <v>0</v>
      </c>
      <c r="E584" s="26" t="s">
        <v>130</v>
      </c>
      <c r="F584" s="25"/>
      <c r="G584" s="24"/>
    </row>
    <row r="585" spans="1:19" ht="31">
      <c r="A585" s="19" t="s">
        <v>150</v>
      </c>
      <c r="B585" s="42" t="s">
        <v>149</v>
      </c>
      <c r="C585" s="30" t="s">
        <v>148</v>
      </c>
      <c r="D585" s="24">
        <v>0</v>
      </c>
      <c r="E585" s="26" t="s">
        <v>130</v>
      </c>
      <c r="F585" s="25"/>
      <c r="G585" s="24"/>
    </row>
    <row r="586" spans="1:19" ht="29">
      <c r="A586" s="19"/>
      <c r="C586" s="34" t="s">
        <v>147</v>
      </c>
      <c r="D586" s="24">
        <v>0</v>
      </c>
      <c r="E586" s="26" t="s">
        <v>130</v>
      </c>
      <c r="F586" s="25"/>
      <c r="G586" s="24"/>
    </row>
    <row r="587" spans="1:19" ht="29">
      <c r="A587" s="19"/>
      <c r="C587" s="30" t="s">
        <v>2259</v>
      </c>
      <c r="D587" s="24">
        <v>0</v>
      </c>
      <c r="E587" s="26" t="s">
        <v>130</v>
      </c>
      <c r="F587" s="25"/>
      <c r="G587" s="24"/>
    </row>
    <row r="588" spans="1:19" ht="46.5">
      <c r="A588" s="19" t="s">
        <v>146</v>
      </c>
      <c r="B588" s="69" t="s">
        <v>145</v>
      </c>
      <c r="C588" s="32" t="s">
        <v>144</v>
      </c>
      <c r="D588" s="24">
        <v>0</v>
      </c>
      <c r="E588" s="26" t="s">
        <v>130</v>
      </c>
      <c r="F588" s="25"/>
      <c r="G588" s="24"/>
    </row>
    <row r="589" spans="1:19" ht="31">
      <c r="A589" s="19" t="s">
        <v>143</v>
      </c>
      <c r="B589" s="42" t="s">
        <v>142</v>
      </c>
      <c r="C589" s="48" t="s">
        <v>141</v>
      </c>
      <c r="D589" s="24">
        <v>0</v>
      </c>
      <c r="E589" s="26" t="s">
        <v>130</v>
      </c>
      <c r="F589" s="25"/>
      <c r="G589" s="24"/>
    </row>
    <row r="590" spans="1:19" ht="46.5">
      <c r="A590" s="19" t="s">
        <v>140</v>
      </c>
      <c r="B590" s="42" t="s">
        <v>139</v>
      </c>
      <c r="C590" s="30" t="s">
        <v>138</v>
      </c>
      <c r="D590" s="24">
        <v>0</v>
      </c>
      <c r="E590" s="26" t="s">
        <v>130</v>
      </c>
      <c r="F590" s="25"/>
      <c r="G590" s="24"/>
    </row>
    <row r="591" spans="1:19" ht="40.15" customHeight="1">
      <c r="A591" s="183" t="s">
        <v>137</v>
      </c>
      <c r="B591" s="1003" t="s">
        <v>136</v>
      </c>
      <c r="C591" s="1004"/>
      <c r="D591" s="1004"/>
      <c r="E591" s="1004"/>
      <c r="F591" s="1004"/>
      <c r="G591" s="1005"/>
      <c r="H591" s="449">
        <f>SUM(D593:D595)</f>
        <v>0</v>
      </c>
      <c r="I591" s="449">
        <f>COUNT(D593:D595)*2</f>
        <v>6</v>
      </c>
    </row>
    <row r="592" spans="1:19" hidden="1">
      <c r="A592" s="21" t="s">
        <v>135</v>
      </c>
      <c r="B592" s="42" t="s">
        <v>134</v>
      </c>
      <c r="C592" s="25"/>
      <c r="D592" s="25"/>
      <c r="E592" s="26"/>
      <c r="F592" s="25"/>
      <c r="G592" s="25"/>
      <c r="H592" s="11"/>
      <c r="I592" s="11"/>
      <c r="J592" s="8"/>
      <c r="K592" s="8"/>
      <c r="L592" s="8"/>
      <c r="M592" s="8"/>
      <c r="N592" s="8"/>
      <c r="O592" s="8"/>
      <c r="P592" s="8"/>
      <c r="Q592" s="8"/>
      <c r="R592" s="8"/>
      <c r="S592" s="8"/>
    </row>
    <row r="593" spans="1:9" ht="62">
      <c r="A593" s="19" t="s">
        <v>133</v>
      </c>
      <c r="B593" s="42" t="s">
        <v>132</v>
      </c>
      <c r="C593" s="35" t="s">
        <v>2258</v>
      </c>
      <c r="D593" s="24">
        <v>0</v>
      </c>
      <c r="E593" s="26" t="s">
        <v>130</v>
      </c>
      <c r="F593" s="25"/>
      <c r="G593" s="24"/>
    </row>
    <row r="594" spans="1:9" ht="46.5">
      <c r="A594" s="19" t="s">
        <v>129</v>
      </c>
      <c r="B594" s="38" t="s">
        <v>128</v>
      </c>
      <c r="C594" s="30" t="s">
        <v>127</v>
      </c>
      <c r="D594" s="24">
        <v>0</v>
      </c>
      <c r="E594" s="26" t="s">
        <v>126</v>
      </c>
      <c r="F594" s="25"/>
      <c r="G594" s="24"/>
    </row>
    <row r="595" spans="1:9" ht="31">
      <c r="A595" s="19" t="s">
        <v>125</v>
      </c>
      <c r="B595" s="42" t="s">
        <v>124</v>
      </c>
      <c r="C595" s="23" t="s">
        <v>123</v>
      </c>
      <c r="D595" s="24">
        <v>0</v>
      </c>
      <c r="E595" s="26" t="s">
        <v>110</v>
      </c>
      <c r="F595" s="25"/>
      <c r="G595" s="24"/>
    </row>
    <row r="596" spans="1:9" ht="40.15" customHeight="1">
      <c r="A596" s="183" t="s">
        <v>122</v>
      </c>
      <c r="B596" s="1003" t="s">
        <v>1490</v>
      </c>
      <c r="C596" s="1004"/>
      <c r="D596" s="1004"/>
      <c r="E596" s="1004"/>
      <c r="F596" s="1004"/>
      <c r="G596" s="1005"/>
      <c r="H596" s="449">
        <f>SUM(D597:D602)</f>
        <v>0</v>
      </c>
      <c r="I596" s="449">
        <f>COUNT(D597:D602)*2</f>
        <v>12</v>
      </c>
    </row>
    <row r="597" spans="1:9" ht="31">
      <c r="A597" s="19" t="s">
        <v>120</v>
      </c>
      <c r="B597" s="38" t="s">
        <v>1489</v>
      </c>
      <c r="C597" s="25" t="s">
        <v>118</v>
      </c>
      <c r="D597" s="24">
        <v>0</v>
      </c>
      <c r="E597" s="26" t="s">
        <v>110</v>
      </c>
      <c r="F597" s="25"/>
      <c r="G597" s="24"/>
    </row>
    <row r="598" spans="1:9">
      <c r="A598" s="118"/>
      <c r="B598" s="27"/>
      <c r="C598" s="25" t="s">
        <v>117</v>
      </c>
      <c r="D598" s="24">
        <v>0</v>
      </c>
      <c r="E598" s="26" t="s">
        <v>116</v>
      </c>
      <c r="F598" s="25"/>
      <c r="G598" s="24"/>
    </row>
    <row r="599" spans="1:9" ht="14.5">
      <c r="A599" s="118"/>
      <c r="B599" s="25"/>
      <c r="C599" s="25" t="s">
        <v>1488</v>
      </c>
      <c r="D599" s="24">
        <v>0</v>
      </c>
      <c r="E599" s="26" t="s">
        <v>116</v>
      </c>
      <c r="F599" s="25"/>
      <c r="G599" s="24"/>
    </row>
    <row r="600" spans="1:9" ht="14.5">
      <c r="A600" s="118"/>
      <c r="B600" s="25"/>
      <c r="C600" s="25" t="s">
        <v>115</v>
      </c>
      <c r="D600" s="24">
        <v>0</v>
      </c>
      <c r="E600" s="26" t="s">
        <v>110</v>
      </c>
      <c r="F600" s="25"/>
      <c r="G600" s="24"/>
    </row>
    <row r="601" spans="1:9" ht="31">
      <c r="A601" s="19" t="s">
        <v>114</v>
      </c>
      <c r="B601" s="38" t="s">
        <v>1487</v>
      </c>
      <c r="C601" s="25" t="s">
        <v>112</v>
      </c>
      <c r="D601" s="24">
        <v>0</v>
      </c>
      <c r="E601" s="117" t="s">
        <v>110</v>
      </c>
      <c r="F601" s="25"/>
      <c r="G601" s="24"/>
    </row>
    <row r="602" spans="1:9" ht="14.5">
      <c r="A602" s="118"/>
      <c r="B602" s="25"/>
      <c r="C602" s="25" t="s">
        <v>1979</v>
      </c>
      <c r="D602" s="24">
        <v>0</v>
      </c>
      <c r="E602" s="117" t="s">
        <v>110</v>
      </c>
      <c r="F602" s="25"/>
      <c r="G602" s="24"/>
    </row>
    <row r="603" spans="1:9" ht="18.5">
      <c r="A603" s="77"/>
      <c r="B603" s="988" t="s">
        <v>109</v>
      </c>
      <c r="C603" s="988"/>
      <c r="D603" s="988"/>
      <c r="E603" s="988"/>
      <c r="F603" s="988"/>
      <c r="G603" s="988"/>
      <c r="H603" s="449">
        <f>H604+H612+H618+H627</f>
        <v>0</v>
      </c>
      <c r="I603" s="449">
        <f>I604+I612+I618+I627</f>
        <v>38</v>
      </c>
    </row>
    <row r="604" spans="1:9" ht="40.15" customHeight="1">
      <c r="A604" s="302" t="s">
        <v>108</v>
      </c>
      <c r="B604" s="1003" t="s">
        <v>107</v>
      </c>
      <c r="C604" s="1004"/>
      <c r="D604" s="1004"/>
      <c r="E604" s="1004"/>
      <c r="F604" s="1004"/>
      <c r="G604" s="1005"/>
      <c r="H604" s="449">
        <f>SUM(D605:D610)</f>
        <v>0</v>
      </c>
      <c r="I604" s="449">
        <f>COUNT(D605:D610)*2</f>
        <v>12</v>
      </c>
    </row>
    <row r="605" spans="1:9" ht="29">
      <c r="A605" s="19" t="s">
        <v>106</v>
      </c>
      <c r="B605" s="211" t="s">
        <v>105</v>
      </c>
      <c r="C605" s="17" t="s">
        <v>2257</v>
      </c>
      <c r="D605" s="16">
        <v>0</v>
      </c>
      <c r="E605" s="13" t="s">
        <v>51</v>
      </c>
      <c r="F605" s="12"/>
      <c r="G605" s="15"/>
    </row>
    <row r="606" spans="1:9" ht="29">
      <c r="A606" s="19"/>
      <c r="B606" s="211"/>
      <c r="C606" s="22" t="s">
        <v>2256</v>
      </c>
      <c r="D606" s="16">
        <v>0</v>
      </c>
      <c r="E606" s="13" t="s">
        <v>51</v>
      </c>
      <c r="F606" s="12"/>
      <c r="G606" s="15"/>
    </row>
    <row r="607" spans="1:9" ht="29">
      <c r="A607" s="19"/>
      <c r="B607" s="211"/>
      <c r="C607" s="22" t="s">
        <v>2255</v>
      </c>
      <c r="D607" s="16">
        <v>0</v>
      </c>
      <c r="E607" s="13" t="s">
        <v>51</v>
      </c>
      <c r="F607" s="12"/>
      <c r="G607" s="15"/>
    </row>
    <row r="608" spans="1:9" ht="29">
      <c r="A608" s="19" t="s">
        <v>98</v>
      </c>
      <c r="B608" s="211" t="s">
        <v>97</v>
      </c>
      <c r="C608" s="22" t="s">
        <v>2254</v>
      </c>
      <c r="D608" s="16">
        <v>0</v>
      </c>
      <c r="E608" s="13" t="s">
        <v>51</v>
      </c>
      <c r="F608" s="12"/>
      <c r="G608" s="15"/>
    </row>
    <row r="609" spans="1:19" ht="14.5">
      <c r="A609" s="19"/>
      <c r="B609" s="211"/>
      <c r="C609" s="22" t="s">
        <v>2253</v>
      </c>
      <c r="D609" s="16">
        <v>0</v>
      </c>
      <c r="E609" s="13" t="s">
        <v>51</v>
      </c>
      <c r="F609" s="12"/>
      <c r="G609" s="15"/>
    </row>
    <row r="610" spans="1:19" ht="14.5">
      <c r="A610" s="19"/>
      <c r="B610" s="211"/>
      <c r="C610" s="22" t="s">
        <v>2252</v>
      </c>
      <c r="D610" s="16">
        <v>0</v>
      </c>
      <c r="E610" s="13" t="s">
        <v>51</v>
      </c>
      <c r="F610" s="12"/>
      <c r="G610" s="15"/>
    </row>
    <row r="611" spans="1:19" ht="43.5" hidden="1">
      <c r="A611" s="21" t="s">
        <v>95</v>
      </c>
      <c r="B611" s="211" t="s">
        <v>94</v>
      </c>
      <c r="C611" s="12"/>
      <c r="D611" s="12"/>
      <c r="E611" s="13"/>
      <c r="F611" s="12"/>
      <c r="G611" s="12"/>
      <c r="H611" s="11"/>
      <c r="I611" s="11"/>
      <c r="J611" s="8"/>
      <c r="K611" s="8"/>
      <c r="L611" s="8"/>
      <c r="M611" s="8"/>
      <c r="N611" s="8"/>
      <c r="O611" s="8"/>
      <c r="P611" s="8"/>
      <c r="Q611" s="8"/>
      <c r="R611" s="8"/>
      <c r="S611" s="8"/>
    </row>
    <row r="612" spans="1:19" ht="40.15" customHeight="1">
      <c r="A612" s="302" t="s">
        <v>93</v>
      </c>
      <c r="B612" s="1003" t="s">
        <v>92</v>
      </c>
      <c r="C612" s="1004"/>
      <c r="D612" s="1004"/>
      <c r="E612" s="1004"/>
      <c r="F612" s="1004"/>
      <c r="G612" s="1005"/>
      <c r="H612" s="449">
        <f>SUM(D613:D616)</f>
        <v>0</v>
      </c>
      <c r="I612" s="449">
        <f>COUNT(D613:D616)*2</f>
        <v>8</v>
      </c>
    </row>
    <row r="613" spans="1:19" ht="29">
      <c r="A613" s="19" t="s">
        <v>91</v>
      </c>
      <c r="B613" s="211" t="s">
        <v>90</v>
      </c>
      <c r="C613" s="17" t="s">
        <v>1974</v>
      </c>
      <c r="D613" s="16">
        <v>0</v>
      </c>
      <c r="E613" s="13" t="s">
        <v>51</v>
      </c>
      <c r="F613" s="12"/>
      <c r="G613" s="15"/>
    </row>
    <row r="614" spans="1:19" ht="14.5">
      <c r="A614" s="19"/>
      <c r="B614" s="211"/>
      <c r="C614" s="12" t="s">
        <v>1973</v>
      </c>
      <c r="D614" s="16">
        <v>0</v>
      </c>
      <c r="E614" s="13" t="s">
        <v>51</v>
      </c>
      <c r="F614" s="12"/>
      <c r="G614" s="15"/>
    </row>
    <row r="615" spans="1:19" ht="29">
      <c r="A615" s="19"/>
      <c r="B615" s="211"/>
      <c r="C615" s="67" t="s">
        <v>2251</v>
      </c>
      <c r="D615" s="16">
        <v>0</v>
      </c>
      <c r="E615" s="13" t="s">
        <v>51</v>
      </c>
      <c r="F615" s="12"/>
      <c r="G615" s="15"/>
    </row>
    <row r="616" spans="1:19" ht="14.5">
      <c r="A616" s="19"/>
      <c r="B616" s="211"/>
      <c r="C616" s="22" t="s">
        <v>2250</v>
      </c>
      <c r="D616" s="16">
        <v>0</v>
      </c>
      <c r="E616" s="13" t="s">
        <v>51</v>
      </c>
      <c r="F616" s="12"/>
      <c r="G616" s="15"/>
    </row>
    <row r="617" spans="1:19" ht="43.5" hidden="1">
      <c r="A617" s="21" t="s">
        <v>78</v>
      </c>
      <c r="B617" s="211" t="s">
        <v>77</v>
      </c>
      <c r="C617" s="12"/>
      <c r="D617" s="12"/>
      <c r="E617" s="13"/>
      <c r="F617" s="12"/>
      <c r="G617" s="12"/>
      <c r="H617" s="11"/>
      <c r="I617" s="11"/>
      <c r="J617" s="8"/>
      <c r="K617" s="8"/>
      <c r="L617" s="8"/>
      <c r="M617" s="8"/>
      <c r="N617" s="8"/>
      <c r="O617" s="8"/>
      <c r="P617" s="8"/>
      <c r="Q617" s="8"/>
      <c r="R617" s="8"/>
      <c r="S617" s="8"/>
    </row>
    <row r="618" spans="1:19" ht="40.15" customHeight="1">
      <c r="A618" s="302" t="s">
        <v>76</v>
      </c>
      <c r="B618" s="1003" t="s">
        <v>75</v>
      </c>
      <c r="C618" s="1004"/>
      <c r="D618" s="1004"/>
      <c r="E618" s="1004"/>
      <c r="F618" s="1004"/>
      <c r="G618" s="1005"/>
      <c r="H618" s="449">
        <f>SUM(D619:D625)</f>
        <v>0</v>
      </c>
      <c r="I618" s="449">
        <f>COUNT(D619:D625)*2</f>
        <v>14</v>
      </c>
    </row>
    <row r="619" spans="1:19" ht="29">
      <c r="A619" s="19" t="s">
        <v>74</v>
      </c>
      <c r="B619" s="17" t="s">
        <v>73</v>
      </c>
      <c r="C619" s="95" t="s">
        <v>2249</v>
      </c>
      <c r="D619" s="16">
        <v>0</v>
      </c>
      <c r="E619" s="13" t="s">
        <v>51</v>
      </c>
      <c r="F619" s="12"/>
      <c r="G619" s="15"/>
    </row>
    <row r="620" spans="1:19" ht="14.5">
      <c r="A620" s="19"/>
      <c r="B620" s="211"/>
      <c r="C620" s="17" t="s">
        <v>2248</v>
      </c>
      <c r="D620" s="16">
        <v>0</v>
      </c>
      <c r="E620" s="13" t="s">
        <v>51</v>
      </c>
      <c r="F620" s="12"/>
      <c r="G620" s="15"/>
    </row>
    <row r="621" spans="1:19" ht="14.5">
      <c r="A621" s="19"/>
      <c r="B621" s="211"/>
      <c r="C621" s="17" t="s">
        <v>2247</v>
      </c>
      <c r="D621" s="16">
        <v>0</v>
      </c>
      <c r="E621" s="13" t="s">
        <v>51</v>
      </c>
      <c r="F621" s="12"/>
      <c r="G621" s="15"/>
    </row>
    <row r="622" spans="1:19" ht="29">
      <c r="A622" s="19"/>
      <c r="B622" s="211"/>
      <c r="C622" s="17" t="s">
        <v>1473</v>
      </c>
      <c r="D622" s="16">
        <v>0</v>
      </c>
      <c r="E622" s="13" t="s">
        <v>51</v>
      </c>
      <c r="F622" s="12"/>
      <c r="G622" s="15"/>
    </row>
    <row r="623" spans="1:19" ht="29">
      <c r="A623" s="19"/>
      <c r="B623" s="211"/>
      <c r="C623" s="17" t="s">
        <v>2246</v>
      </c>
      <c r="D623" s="16">
        <v>0</v>
      </c>
      <c r="E623" s="13" t="s">
        <v>51</v>
      </c>
      <c r="F623" s="12"/>
      <c r="G623" s="15"/>
    </row>
    <row r="624" spans="1:19" ht="14.5">
      <c r="A624" s="19"/>
      <c r="B624" s="211"/>
      <c r="C624" s="22" t="s">
        <v>1965</v>
      </c>
      <c r="D624" s="16">
        <v>0</v>
      </c>
      <c r="E624" s="13" t="s">
        <v>51</v>
      </c>
      <c r="F624" s="22"/>
      <c r="G624" s="213"/>
    </row>
    <row r="625" spans="1:19" ht="14.5">
      <c r="A625" s="19"/>
      <c r="B625" s="211"/>
      <c r="C625" s="36" t="s">
        <v>2245</v>
      </c>
      <c r="D625" s="16">
        <v>0</v>
      </c>
      <c r="E625" s="13" t="s">
        <v>51</v>
      </c>
      <c r="F625" s="22"/>
      <c r="G625" s="213"/>
    </row>
    <row r="626" spans="1:19" ht="43.5" hidden="1">
      <c r="A626" s="21" t="s">
        <v>64</v>
      </c>
      <c r="B626" s="211" t="s">
        <v>63</v>
      </c>
      <c r="C626" s="12"/>
      <c r="D626" s="12"/>
      <c r="E626" s="13"/>
      <c r="F626" s="12"/>
      <c r="G626" s="12"/>
      <c r="H626" s="11"/>
      <c r="I626" s="11"/>
      <c r="J626" s="8"/>
      <c r="K626" s="8"/>
      <c r="L626" s="8"/>
      <c r="M626" s="8"/>
      <c r="N626" s="8"/>
      <c r="O626" s="8"/>
      <c r="P626" s="8"/>
      <c r="Q626" s="8"/>
      <c r="R626" s="8"/>
      <c r="S626" s="8"/>
    </row>
    <row r="627" spans="1:19" ht="40.15" customHeight="1">
      <c r="A627" s="302" t="s">
        <v>62</v>
      </c>
      <c r="B627" s="1003" t="s">
        <v>61</v>
      </c>
      <c r="C627" s="1004"/>
      <c r="D627" s="1004"/>
      <c r="E627" s="1004"/>
      <c r="F627" s="1004"/>
      <c r="G627" s="1005"/>
      <c r="H627" s="449">
        <f>SUM(D628:D629)</f>
        <v>0</v>
      </c>
      <c r="I627" s="449">
        <f>COUNT(D628:D629)*2</f>
        <v>4</v>
      </c>
    </row>
    <row r="628" spans="1:19" ht="29">
      <c r="A628" s="19" t="s">
        <v>60</v>
      </c>
      <c r="B628" s="211" t="s">
        <v>59</v>
      </c>
      <c r="C628" s="17" t="s">
        <v>1964</v>
      </c>
      <c r="D628" s="16">
        <v>0</v>
      </c>
      <c r="E628" s="13" t="s">
        <v>51</v>
      </c>
      <c r="F628" s="12"/>
      <c r="G628" s="15"/>
    </row>
    <row r="629" spans="1:19" ht="14.5">
      <c r="A629" s="19"/>
      <c r="B629" s="211"/>
      <c r="C629" s="17" t="s">
        <v>2244</v>
      </c>
      <c r="D629" s="16">
        <v>0</v>
      </c>
      <c r="E629" s="13" t="s">
        <v>51</v>
      </c>
      <c r="F629" s="12"/>
      <c r="G629" s="15"/>
    </row>
    <row r="630" spans="1:19" ht="29" hidden="1">
      <c r="A630" s="21" t="s">
        <v>50</v>
      </c>
      <c r="B630" s="211" t="s">
        <v>49</v>
      </c>
      <c r="C630" s="12"/>
      <c r="D630" s="12"/>
      <c r="E630" s="13"/>
      <c r="F630" s="12"/>
      <c r="G630" s="12"/>
      <c r="H630" s="11"/>
      <c r="I630" s="11"/>
      <c r="J630" s="8"/>
      <c r="K630" s="8"/>
      <c r="L630" s="8"/>
      <c r="M630" s="8"/>
      <c r="N630" s="8"/>
      <c r="O630" s="8"/>
      <c r="P630" s="8"/>
      <c r="Q630" s="8"/>
      <c r="R630" s="8"/>
      <c r="S630" s="8"/>
    </row>
    <row r="631" spans="1:19" ht="24.65" customHeight="1"/>
    <row r="632" spans="1:19">
      <c r="B632" s="11" t="s">
        <v>2243</v>
      </c>
      <c r="C632" s="11" t="s">
        <v>19</v>
      </c>
      <c r="D632" s="11" t="s">
        <v>2242</v>
      </c>
      <c r="E632" s="11"/>
      <c r="F632" s="11"/>
    </row>
    <row r="633" spans="1:19">
      <c r="A633" s="419" t="s">
        <v>44</v>
      </c>
      <c r="B633" s="11">
        <f>H43</f>
        <v>0</v>
      </c>
      <c r="C633" s="11">
        <f>I43</f>
        <v>32</v>
      </c>
      <c r="D633" s="728">
        <f>IF(D641=0,0,B633/C633)</f>
        <v>0</v>
      </c>
      <c r="E633" s="11"/>
      <c r="F633" s="11"/>
    </row>
    <row r="634" spans="1:19">
      <c r="A634" s="419" t="s">
        <v>42</v>
      </c>
      <c r="B634" s="11">
        <f>H106</f>
        <v>0</v>
      </c>
      <c r="C634" s="11">
        <f>I106</f>
        <v>56</v>
      </c>
      <c r="D634" s="728">
        <f>IF(D641=0,0,B634/C634)</f>
        <v>0</v>
      </c>
      <c r="E634" s="11"/>
      <c r="F634" s="11"/>
    </row>
    <row r="635" spans="1:19">
      <c r="A635" s="419" t="s">
        <v>40</v>
      </c>
      <c r="B635" s="11">
        <f>H150</f>
        <v>0</v>
      </c>
      <c r="C635" s="11">
        <f>I150</f>
        <v>126</v>
      </c>
      <c r="D635" s="728">
        <f>IF(D641=0,0,B635/C635)</f>
        <v>0</v>
      </c>
      <c r="E635" s="11"/>
      <c r="F635" s="11"/>
    </row>
    <row r="636" spans="1:19">
      <c r="A636" s="419" t="s">
        <v>38</v>
      </c>
      <c r="B636" s="11">
        <f>H222</f>
        <v>0</v>
      </c>
      <c r="C636" s="11">
        <f>I222</f>
        <v>106</v>
      </c>
      <c r="D636" s="728">
        <f>IF(D641=0,0,B636/C636)</f>
        <v>0</v>
      </c>
      <c r="E636" s="11"/>
      <c r="F636" s="11"/>
    </row>
    <row r="637" spans="1:19">
      <c r="A637" s="419" t="s">
        <v>36</v>
      </c>
      <c r="B637" s="11">
        <f>H301</f>
        <v>0</v>
      </c>
      <c r="C637" s="11">
        <f>I301</f>
        <v>196</v>
      </c>
      <c r="D637" s="728">
        <f>IF(D641=0,0,B637/C637)</f>
        <v>0</v>
      </c>
      <c r="E637" s="11"/>
      <c r="F637" s="11"/>
    </row>
    <row r="638" spans="1:19">
      <c r="A638" s="419" t="s">
        <v>33</v>
      </c>
      <c r="B638" s="11">
        <f>H485</f>
        <v>0</v>
      </c>
      <c r="C638" s="11">
        <f>I485</f>
        <v>100</v>
      </c>
      <c r="D638" s="728">
        <f>IF(D641=0,0,B638/C638)</f>
        <v>0</v>
      </c>
      <c r="E638" s="11"/>
      <c r="F638" s="11"/>
    </row>
    <row r="639" spans="1:19">
      <c r="A639" s="419" t="s">
        <v>32</v>
      </c>
      <c r="B639" s="11">
        <f>H546</f>
        <v>0</v>
      </c>
      <c r="C639" s="11">
        <f>I546</f>
        <v>86</v>
      </c>
      <c r="D639" s="728">
        <f>IF(D641=0,0,B639/C639)</f>
        <v>0</v>
      </c>
      <c r="E639" s="11"/>
      <c r="F639" s="11"/>
    </row>
    <row r="640" spans="1:19">
      <c r="A640" s="419" t="s">
        <v>30</v>
      </c>
      <c r="B640" s="11">
        <f>H603</f>
        <v>0</v>
      </c>
      <c r="C640" s="11">
        <f>I603</f>
        <v>38</v>
      </c>
      <c r="D640" s="728">
        <f>IF(D641=0,0,B640/C640)</f>
        <v>0</v>
      </c>
      <c r="E640" s="11"/>
      <c r="F640" s="11"/>
    </row>
    <row r="641" spans="1:6">
      <c r="A641" s="419" t="s">
        <v>46</v>
      </c>
      <c r="B641" s="11">
        <f>IF(H2=0,0,SUM(B633:B640))</f>
        <v>0</v>
      </c>
      <c r="C641" s="11">
        <f>IF(H2=0,0,SUM(C633:C640))</f>
        <v>740</v>
      </c>
      <c r="D641" s="728">
        <f>IF(H2=0,0,B641/C641)</f>
        <v>0</v>
      </c>
      <c r="E641" s="11"/>
      <c r="F641" s="11"/>
    </row>
    <row r="642" spans="1:6">
      <c r="B642" s="11"/>
      <c r="C642" s="11"/>
      <c r="D642" s="11"/>
      <c r="E642" s="11"/>
      <c r="F642" s="11"/>
    </row>
    <row r="643" spans="1:6">
      <c r="A643" s="419">
        <v>0</v>
      </c>
      <c r="B643" s="11"/>
      <c r="C643" s="11"/>
      <c r="D643" s="11"/>
      <c r="E643" s="11"/>
      <c r="F643" s="11"/>
    </row>
    <row r="644" spans="1:6">
      <c r="A644" s="419">
        <v>1</v>
      </c>
      <c r="B644" s="11"/>
      <c r="C644" s="11"/>
      <c r="D644" s="11"/>
      <c r="E644" s="11"/>
    </row>
    <row r="645" spans="1:6">
      <c r="A645" s="419">
        <v>2</v>
      </c>
      <c r="B645" s="11"/>
      <c r="C645" s="11"/>
      <c r="D645" s="11"/>
      <c r="E645" s="11"/>
    </row>
  </sheetData>
  <autoFilter ref="A42:G630">
    <filterColumn colId="0">
      <colorFilter dxfId="29"/>
    </filterColumn>
  </autoFilter>
  <customSheetViews>
    <customSheetView guid="{5A5334BF-4161-4474-AB11-E32AC1D8DA20}" scale="70" filter="1" showAutoFilter="1" topLeftCell="A581">
      <selection activeCell="C315" sqref="C315"/>
      <pageMargins left="0.7" right="0.7" top="0.75" bottom="0.75" header="0.3" footer="0.3"/>
      <pageSetup paperSize="9" scale="60" orientation="portrait"/>
      <headerFooter>
        <oddHeader>&amp;LChecklist No. 5 &amp;CPaediatrics Ward&amp;RVersion- NHSRC/3.0</oddHeader>
        <oddFooter>&amp;CPage &amp;P</oddFooter>
      </headerFooter>
      <autoFilter ref="A14:G602">
        <filterColumn colId="0">
          <colorFilter dxfId="28"/>
        </filterColumn>
      </autoFilter>
    </customSheetView>
  </customSheetViews>
  <mergeCells count="118">
    <mergeCell ref="B618:G618"/>
    <mergeCell ref="B627:G627"/>
    <mergeCell ref="B583:G583"/>
    <mergeCell ref="B591:G591"/>
    <mergeCell ref="B596:G596"/>
    <mergeCell ref="B603:G603"/>
    <mergeCell ref="B604:G604"/>
    <mergeCell ref="B612:G612"/>
    <mergeCell ref="B469:G469"/>
    <mergeCell ref="B474:G474"/>
    <mergeCell ref="B579:G579"/>
    <mergeCell ref="B486:G486"/>
    <mergeCell ref="B494:G494"/>
    <mergeCell ref="B505:G505"/>
    <mergeCell ref="B510:G510"/>
    <mergeCell ref="B520:G520"/>
    <mergeCell ref="B531:G531"/>
    <mergeCell ref="B546:G546"/>
    <mergeCell ref="B485:G485"/>
    <mergeCell ref="B547:G547"/>
    <mergeCell ref="B550:G550"/>
    <mergeCell ref="B554:G554"/>
    <mergeCell ref="B559:G559"/>
    <mergeCell ref="B302:G302"/>
    <mergeCell ref="B311:G311"/>
    <mergeCell ref="B320:G320"/>
    <mergeCell ref="B331:G331"/>
    <mergeCell ref="B341:G341"/>
    <mergeCell ref="B437:G437"/>
    <mergeCell ref="B442:G442"/>
    <mergeCell ref="B448:G448"/>
    <mergeCell ref="B462:G462"/>
    <mergeCell ref="B344:G344"/>
    <mergeCell ref="B350:G350"/>
    <mergeCell ref="B364:G364"/>
    <mergeCell ref="B373:G373"/>
    <mergeCell ref="B384:G384"/>
    <mergeCell ref="B388:G388"/>
    <mergeCell ref="B399:G399"/>
    <mergeCell ref="B414:G414"/>
    <mergeCell ref="B418:G418"/>
    <mergeCell ref="B423:G423"/>
    <mergeCell ref="B430:G430"/>
    <mergeCell ref="B395:G395"/>
    <mergeCell ref="B222:G222"/>
    <mergeCell ref="B301:G301"/>
    <mergeCell ref="B228:G228"/>
    <mergeCell ref="B243:G243"/>
    <mergeCell ref="B256:G256"/>
    <mergeCell ref="B269:G269"/>
    <mergeCell ref="B273:G273"/>
    <mergeCell ref="B278:G278"/>
    <mergeCell ref="B283:G283"/>
    <mergeCell ref="B286:G286"/>
    <mergeCell ref="B289:G289"/>
    <mergeCell ref="B293:G293"/>
    <mergeCell ref="B298:G298"/>
    <mergeCell ref="B223:G223"/>
    <mergeCell ref="B210:G210"/>
    <mergeCell ref="B81:G81"/>
    <mergeCell ref="B95:G95"/>
    <mergeCell ref="B103:G103"/>
    <mergeCell ref="B106:G106"/>
    <mergeCell ref="B107:G107"/>
    <mergeCell ref="B150:G150"/>
    <mergeCell ref="B130:G130"/>
    <mergeCell ref="B136:G136"/>
    <mergeCell ref="B125:G125"/>
    <mergeCell ref="B118:G118"/>
    <mergeCell ref="B151:G151"/>
    <mergeCell ref="B173:G173"/>
    <mergeCell ref="B179:G179"/>
    <mergeCell ref="B185:G185"/>
    <mergeCell ref="B200:G200"/>
    <mergeCell ref="B77:G77"/>
    <mergeCell ref="A41:G41"/>
    <mergeCell ref="B43:G43"/>
    <mergeCell ref="B44:G44"/>
    <mergeCell ref="B64:G64"/>
    <mergeCell ref="A1:I1"/>
    <mergeCell ref="A2:G2"/>
    <mergeCell ref="H2:I2"/>
    <mergeCell ref="A3:I3"/>
    <mergeCell ref="A4:B4"/>
    <mergeCell ref="C4:E4"/>
    <mergeCell ref="G4:I4"/>
    <mergeCell ref="A5:B5"/>
    <mergeCell ref="A7:I7"/>
    <mergeCell ref="D8:I8"/>
    <mergeCell ref="D9:I16"/>
    <mergeCell ref="A8:C8"/>
    <mergeCell ref="A17:I17"/>
    <mergeCell ref="C5:E5"/>
    <mergeCell ref="G5:I5"/>
    <mergeCell ref="A6:B6"/>
    <mergeCell ref="C6:E6"/>
    <mergeCell ref="G6:I6"/>
    <mergeCell ref="B23:I23"/>
    <mergeCell ref="B24:I24"/>
    <mergeCell ref="B25:I25"/>
    <mergeCell ref="B26:I26"/>
    <mergeCell ref="B27:I27"/>
    <mergeCell ref="B18:I18"/>
    <mergeCell ref="B19:I19"/>
    <mergeCell ref="B20:I20"/>
    <mergeCell ref="B21:I21"/>
    <mergeCell ref="B22:I22"/>
    <mergeCell ref="A38:I40"/>
    <mergeCell ref="B33:I33"/>
    <mergeCell ref="B34:I34"/>
    <mergeCell ref="B35:I35"/>
    <mergeCell ref="B36:I36"/>
    <mergeCell ref="B37:I37"/>
    <mergeCell ref="B28:I28"/>
    <mergeCell ref="B29:I29"/>
    <mergeCell ref="B30:I30"/>
    <mergeCell ref="B31:I31"/>
    <mergeCell ref="B32:I32"/>
  </mergeCells>
  <dataValidations count="1">
    <dataValidation type="list" allowBlank="1" showInputMessage="1" showErrorMessage="1" sqref="D642:D1048576 D41:D632">
      <formula1>$A$643:$A$645</formula1>
    </dataValidation>
  </dataValidations>
  <pageMargins left="0.70866141732283472" right="0.70866141732283472" top="0.74803149606299213" bottom="0.74803149606299213" header="0.31496062992125984" footer="0.31496062992125984"/>
  <pageSetup paperSize="9" scale="55" orientation="portrait" r:id="rId1"/>
  <headerFooter>
    <oddHeader>&amp;LChecklist No. 5 &amp;CPaediatrics Ward&amp;RVersion- NHSRC/3.0</oddHeader>
    <oddFooter>&amp;CPage &amp;P</oddFooter>
  </headerFooter>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sheetPr codeName="Sheet7" filterMode="1"/>
  <dimension ref="A1:I711"/>
  <sheetViews>
    <sheetView view="pageBreakPreview" topLeftCell="A679" zoomScale="60" zoomScaleNormal="70" zoomScalePageLayoutView="70" workbookViewId="0">
      <selection activeCell="N694" sqref="N694"/>
    </sheetView>
  </sheetViews>
  <sheetFormatPr defaultColWidth="9.1796875" defaultRowHeight="14.5"/>
  <cols>
    <col min="1" max="1" width="13.7265625" style="417" customWidth="1"/>
    <col min="2" max="2" width="31" style="8" customWidth="1"/>
    <col min="3" max="3" width="31.7265625" style="8" customWidth="1"/>
    <col min="4" max="4" width="7.54296875" style="8" customWidth="1"/>
    <col min="5" max="5" width="10.26953125" style="9" customWidth="1"/>
    <col min="6" max="6" width="21.7265625" style="8" customWidth="1"/>
    <col min="7" max="7" width="27.54296875" style="8" customWidth="1"/>
    <col min="8" max="8" width="7.7265625" style="11" customWidth="1"/>
    <col min="9" max="9" width="6.81640625" style="11" customWidth="1"/>
    <col min="10" max="16384" width="9.1796875" style="8"/>
  </cols>
  <sheetData>
    <row r="1" spans="1:9" ht="33.5">
      <c r="A1" s="829" t="s">
        <v>6115</v>
      </c>
      <c r="B1" s="830"/>
      <c r="C1" s="830"/>
      <c r="D1" s="830"/>
      <c r="E1" s="830"/>
      <c r="F1" s="830"/>
      <c r="G1" s="830"/>
      <c r="H1" s="830"/>
      <c r="I1" s="971"/>
    </row>
    <row r="2" spans="1:9" ht="33.5">
      <c r="A2" s="829" t="s">
        <v>6133</v>
      </c>
      <c r="B2" s="830"/>
      <c r="C2" s="830"/>
      <c r="D2" s="830"/>
      <c r="E2" s="830"/>
      <c r="F2" s="830"/>
      <c r="G2" s="830"/>
      <c r="H2" s="888">
        <v>6</v>
      </c>
      <c r="I2" s="889"/>
    </row>
    <row r="3" spans="1:9" ht="28.9" customHeight="1">
      <c r="A3" s="835" t="s">
        <v>6117</v>
      </c>
      <c r="B3" s="835"/>
      <c r="C3" s="835"/>
      <c r="D3" s="835"/>
      <c r="E3" s="835"/>
      <c r="F3" s="835"/>
      <c r="G3" s="835"/>
      <c r="H3" s="835"/>
      <c r="I3" s="835"/>
    </row>
    <row r="4" spans="1:9" ht="42">
      <c r="A4" s="806" t="s">
        <v>6112</v>
      </c>
      <c r="B4" s="806"/>
      <c r="C4" s="807"/>
      <c r="D4" s="807"/>
      <c r="E4" s="807"/>
      <c r="F4" s="655" t="s">
        <v>6121</v>
      </c>
      <c r="G4" s="807"/>
      <c r="H4" s="807"/>
      <c r="I4" s="807"/>
    </row>
    <row r="5" spans="1:9" ht="42">
      <c r="A5" s="809" t="s">
        <v>6113</v>
      </c>
      <c r="B5" s="810"/>
      <c r="C5" s="811"/>
      <c r="D5" s="811"/>
      <c r="E5" s="811"/>
      <c r="F5" s="656" t="s">
        <v>6126</v>
      </c>
      <c r="G5" s="807"/>
      <c r="H5" s="807"/>
      <c r="I5" s="807"/>
    </row>
    <row r="6" spans="1:9" ht="63" customHeight="1">
      <c r="A6" s="840" t="s">
        <v>6123</v>
      </c>
      <c r="B6" s="840"/>
      <c r="C6" s="841"/>
      <c r="D6" s="841"/>
      <c r="E6" s="841"/>
      <c r="F6" s="656" t="s">
        <v>6122</v>
      </c>
      <c r="G6" s="807"/>
      <c r="H6" s="807"/>
      <c r="I6" s="807"/>
    </row>
    <row r="7" spans="1:9" ht="33.5">
      <c r="A7" s="940" t="s">
        <v>2404</v>
      </c>
      <c r="B7" s="941"/>
      <c r="C7" s="941"/>
      <c r="D7" s="941"/>
      <c r="E7" s="941"/>
      <c r="F7" s="941"/>
      <c r="G7" s="941"/>
      <c r="H7" s="941"/>
      <c r="I7" s="941"/>
    </row>
    <row r="8" spans="1:9" ht="33.65" customHeight="1">
      <c r="A8" s="1012" t="s">
        <v>45</v>
      </c>
      <c r="B8" s="1012"/>
      <c r="C8" s="1013"/>
      <c r="D8" s="989" t="s">
        <v>6134</v>
      </c>
      <c r="E8" s="989"/>
      <c r="F8" s="989"/>
      <c r="G8" s="989"/>
      <c r="H8" s="989"/>
      <c r="I8" s="989"/>
    </row>
    <row r="9" spans="1:9" ht="33.65" customHeight="1">
      <c r="A9" s="681" t="s">
        <v>44</v>
      </c>
      <c r="B9" s="683" t="s">
        <v>43</v>
      </c>
      <c r="C9" s="687">
        <f>'SNCU '!D691</f>
        <v>0</v>
      </c>
      <c r="D9" s="928">
        <f>D699</f>
        <v>0</v>
      </c>
      <c r="E9" s="991"/>
      <c r="F9" s="991"/>
      <c r="G9" s="991"/>
      <c r="H9" s="991"/>
      <c r="I9" s="1014"/>
    </row>
    <row r="10" spans="1:9" ht="33.65" customHeight="1">
      <c r="A10" s="681" t="s">
        <v>42</v>
      </c>
      <c r="B10" s="683" t="s">
        <v>41</v>
      </c>
      <c r="C10" s="687">
        <f>'SNCU '!D692</f>
        <v>0</v>
      </c>
      <c r="D10" s="994"/>
      <c r="E10" s="995"/>
      <c r="F10" s="995"/>
      <c r="G10" s="995"/>
      <c r="H10" s="995"/>
      <c r="I10" s="1015"/>
    </row>
    <row r="11" spans="1:9" ht="33.65" customHeight="1">
      <c r="A11" s="681" t="s">
        <v>40</v>
      </c>
      <c r="B11" s="683" t="s">
        <v>39</v>
      </c>
      <c r="C11" s="687">
        <f>'SNCU '!D693</f>
        <v>0</v>
      </c>
      <c r="D11" s="994"/>
      <c r="E11" s="995"/>
      <c r="F11" s="995"/>
      <c r="G11" s="995"/>
      <c r="H11" s="995"/>
      <c r="I11" s="1015"/>
    </row>
    <row r="12" spans="1:9" ht="33.65" customHeight="1">
      <c r="A12" s="681" t="s">
        <v>38</v>
      </c>
      <c r="B12" s="683" t="s">
        <v>37</v>
      </c>
      <c r="C12" s="687">
        <f>'SNCU '!D694</f>
        <v>0</v>
      </c>
      <c r="D12" s="994"/>
      <c r="E12" s="995"/>
      <c r="F12" s="995"/>
      <c r="G12" s="995"/>
      <c r="H12" s="995"/>
      <c r="I12" s="1015"/>
    </row>
    <row r="13" spans="1:9" ht="33.65" customHeight="1">
      <c r="A13" s="681" t="s">
        <v>36</v>
      </c>
      <c r="B13" s="683" t="s">
        <v>35</v>
      </c>
      <c r="C13" s="687">
        <f>'SNCU '!D695</f>
        <v>0</v>
      </c>
      <c r="D13" s="994"/>
      <c r="E13" s="995"/>
      <c r="F13" s="995"/>
      <c r="G13" s="995"/>
      <c r="H13" s="995"/>
      <c r="I13" s="1015"/>
    </row>
    <row r="14" spans="1:9" ht="33.65" customHeight="1">
      <c r="A14" s="681" t="s">
        <v>33</v>
      </c>
      <c r="B14" s="683" t="s">
        <v>26</v>
      </c>
      <c r="C14" s="687">
        <f>'SNCU '!D696</f>
        <v>0</v>
      </c>
      <c r="D14" s="994"/>
      <c r="E14" s="995"/>
      <c r="F14" s="995"/>
      <c r="G14" s="995"/>
      <c r="H14" s="995"/>
      <c r="I14" s="1015"/>
    </row>
    <row r="15" spans="1:9" ht="33.65" customHeight="1">
      <c r="A15" s="681" t="s">
        <v>32</v>
      </c>
      <c r="B15" s="683" t="s">
        <v>31</v>
      </c>
      <c r="C15" s="687">
        <f>'SNCU '!D697</f>
        <v>0</v>
      </c>
      <c r="D15" s="994"/>
      <c r="E15" s="995"/>
      <c r="F15" s="995"/>
      <c r="G15" s="995"/>
      <c r="H15" s="995"/>
      <c r="I15" s="1015"/>
    </row>
    <row r="16" spans="1:9" ht="33.65" customHeight="1">
      <c r="A16" s="681" t="s">
        <v>30</v>
      </c>
      <c r="B16" s="683" t="s">
        <v>29</v>
      </c>
      <c r="C16" s="687">
        <f>'SNCU '!D698</f>
        <v>0</v>
      </c>
      <c r="D16" s="998"/>
      <c r="E16" s="999"/>
      <c r="F16" s="999"/>
      <c r="G16" s="999"/>
      <c r="H16" s="999"/>
      <c r="I16" s="1016"/>
    </row>
    <row r="17" spans="1:9" ht="33.65" customHeight="1">
      <c r="A17" s="873"/>
      <c r="B17" s="874"/>
      <c r="C17" s="874"/>
      <c r="D17" s="874"/>
      <c r="E17" s="874"/>
      <c r="F17" s="874"/>
      <c r="G17" s="874"/>
      <c r="H17" s="874"/>
      <c r="I17" s="968"/>
    </row>
    <row r="18" spans="1:9" ht="33.65" customHeight="1">
      <c r="A18" s="661"/>
      <c r="B18" s="812" t="s">
        <v>6118</v>
      </c>
      <c r="C18" s="812"/>
      <c r="D18" s="812"/>
      <c r="E18" s="812"/>
      <c r="F18" s="812"/>
      <c r="G18" s="812"/>
      <c r="H18" s="812"/>
      <c r="I18" s="812"/>
    </row>
    <row r="19" spans="1:9" ht="33.65" customHeight="1">
      <c r="A19" s="662">
        <v>1</v>
      </c>
      <c r="B19" s="814"/>
      <c r="C19" s="814"/>
      <c r="D19" s="814"/>
      <c r="E19" s="814"/>
      <c r="F19" s="814"/>
      <c r="G19" s="814"/>
      <c r="H19" s="814"/>
      <c r="I19" s="814"/>
    </row>
    <row r="20" spans="1:9" ht="33.65" customHeight="1">
      <c r="A20" s="662">
        <v>2</v>
      </c>
      <c r="B20" s="814"/>
      <c r="C20" s="814"/>
      <c r="D20" s="814"/>
      <c r="E20" s="814"/>
      <c r="F20" s="814"/>
      <c r="G20" s="814"/>
      <c r="H20" s="814"/>
      <c r="I20" s="814"/>
    </row>
    <row r="21" spans="1:9" ht="33.65" customHeight="1">
      <c r="A21" s="662">
        <v>3</v>
      </c>
      <c r="B21" s="814"/>
      <c r="C21" s="814"/>
      <c r="D21" s="814"/>
      <c r="E21" s="814"/>
      <c r="F21" s="814"/>
      <c r="G21" s="814"/>
      <c r="H21" s="814"/>
      <c r="I21" s="814"/>
    </row>
    <row r="22" spans="1:9" ht="33.65" customHeight="1">
      <c r="A22" s="662">
        <v>4</v>
      </c>
      <c r="B22" s="814"/>
      <c r="C22" s="814"/>
      <c r="D22" s="814"/>
      <c r="E22" s="814"/>
      <c r="F22" s="814"/>
      <c r="G22" s="814"/>
      <c r="H22" s="814"/>
      <c r="I22" s="814"/>
    </row>
    <row r="23" spans="1:9" ht="33.65" customHeight="1">
      <c r="A23" s="662">
        <v>5</v>
      </c>
      <c r="B23" s="814"/>
      <c r="C23" s="814"/>
      <c r="D23" s="814"/>
      <c r="E23" s="814"/>
      <c r="F23" s="814"/>
      <c r="G23" s="814"/>
      <c r="H23" s="814"/>
      <c r="I23" s="814"/>
    </row>
    <row r="24" spans="1:9" ht="33.65" customHeight="1">
      <c r="A24" s="661"/>
      <c r="B24" s="816" t="s">
        <v>6120</v>
      </c>
      <c r="C24" s="817"/>
      <c r="D24" s="817"/>
      <c r="E24" s="817"/>
      <c r="F24" s="817"/>
      <c r="G24" s="817"/>
      <c r="H24" s="817"/>
      <c r="I24" s="967"/>
    </row>
    <row r="25" spans="1:9" ht="33.65" customHeight="1">
      <c r="A25" s="662">
        <v>1</v>
      </c>
      <c r="B25" s="814"/>
      <c r="C25" s="814"/>
      <c r="D25" s="814"/>
      <c r="E25" s="814"/>
      <c r="F25" s="814"/>
      <c r="G25" s="814"/>
      <c r="H25" s="814"/>
      <c r="I25" s="814"/>
    </row>
    <row r="26" spans="1:9" ht="33.65" customHeight="1">
      <c r="A26" s="662">
        <v>2</v>
      </c>
      <c r="B26" s="814"/>
      <c r="C26" s="814"/>
      <c r="D26" s="814"/>
      <c r="E26" s="814"/>
      <c r="F26" s="814"/>
      <c r="G26" s="814"/>
      <c r="H26" s="814"/>
      <c r="I26" s="814"/>
    </row>
    <row r="27" spans="1:9" ht="33.65" customHeight="1">
      <c r="A27" s="662">
        <v>3</v>
      </c>
      <c r="B27" s="814"/>
      <c r="C27" s="814"/>
      <c r="D27" s="814"/>
      <c r="E27" s="814"/>
      <c r="F27" s="814"/>
      <c r="G27" s="814"/>
      <c r="H27" s="814"/>
      <c r="I27" s="814"/>
    </row>
    <row r="28" spans="1:9" ht="33.65" customHeight="1">
      <c r="A28" s="662">
        <v>4</v>
      </c>
      <c r="B28" s="789"/>
      <c r="C28" s="790"/>
      <c r="D28" s="790"/>
      <c r="E28" s="790"/>
      <c r="F28" s="790"/>
      <c r="G28" s="790"/>
      <c r="H28" s="790"/>
      <c r="I28" s="947"/>
    </row>
    <row r="29" spans="1:9" ht="33.65" customHeight="1">
      <c r="A29" s="662">
        <v>5</v>
      </c>
      <c r="B29" s="789"/>
      <c r="C29" s="790"/>
      <c r="D29" s="790"/>
      <c r="E29" s="790"/>
      <c r="F29" s="790"/>
      <c r="G29" s="790"/>
      <c r="H29" s="790"/>
      <c r="I29" s="947"/>
    </row>
    <row r="30" spans="1:9" ht="33.65" customHeight="1">
      <c r="A30" s="661"/>
      <c r="B30" s="812" t="s">
        <v>6119</v>
      </c>
      <c r="C30" s="812"/>
      <c r="D30" s="812"/>
      <c r="E30" s="812"/>
      <c r="F30" s="812"/>
      <c r="G30" s="812"/>
      <c r="H30" s="812"/>
      <c r="I30" s="812"/>
    </row>
    <row r="31" spans="1:9" ht="33.65" customHeight="1">
      <c r="A31" s="662">
        <v>1</v>
      </c>
      <c r="B31" s="814"/>
      <c r="C31" s="814"/>
      <c r="D31" s="814"/>
      <c r="E31" s="814"/>
      <c r="F31" s="814"/>
      <c r="G31" s="814"/>
      <c r="H31" s="814"/>
      <c r="I31" s="814"/>
    </row>
    <row r="32" spans="1:9" ht="33.65" customHeight="1">
      <c r="A32" s="662">
        <v>2</v>
      </c>
      <c r="B32" s="814"/>
      <c r="C32" s="814"/>
      <c r="D32" s="814"/>
      <c r="E32" s="814"/>
      <c r="F32" s="814"/>
      <c r="G32" s="814"/>
      <c r="H32" s="814"/>
      <c r="I32" s="814"/>
    </row>
    <row r="33" spans="1:9" ht="33.65" customHeight="1">
      <c r="A33" s="662">
        <v>3</v>
      </c>
      <c r="B33" s="814"/>
      <c r="C33" s="814"/>
      <c r="D33" s="814"/>
      <c r="E33" s="814"/>
      <c r="F33" s="814"/>
      <c r="G33" s="814"/>
      <c r="H33" s="814"/>
      <c r="I33" s="814"/>
    </row>
    <row r="34" spans="1:9" ht="33.65" customHeight="1">
      <c r="A34" s="662">
        <v>4</v>
      </c>
      <c r="B34" s="814"/>
      <c r="C34" s="814"/>
      <c r="D34" s="814"/>
      <c r="E34" s="814"/>
      <c r="F34" s="814"/>
      <c r="G34" s="814"/>
      <c r="H34" s="814"/>
      <c r="I34" s="814"/>
    </row>
    <row r="35" spans="1:9" ht="33.65" customHeight="1">
      <c r="A35" s="662">
        <v>5</v>
      </c>
      <c r="B35" s="789"/>
      <c r="C35" s="790"/>
      <c r="D35" s="790"/>
      <c r="E35" s="790"/>
      <c r="F35" s="790"/>
      <c r="G35" s="790"/>
      <c r="H35" s="790"/>
      <c r="I35" s="947"/>
    </row>
    <row r="36" spans="1:9" ht="33.65" customHeight="1">
      <c r="A36" s="661"/>
      <c r="B36" s="863" t="s">
        <v>6124</v>
      </c>
      <c r="C36" s="864"/>
      <c r="D36" s="864"/>
      <c r="E36" s="864"/>
      <c r="F36" s="864"/>
      <c r="G36" s="864"/>
      <c r="H36" s="864"/>
      <c r="I36" s="948"/>
    </row>
    <row r="37" spans="1:9" ht="33.65" customHeight="1">
      <c r="A37" s="661"/>
      <c r="B37" s="842" t="s">
        <v>6125</v>
      </c>
      <c r="C37" s="842"/>
      <c r="D37" s="842"/>
      <c r="E37" s="842"/>
      <c r="F37" s="842"/>
      <c r="G37" s="842"/>
      <c r="H37" s="842"/>
      <c r="I37" s="842"/>
    </row>
    <row r="38" spans="1:9" ht="33.65" customHeight="1">
      <c r="A38" s="922"/>
      <c r="B38" s="923"/>
      <c r="C38" s="923"/>
      <c r="D38" s="923"/>
      <c r="E38" s="923"/>
      <c r="F38" s="923"/>
      <c r="G38" s="923"/>
      <c r="H38" s="923"/>
      <c r="I38" s="923"/>
    </row>
    <row r="39" spans="1:9" ht="33.65" customHeight="1">
      <c r="A39" s="969"/>
      <c r="B39" s="970"/>
      <c r="C39" s="970"/>
      <c r="D39" s="970"/>
      <c r="E39" s="970"/>
      <c r="F39" s="970"/>
      <c r="G39" s="970"/>
      <c r="H39" s="970"/>
      <c r="I39" s="970"/>
    </row>
    <row r="40" spans="1:9">
      <c r="A40" s="969"/>
      <c r="B40" s="970"/>
      <c r="C40" s="970"/>
      <c r="D40" s="970"/>
      <c r="E40" s="970"/>
      <c r="F40" s="970"/>
      <c r="G40" s="970"/>
      <c r="H40" s="970"/>
      <c r="I40" s="970"/>
    </row>
    <row r="41" spans="1:9" ht="72.5">
      <c r="A41" s="462" t="s">
        <v>2693</v>
      </c>
      <c r="B41" s="467" t="s">
        <v>2692</v>
      </c>
      <c r="C41" s="462" t="s">
        <v>1461</v>
      </c>
      <c r="D41" s="457" t="s">
        <v>2691</v>
      </c>
      <c r="E41" s="458" t="s">
        <v>2690</v>
      </c>
      <c r="F41" s="462" t="s">
        <v>2234</v>
      </c>
      <c r="G41" s="462" t="s">
        <v>2233</v>
      </c>
    </row>
    <row r="42" spans="1:9" ht="18.5">
      <c r="A42" s="237"/>
      <c r="B42" s="988" t="s">
        <v>1455</v>
      </c>
      <c r="C42" s="988"/>
      <c r="D42" s="988"/>
      <c r="E42" s="988"/>
      <c r="F42" s="988"/>
      <c r="G42" s="988"/>
      <c r="H42" s="11">
        <f>H43+H62+H74</f>
        <v>0</v>
      </c>
      <c r="I42" s="11">
        <f>I43+I62+I74</f>
        <v>24</v>
      </c>
    </row>
    <row r="43" spans="1:9" ht="40.15" customHeight="1">
      <c r="A43" s="406" t="s">
        <v>1454</v>
      </c>
      <c r="B43" s="1006" t="s">
        <v>1453</v>
      </c>
      <c r="C43" s="1007"/>
      <c r="D43" s="1007"/>
      <c r="E43" s="1007"/>
      <c r="F43" s="1007"/>
      <c r="G43" s="1008"/>
      <c r="H43" s="11">
        <f>SUM(D47:D57)</f>
        <v>0</v>
      </c>
      <c r="I43" s="11">
        <f>COUNT(D47:D57)*2</f>
        <v>4</v>
      </c>
    </row>
    <row r="44" spans="1:9" ht="31" hidden="1">
      <c r="A44" s="21" t="s">
        <v>1452</v>
      </c>
      <c r="B44" s="42" t="s">
        <v>2689</v>
      </c>
      <c r="C44" s="25"/>
      <c r="D44" s="25"/>
      <c r="E44" s="26"/>
      <c r="F44" s="25"/>
      <c r="G44" s="25"/>
    </row>
    <row r="45" spans="1:9" ht="31" hidden="1">
      <c r="A45" s="21" t="s">
        <v>1448</v>
      </c>
      <c r="B45" s="42" t="s">
        <v>2688</v>
      </c>
      <c r="C45" s="25"/>
      <c r="D45" s="25"/>
      <c r="E45" s="26"/>
      <c r="F45" s="25"/>
      <c r="G45" s="25"/>
    </row>
    <row r="46" spans="1:9" ht="31" hidden="1">
      <c r="A46" s="21" t="s">
        <v>1444</v>
      </c>
      <c r="B46" s="42" t="s">
        <v>2687</v>
      </c>
      <c r="C46" s="25"/>
      <c r="D46" s="25"/>
      <c r="E46" s="26"/>
      <c r="F46" s="25"/>
      <c r="G46" s="25"/>
    </row>
    <row r="47" spans="1:9" ht="43.5">
      <c r="A47" s="19" t="s">
        <v>1440</v>
      </c>
      <c r="B47" s="42" t="s">
        <v>2686</v>
      </c>
      <c r="C47" s="25" t="s">
        <v>2685</v>
      </c>
      <c r="D47" s="24">
        <v>0</v>
      </c>
      <c r="E47" s="26" t="s">
        <v>116</v>
      </c>
      <c r="F47" s="17" t="s">
        <v>2684</v>
      </c>
      <c r="G47" s="24"/>
    </row>
    <row r="48" spans="1:9" ht="31" hidden="1">
      <c r="A48" s="21" t="s">
        <v>1436</v>
      </c>
      <c r="B48" s="42" t="s">
        <v>2683</v>
      </c>
      <c r="C48" s="25"/>
      <c r="D48" s="25"/>
      <c r="E48" s="26"/>
      <c r="F48" s="25"/>
      <c r="G48" s="25"/>
    </row>
    <row r="49" spans="1:9" ht="31" hidden="1">
      <c r="A49" s="21" t="s">
        <v>1432</v>
      </c>
      <c r="B49" s="42" t="s">
        <v>2682</v>
      </c>
      <c r="C49" s="25"/>
      <c r="D49" s="25"/>
      <c r="E49" s="26"/>
      <c r="F49" s="25"/>
      <c r="G49" s="25"/>
    </row>
    <row r="50" spans="1:9" ht="31" hidden="1">
      <c r="A50" s="21" t="s">
        <v>1426</v>
      </c>
      <c r="B50" s="42" t="s">
        <v>2681</v>
      </c>
      <c r="C50" s="25"/>
      <c r="D50" s="25"/>
      <c r="E50" s="26"/>
      <c r="F50" s="25"/>
      <c r="G50" s="25"/>
    </row>
    <row r="51" spans="1:9" ht="31" hidden="1">
      <c r="A51" s="21" t="s">
        <v>1420</v>
      </c>
      <c r="B51" s="42" t="s">
        <v>2680</v>
      </c>
      <c r="C51" s="25"/>
      <c r="D51" s="25"/>
      <c r="E51" s="26"/>
      <c r="F51" s="25"/>
      <c r="G51" s="25"/>
    </row>
    <row r="52" spans="1:9" ht="31" hidden="1">
      <c r="A52" s="21" t="s">
        <v>1417</v>
      </c>
      <c r="B52" s="42" t="s">
        <v>2679</v>
      </c>
      <c r="C52" s="25"/>
      <c r="D52" s="25"/>
      <c r="E52" s="26"/>
      <c r="F52" s="25"/>
      <c r="G52" s="25"/>
    </row>
    <row r="53" spans="1:9" ht="31" hidden="1">
      <c r="A53" s="21" t="s">
        <v>1414</v>
      </c>
      <c r="B53" s="42" t="s">
        <v>2678</v>
      </c>
      <c r="C53" s="25"/>
      <c r="D53" s="25"/>
      <c r="E53" s="26"/>
      <c r="F53" s="25"/>
      <c r="G53" s="25"/>
    </row>
    <row r="54" spans="1:9" ht="31" hidden="1">
      <c r="A54" s="21" t="s">
        <v>1408</v>
      </c>
      <c r="B54" s="42" t="s">
        <v>2677</v>
      </c>
      <c r="C54" s="25"/>
      <c r="D54" s="25"/>
      <c r="E54" s="26"/>
      <c r="F54" s="25"/>
      <c r="G54" s="25"/>
    </row>
    <row r="55" spans="1:9" ht="31" hidden="1">
      <c r="A55" s="21" t="s">
        <v>1404</v>
      </c>
      <c r="B55" s="42" t="s">
        <v>2676</v>
      </c>
      <c r="C55" s="25"/>
      <c r="D55" s="25"/>
      <c r="E55" s="26"/>
      <c r="F55" s="25"/>
      <c r="G55" s="25"/>
    </row>
    <row r="56" spans="1:9" ht="31" hidden="1">
      <c r="A56" s="21" t="s">
        <v>1400</v>
      </c>
      <c r="B56" s="42" t="s">
        <v>2675</v>
      </c>
      <c r="C56" s="25"/>
      <c r="D56" s="25"/>
      <c r="E56" s="26"/>
      <c r="F56" s="25"/>
      <c r="G56" s="25"/>
    </row>
    <row r="57" spans="1:9" ht="31">
      <c r="A57" s="19" t="s">
        <v>1395</v>
      </c>
      <c r="B57" s="42" t="s">
        <v>1394</v>
      </c>
      <c r="C57" s="17" t="s">
        <v>2397</v>
      </c>
      <c r="D57" s="24">
        <v>0</v>
      </c>
      <c r="E57" s="26" t="s">
        <v>110</v>
      </c>
      <c r="F57" s="25"/>
      <c r="G57" s="24"/>
    </row>
    <row r="58" spans="1:9" ht="30" hidden="1" customHeight="1">
      <c r="A58" s="21" t="s">
        <v>1392</v>
      </c>
      <c r="B58" s="42" t="s">
        <v>2674</v>
      </c>
      <c r="C58" s="25"/>
      <c r="D58" s="25"/>
      <c r="E58" s="26"/>
      <c r="F58" s="25"/>
      <c r="G58" s="25"/>
    </row>
    <row r="59" spans="1:9" ht="31" hidden="1">
      <c r="A59" s="21" t="s">
        <v>1383</v>
      </c>
      <c r="B59" s="42" t="s">
        <v>2673</v>
      </c>
      <c r="C59" s="25"/>
      <c r="D59" s="25"/>
      <c r="E59" s="26"/>
      <c r="F59" s="25"/>
      <c r="G59" s="25"/>
    </row>
    <row r="60" spans="1:9" ht="31" hidden="1">
      <c r="A60" s="21" t="s">
        <v>1381</v>
      </c>
      <c r="B60" s="42" t="s">
        <v>2672</v>
      </c>
      <c r="C60" s="25"/>
      <c r="D60" s="25"/>
      <c r="E60" s="26"/>
      <c r="F60" s="25"/>
      <c r="G60" s="25"/>
    </row>
    <row r="61" spans="1:9" ht="31" hidden="1">
      <c r="A61" s="21" t="s">
        <v>1379</v>
      </c>
      <c r="B61" s="42" t="s">
        <v>2671</v>
      </c>
      <c r="C61" s="25"/>
      <c r="D61" s="25"/>
      <c r="E61" s="26"/>
      <c r="F61" s="25"/>
      <c r="G61" s="25"/>
    </row>
    <row r="62" spans="1:9" ht="40.15" customHeight="1">
      <c r="A62" s="406" t="s">
        <v>1377</v>
      </c>
      <c r="B62" s="1006" t="s">
        <v>1376</v>
      </c>
      <c r="C62" s="1007"/>
      <c r="D62" s="1007"/>
      <c r="E62" s="1007"/>
      <c r="F62" s="1007"/>
      <c r="G62" s="1008"/>
      <c r="H62" s="11">
        <f>SUM(D65:D72)</f>
        <v>0</v>
      </c>
      <c r="I62" s="11">
        <f>COUNT(D65:D72)*2</f>
        <v>16</v>
      </c>
    </row>
    <row r="63" spans="1:9" ht="31" hidden="1">
      <c r="A63" s="21" t="s">
        <v>1375</v>
      </c>
      <c r="B63" s="38" t="s">
        <v>2670</v>
      </c>
      <c r="C63" s="25"/>
      <c r="D63" s="25"/>
      <c r="E63" s="26"/>
      <c r="F63" s="25"/>
      <c r="G63" s="25"/>
    </row>
    <row r="64" spans="1:9" ht="31" hidden="1">
      <c r="A64" s="21" t="s">
        <v>1373</v>
      </c>
      <c r="B64" s="38" t="s">
        <v>2669</v>
      </c>
      <c r="C64" s="25"/>
      <c r="D64" s="25"/>
      <c r="E64" s="26"/>
      <c r="F64" s="25"/>
      <c r="G64" s="25"/>
    </row>
    <row r="65" spans="1:9" ht="31">
      <c r="A65" s="19" t="s">
        <v>1370</v>
      </c>
      <c r="B65" s="38" t="s">
        <v>2668</v>
      </c>
      <c r="C65" s="22" t="s">
        <v>2667</v>
      </c>
      <c r="D65" s="24">
        <v>0</v>
      </c>
      <c r="E65" s="26" t="s">
        <v>110</v>
      </c>
      <c r="F65" s="25"/>
      <c r="G65" s="24"/>
    </row>
    <row r="66" spans="1:9" ht="58">
      <c r="A66" s="19"/>
      <c r="B66" s="38"/>
      <c r="C66" s="22" t="s">
        <v>2666</v>
      </c>
      <c r="D66" s="24">
        <v>0</v>
      </c>
      <c r="E66" s="26" t="s">
        <v>110</v>
      </c>
      <c r="F66" s="25"/>
      <c r="G66" s="24"/>
    </row>
    <row r="67" spans="1:9" ht="15.5">
      <c r="A67" s="19"/>
      <c r="B67" s="38"/>
      <c r="C67" s="12" t="s">
        <v>2665</v>
      </c>
      <c r="D67" s="24">
        <v>0</v>
      </c>
      <c r="E67" s="26" t="s">
        <v>110</v>
      </c>
      <c r="F67" s="25"/>
      <c r="G67" s="24"/>
    </row>
    <row r="68" spans="1:9" ht="29">
      <c r="A68" s="19"/>
      <c r="B68" s="38"/>
      <c r="C68" s="22" t="s">
        <v>2664</v>
      </c>
      <c r="D68" s="24">
        <v>0</v>
      </c>
      <c r="E68" s="26" t="s">
        <v>110</v>
      </c>
      <c r="F68" s="25"/>
      <c r="G68" s="24"/>
    </row>
    <row r="69" spans="1:9" ht="15.5">
      <c r="A69" s="19"/>
      <c r="B69" s="38"/>
      <c r="C69" s="12" t="s">
        <v>2663</v>
      </c>
      <c r="D69" s="24">
        <v>0</v>
      </c>
      <c r="E69" s="26" t="s">
        <v>110</v>
      </c>
      <c r="F69" s="25"/>
      <c r="G69" s="24"/>
    </row>
    <row r="70" spans="1:9" ht="15.5">
      <c r="A70" s="19"/>
      <c r="B70" s="38"/>
      <c r="C70" s="12" t="s">
        <v>2662</v>
      </c>
      <c r="D70" s="24">
        <v>0</v>
      </c>
      <c r="E70" s="26" t="s">
        <v>110</v>
      </c>
      <c r="F70" s="25"/>
      <c r="G70" s="24"/>
    </row>
    <row r="71" spans="1:9" ht="29">
      <c r="A71" s="19"/>
      <c r="B71" s="38"/>
      <c r="C71" s="22" t="s">
        <v>2661</v>
      </c>
      <c r="D71" s="24">
        <v>0</v>
      </c>
      <c r="E71" s="26" t="s">
        <v>110</v>
      </c>
      <c r="F71" s="25"/>
      <c r="G71" s="24"/>
    </row>
    <row r="72" spans="1:9" ht="31">
      <c r="A72" s="19" t="s">
        <v>1367</v>
      </c>
      <c r="B72" s="38" t="s">
        <v>2660</v>
      </c>
      <c r="C72" s="17" t="s">
        <v>2215</v>
      </c>
      <c r="D72" s="24">
        <v>0</v>
      </c>
      <c r="E72" s="26" t="s">
        <v>110</v>
      </c>
      <c r="F72" s="25"/>
      <c r="G72" s="24"/>
    </row>
    <row r="73" spans="1:9" ht="31" hidden="1">
      <c r="A73" s="21" t="s">
        <v>1363</v>
      </c>
      <c r="B73" s="38" t="s">
        <v>2659</v>
      </c>
      <c r="C73" s="25"/>
      <c r="D73" s="25"/>
      <c r="E73" s="26"/>
      <c r="F73" s="25"/>
      <c r="G73" s="25"/>
    </row>
    <row r="74" spans="1:9" ht="40.15" customHeight="1">
      <c r="A74" s="406" t="s">
        <v>1360</v>
      </c>
      <c r="B74" s="1006" t="s">
        <v>1359</v>
      </c>
      <c r="C74" s="1007"/>
      <c r="D74" s="1007"/>
      <c r="E74" s="1007"/>
      <c r="F74" s="1007"/>
      <c r="G74" s="1008"/>
      <c r="H74" s="11">
        <f>SUM(D75:D76)</f>
        <v>0</v>
      </c>
      <c r="I74" s="11">
        <f>COUNT(D75:D76)*2</f>
        <v>4</v>
      </c>
    </row>
    <row r="75" spans="1:9" ht="31">
      <c r="A75" s="19" t="s">
        <v>1358</v>
      </c>
      <c r="B75" s="38" t="s">
        <v>2658</v>
      </c>
      <c r="C75" s="22" t="s">
        <v>2657</v>
      </c>
      <c r="D75" s="60">
        <v>0</v>
      </c>
      <c r="E75" s="13" t="s">
        <v>116</v>
      </c>
      <c r="F75" s="22" t="s">
        <v>2656</v>
      </c>
      <c r="G75" s="24"/>
    </row>
    <row r="76" spans="1:9" ht="174">
      <c r="A76" s="19" t="s">
        <v>1356</v>
      </c>
      <c r="B76" s="38" t="s">
        <v>2655</v>
      </c>
      <c r="C76" s="22" t="s">
        <v>2654</v>
      </c>
      <c r="D76" s="60">
        <v>0</v>
      </c>
      <c r="E76" s="13" t="s">
        <v>116</v>
      </c>
      <c r="F76" s="22" t="s">
        <v>2653</v>
      </c>
      <c r="G76" s="24"/>
    </row>
    <row r="77" spans="1:9" ht="31" hidden="1">
      <c r="A77" s="21" t="s">
        <v>1353</v>
      </c>
      <c r="B77" s="38" t="s">
        <v>2652</v>
      </c>
      <c r="C77" s="25"/>
      <c r="D77" s="25"/>
      <c r="E77" s="26"/>
      <c r="F77" s="25"/>
      <c r="G77" s="25"/>
    </row>
    <row r="78" spans="1:9" ht="40.15" hidden="1" customHeight="1">
      <c r="A78" s="407" t="s">
        <v>1349</v>
      </c>
      <c r="B78" s="1006" t="s">
        <v>1348</v>
      </c>
      <c r="C78" s="1007"/>
      <c r="D78" s="1007"/>
      <c r="E78" s="1007"/>
      <c r="F78" s="1007"/>
      <c r="G78" s="1008"/>
    </row>
    <row r="79" spans="1:9" ht="62" hidden="1">
      <c r="A79" s="21" t="s">
        <v>1347</v>
      </c>
      <c r="B79" s="42" t="s">
        <v>1346</v>
      </c>
      <c r="C79" s="25"/>
      <c r="D79" s="25"/>
      <c r="E79" s="26"/>
      <c r="F79" s="25"/>
      <c r="G79" s="25"/>
    </row>
    <row r="80" spans="1:9" ht="62" hidden="1">
      <c r="A80" s="21" t="s">
        <v>1343</v>
      </c>
      <c r="B80" s="42" t="s">
        <v>1342</v>
      </c>
      <c r="C80" s="25"/>
      <c r="D80" s="25"/>
      <c r="E80" s="26"/>
      <c r="F80" s="25"/>
      <c r="G80" s="25"/>
    </row>
    <row r="81" spans="1:7" ht="62" hidden="1">
      <c r="A81" s="21" t="s">
        <v>1340</v>
      </c>
      <c r="B81" s="42" t="s">
        <v>1339</v>
      </c>
      <c r="C81" s="25"/>
      <c r="D81" s="25"/>
      <c r="E81" s="26"/>
      <c r="F81" s="25"/>
      <c r="G81" s="25"/>
    </row>
    <row r="82" spans="1:7" ht="46.5" hidden="1">
      <c r="A82" s="21" t="s">
        <v>1337</v>
      </c>
      <c r="B82" s="42" t="s">
        <v>1336</v>
      </c>
      <c r="C82" s="25"/>
      <c r="D82" s="25"/>
      <c r="E82" s="26"/>
      <c r="F82" s="25"/>
      <c r="G82" s="25"/>
    </row>
    <row r="83" spans="1:7" ht="62" hidden="1">
      <c r="A83" s="21" t="s">
        <v>1330</v>
      </c>
      <c r="B83" s="42" t="s">
        <v>2651</v>
      </c>
      <c r="C83" s="25"/>
      <c r="D83" s="25"/>
      <c r="E83" s="26"/>
      <c r="F83" s="25"/>
      <c r="G83" s="25"/>
    </row>
    <row r="84" spans="1:7" ht="46.5" hidden="1">
      <c r="A84" s="21" t="s">
        <v>1324</v>
      </c>
      <c r="B84" s="42" t="s">
        <v>1323</v>
      </c>
      <c r="C84" s="25"/>
      <c r="D84" s="25"/>
      <c r="E84" s="26"/>
      <c r="F84" s="25"/>
      <c r="G84" s="25"/>
    </row>
    <row r="85" spans="1:7" ht="62" hidden="1">
      <c r="A85" s="21" t="s">
        <v>1321</v>
      </c>
      <c r="B85" s="42" t="s">
        <v>1320</v>
      </c>
      <c r="C85" s="178"/>
      <c r="D85" s="25"/>
      <c r="E85" s="26"/>
      <c r="F85" s="178"/>
      <c r="G85" s="25"/>
    </row>
    <row r="86" spans="1:7" ht="93" hidden="1">
      <c r="A86" s="21" t="s">
        <v>1318</v>
      </c>
      <c r="B86" s="42" t="s">
        <v>1317</v>
      </c>
      <c r="C86" s="178"/>
      <c r="D86" s="25"/>
      <c r="E86" s="26"/>
      <c r="F86" s="178"/>
      <c r="G86" s="25"/>
    </row>
    <row r="87" spans="1:7" ht="62" hidden="1">
      <c r="A87" s="21" t="s">
        <v>1315</v>
      </c>
      <c r="B87" s="42" t="s">
        <v>1314</v>
      </c>
      <c r="C87" s="178"/>
      <c r="D87" s="25"/>
      <c r="E87" s="26"/>
      <c r="F87" s="178"/>
      <c r="G87" s="25"/>
    </row>
    <row r="88" spans="1:7" ht="46.5" hidden="1">
      <c r="A88" s="21" t="s">
        <v>1313</v>
      </c>
      <c r="B88" s="42" t="s">
        <v>1312</v>
      </c>
      <c r="C88" s="178"/>
      <c r="D88" s="25"/>
      <c r="E88" s="26"/>
      <c r="F88" s="178"/>
      <c r="G88" s="25"/>
    </row>
    <row r="89" spans="1:7" ht="29" hidden="1">
      <c r="A89" s="21" t="s">
        <v>1310</v>
      </c>
      <c r="B89" s="23" t="s">
        <v>1309</v>
      </c>
      <c r="C89" s="178"/>
      <c r="D89" s="25"/>
      <c r="E89" s="26"/>
      <c r="F89" s="178"/>
      <c r="G89" s="25"/>
    </row>
    <row r="90" spans="1:7" ht="15.5" hidden="1">
      <c r="A90" s="407" t="s">
        <v>1307</v>
      </c>
      <c r="B90" s="1006" t="s">
        <v>1306</v>
      </c>
      <c r="C90" s="1007"/>
      <c r="D90" s="1007"/>
      <c r="E90" s="1007"/>
      <c r="F90" s="1007"/>
      <c r="G90" s="1008"/>
    </row>
    <row r="91" spans="1:7" ht="31" hidden="1">
      <c r="A91" s="21" t="s">
        <v>1305</v>
      </c>
      <c r="B91" s="38" t="s">
        <v>1304</v>
      </c>
      <c r="C91" s="25"/>
      <c r="D91" s="25"/>
      <c r="E91" s="26"/>
      <c r="F91" s="25"/>
      <c r="G91" s="25"/>
    </row>
    <row r="92" spans="1:7" ht="31" hidden="1">
      <c r="A92" s="21" t="s">
        <v>1303</v>
      </c>
      <c r="B92" s="38" t="s">
        <v>1302</v>
      </c>
      <c r="C92" s="25"/>
      <c r="D92" s="25"/>
      <c r="E92" s="26"/>
      <c r="F92" s="25"/>
      <c r="G92" s="25"/>
    </row>
    <row r="93" spans="1:7" ht="31" hidden="1">
      <c r="A93" s="21" t="s">
        <v>1301</v>
      </c>
      <c r="B93" s="38" t="s">
        <v>1300</v>
      </c>
      <c r="C93" s="25"/>
      <c r="D93" s="25"/>
      <c r="E93" s="26"/>
      <c r="F93" s="25"/>
      <c r="G93" s="25"/>
    </row>
    <row r="94" spans="1:7" ht="31" hidden="1">
      <c r="A94" s="21" t="s">
        <v>1299</v>
      </c>
      <c r="B94" s="38" t="s">
        <v>1298</v>
      </c>
      <c r="C94" s="25"/>
      <c r="D94" s="25"/>
      <c r="E94" s="26"/>
      <c r="F94" s="25"/>
      <c r="G94" s="25"/>
    </row>
    <row r="95" spans="1:7" ht="31" hidden="1">
      <c r="A95" s="21" t="s">
        <v>1297</v>
      </c>
      <c r="B95" s="31" t="s">
        <v>1296</v>
      </c>
      <c r="C95" s="25"/>
      <c r="D95" s="25"/>
      <c r="E95" s="26"/>
      <c r="F95" s="25"/>
      <c r="G95" s="25"/>
    </row>
    <row r="96" spans="1:7" ht="31" hidden="1">
      <c r="A96" s="21" t="s">
        <v>1295</v>
      </c>
      <c r="B96" s="38" t="s">
        <v>1294</v>
      </c>
      <c r="C96" s="25"/>
      <c r="D96" s="25"/>
      <c r="E96" s="26"/>
      <c r="F96" s="25"/>
      <c r="G96" s="25"/>
    </row>
    <row r="97" spans="1:9" ht="31" hidden="1">
      <c r="A97" s="21" t="s">
        <v>1293</v>
      </c>
      <c r="B97" s="38" t="s">
        <v>1292</v>
      </c>
      <c r="C97" s="25"/>
      <c r="D97" s="25"/>
      <c r="E97" s="26"/>
      <c r="F97" s="25"/>
      <c r="G97" s="25"/>
    </row>
    <row r="98" spans="1:9" ht="40.15" hidden="1" customHeight="1">
      <c r="A98" s="407" t="s">
        <v>1291</v>
      </c>
      <c r="B98" s="1009" t="s">
        <v>1290</v>
      </c>
      <c r="C98" s="1010"/>
      <c r="D98" s="1010"/>
      <c r="E98" s="1010"/>
      <c r="F98" s="1010"/>
      <c r="G98" s="1011"/>
    </row>
    <row r="99" spans="1:9" ht="62" hidden="1">
      <c r="A99" s="21" t="s">
        <v>1289</v>
      </c>
      <c r="B99" s="31" t="s">
        <v>1288</v>
      </c>
      <c r="C99" s="25"/>
      <c r="D99" s="25"/>
      <c r="E99" s="26"/>
      <c r="F99" s="25"/>
      <c r="G99" s="25"/>
    </row>
    <row r="100" spans="1:9" ht="77.5" hidden="1">
      <c r="A100" s="21" t="s">
        <v>1285</v>
      </c>
      <c r="B100" s="38" t="s">
        <v>1284</v>
      </c>
      <c r="C100" s="25"/>
      <c r="D100" s="25"/>
      <c r="E100" s="26"/>
      <c r="F100" s="25"/>
      <c r="G100" s="25"/>
    </row>
    <row r="101" spans="1:9" ht="18.5">
      <c r="A101" s="116"/>
      <c r="B101" s="1017" t="s">
        <v>1283</v>
      </c>
      <c r="C101" s="988"/>
      <c r="D101" s="988"/>
      <c r="E101" s="988"/>
      <c r="F101" s="988"/>
      <c r="G101" s="988"/>
      <c r="H101" s="11">
        <f>H102+H123+H128+H135</f>
        <v>0</v>
      </c>
      <c r="I101" s="11">
        <f>I102+I123+I128+I135</f>
        <v>58</v>
      </c>
    </row>
    <row r="102" spans="1:9" ht="40.15" customHeight="1">
      <c r="A102" s="408" t="s">
        <v>1282</v>
      </c>
      <c r="B102" s="1018" t="s">
        <v>1281</v>
      </c>
      <c r="C102" s="1019"/>
      <c r="D102" s="1019"/>
      <c r="E102" s="1019"/>
      <c r="F102" s="1019"/>
      <c r="G102" s="1020"/>
      <c r="H102" s="11">
        <f>SUM(D103:D116)</f>
        <v>0</v>
      </c>
      <c r="I102" s="11">
        <f>COUNT(D103:D116)*2</f>
        <v>22</v>
      </c>
    </row>
    <row r="103" spans="1:9" ht="43.5">
      <c r="A103" s="19" t="s">
        <v>1280</v>
      </c>
      <c r="B103" s="33" t="s">
        <v>1279</v>
      </c>
      <c r="C103" s="88" t="s">
        <v>1278</v>
      </c>
      <c r="D103" s="24">
        <v>0</v>
      </c>
      <c r="E103" s="26" t="s">
        <v>168</v>
      </c>
      <c r="F103" s="22" t="s">
        <v>1277</v>
      </c>
      <c r="G103" s="24"/>
    </row>
    <row r="104" spans="1:9" ht="29">
      <c r="A104" s="19"/>
      <c r="B104" s="154"/>
      <c r="C104" s="23" t="s">
        <v>1932</v>
      </c>
      <c r="D104" s="24">
        <v>0</v>
      </c>
      <c r="E104" s="26" t="s">
        <v>168</v>
      </c>
      <c r="F104" s="25"/>
      <c r="G104" s="24"/>
    </row>
    <row r="105" spans="1:9" ht="15.5">
      <c r="A105" s="19"/>
      <c r="B105" s="25"/>
      <c r="C105" s="104" t="s">
        <v>1930</v>
      </c>
      <c r="D105" s="24">
        <v>0</v>
      </c>
      <c r="E105" s="26" t="s">
        <v>168</v>
      </c>
      <c r="F105" s="25"/>
      <c r="G105" s="24"/>
    </row>
    <row r="106" spans="1:9" ht="46.5">
      <c r="A106" s="19" t="s">
        <v>1275</v>
      </c>
      <c r="B106" s="33" t="s">
        <v>1274</v>
      </c>
      <c r="C106" s="32" t="s">
        <v>2650</v>
      </c>
      <c r="D106" s="24">
        <v>0</v>
      </c>
      <c r="E106" s="26" t="s">
        <v>168</v>
      </c>
      <c r="F106" s="25"/>
      <c r="G106" s="24"/>
    </row>
    <row r="107" spans="1:9">
      <c r="A107" s="19"/>
      <c r="B107" s="25"/>
      <c r="C107" s="48" t="s">
        <v>1929</v>
      </c>
      <c r="D107" s="24">
        <v>0</v>
      </c>
      <c r="E107" s="26" t="s">
        <v>168</v>
      </c>
      <c r="F107" s="25"/>
      <c r="G107" s="24"/>
    </row>
    <row r="108" spans="1:9" ht="29">
      <c r="A108" s="19"/>
      <c r="B108" s="25"/>
      <c r="C108" s="48" t="s">
        <v>2649</v>
      </c>
      <c r="D108" s="24">
        <v>0</v>
      </c>
      <c r="E108" s="26" t="s">
        <v>168</v>
      </c>
      <c r="F108" s="25"/>
      <c r="G108" s="24"/>
    </row>
    <row r="109" spans="1:9" ht="29">
      <c r="A109" s="19"/>
      <c r="B109" s="25"/>
      <c r="C109" s="48" t="s">
        <v>2648</v>
      </c>
      <c r="D109" s="24">
        <v>0</v>
      </c>
      <c r="E109" s="26" t="s">
        <v>168</v>
      </c>
      <c r="F109" s="25"/>
      <c r="G109" s="24"/>
    </row>
    <row r="110" spans="1:9" ht="46.5" hidden="1">
      <c r="A110" s="21" t="s">
        <v>1268</v>
      </c>
      <c r="B110" s="33" t="s">
        <v>1267</v>
      </c>
      <c r="C110" s="25"/>
      <c r="D110" s="25"/>
      <c r="E110" s="26"/>
      <c r="F110" s="25"/>
      <c r="G110" s="25"/>
    </row>
    <row r="111" spans="1:9" ht="46.5" hidden="1">
      <c r="A111" s="21" t="s">
        <v>1265</v>
      </c>
      <c r="B111" s="33" t="s">
        <v>1264</v>
      </c>
      <c r="C111" s="25"/>
      <c r="D111" s="25"/>
      <c r="E111" s="26"/>
      <c r="F111" s="25"/>
      <c r="G111" s="25"/>
    </row>
    <row r="112" spans="1:9" ht="101.5">
      <c r="A112" s="19" t="s">
        <v>1262</v>
      </c>
      <c r="B112" s="33" t="s">
        <v>1261</v>
      </c>
      <c r="C112" s="36" t="s">
        <v>2647</v>
      </c>
      <c r="D112" s="24">
        <v>0</v>
      </c>
      <c r="E112" s="13" t="s">
        <v>168</v>
      </c>
      <c r="F112" s="84" t="s">
        <v>2646</v>
      </c>
      <c r="G112" s="24"/>
    </row>
    <row r="113" spans="1:9" ht="29">
      <c r="A113" s="19"/>
      <c r="B113" s="33"/>
      <c r="C113" s="36" t="s">
        <v>2645</v>
      </c>
      <c r="D113" s="24">
        <v>0</v>
      </c>
      <c r="E113" s="13" t="s">
        <v>168</v>
      </c>
      <c r="F113" s="84"/>
      <c r="G113" s="24"/>
    </row>
    <row r="114" spans="1:9" ht="31">
      <c r="A114" s="19" t="s">
        <v>1258</v>
      </c>
      <c r="B114" s="33" t="s">
        <v>1257</v>
      </c>
      <c r="C114" s="102" t="s">
        <v>1256</v>
      </c>
      <c r="D114" s="24">
        <v>0</v>
      </c>
      <c r="E114" s="13" t="s">
        <v>168</v>
      </c>
      <c r="F114" s="25"/>
      <c r="G114" s="24"/>
    </row>
    <row r="115" spans="1:9" ht="46.5" hidden="1">
      <c r="A115" s="21" t="s">
        <v>1255</v>
      </c>
      <c r="B115" s="33" t="s">
        <v>1254</v>
      </c>
      <c r="C115" s="25"/>
      <c r="D115" s="25"/>
      <c r="E115" s="26"/>
      <c r="F115" s="25"/>
      <c r="G115" s="25"/>
    </row>
    <row r="116" spans="1:9" ht="46.5">
      <c r="A116" s="19" t="s">
        <v>1252</v>
      </c>
      <c r="B116" s="33" t="s">
        <v>1251</v>
      </c>
      <c r="C116" s="17" t="s">
        <v>2204</v>
      </c>
      <c r="D116" s="24">
        <v>0</v>
      </c>
      <c r="E116" s="26" t="s">
        <v>168</v>
      </c>
      <c r="F116" s="25"/>
      <c r="G116" s="24"/>
    </row>
    <row r="117" spans="1:9" ht="40.15" customHeight="1">
      <c r="A117" s="408" t="s">
        <v>1248</v>
      </c>
      <c r="B117" s="1018" t="s">
        <v>2644</v>
      </c>
      <c r="C117" s="1019"/>
      <c r="D117" s="1019"/>
      <c r="E117" s="1019"/>
      <c r="F117" s="1019"/>
      <c r="G117" s="1020"/>
    </row>
    <row r="118" spans="1:9" ht="31" hidden="1">
      <c r="A118" s="21" t="s">
        <v>1246</v>
      </c>
      <c r="B118" s="66" t="s">
        <v>1245</v>
      </c>
      <c r="D118" s="25"/>
      <c r="E118" s="26"/>
      <c r="F118" s="25"/>
      <c r="G118" s="25"/>
    </row>
    <row r="119" spans="1:9" ht="77.5" hidden="1">
      <c r="A119" s="21" t="s">
        <v>1239</v>
      </c>
      <c r="B119" s="66" t="s">
        <v>1238</v>
      </c>
      <c r="C119" s="25"/>
      <c r="D119" s="25"/>
      <c r="E119" s="26"/>
      <c r="F119" s="25"/>
      <c r="G119" s="25"/>
    </row>
    <row r="120" spans="1:9" ht="62" hidden="1">
      <c r="A120" s="21" t="s">
        <v>1237</v>
      </c>
      <c r="B120" s="100" t="s">
        <v>1236</v>
      </c>
      <c r="C120" s="25"/>
      <c r="D120" s="25"/>
      <c r="E120" s="26"/>
      <c r="F120" s="25"/>
      <c r="G120" s="25"/>
    </row>
    <row r="121" spans="1:9" ht="46.5" hidden="1">
      <c r="A121" s="21" t="s">
        <v>1231</v>
      </c>
      <c r="B121" s="97" t="s">
        <v>1230</v>
      </c>
      <c r="C121" s="22"/>
      <c r="D121" s="25"/>
      <c r="E121" s="26"/>
      <c r="F121" s="25"/>
      <c r="G121" s="25"/>
    </row>
    <row r="122" spans="1:9" ht="46.5" hidden="1">
      <c r="A122" s="21" t="s">
        <v>1229</v>
      </c>
      <c r="B122" s="98" t="s">
        <v>1228</v>
      </c>
      <c r="C122" s="25"/>
      <c r="D122" s="25"/>
      <c r="E122" s="26"/>
      <c r="F122" s="25"/>
      <c r="G122" s="25"/>
    </row>
    <row r="123" spans="1:9" ht="40.15" customHeight="1">
      <c r="A123" s="408" t="s">
        <v>1227</v>
      </c>
      <c r="B123" s="1018" t="s">
        <v>1226</v>
      </c>
      <c r="C123" s="1019"/>
      <c r="D123" s="1019"/>
      <c r="E123" s="1019"/>
      <c r="F123" s="1019"/>
      <c r="G123" s="1020"/>
      <c r="H123" s="11">
        <f>SUM(D124:D126)</f>
        <v>0</v>
      </c>
      <c r="I123" s="11">
        <f>COUNT(D124:D126)*2</f>
        <v>6</v>
      </c>
    </row>
    <row r="124" spans="1:9" ht="31">
      <c r="A124" s="19" t="s">
        <v>1225</v>
      </c>
      <c r="B124" s="66" t="s">
        <v>1224</v>
      </c>
      <c r="C124" s="22" t="s">
        <v>2643</v>
      </c>
      <c r="D124" s="24">
        <v>0</v>
      </c>
      <c r="E124" s="26" t="s">
        <v>168</v>
      </c>
      <c r="F124" s="25"/>
      <c r="G124" s="24"/>
    </row>
    <row r="125" spans="1:9" ht="46.5">
      <c r="A125" s="19" t="s">
        <v>1220</v>
      </c>
      <c r="B125" s="66" t="s">
        <v>1219</v>
      </c>
      <c r="C125" s="22" t="s">
        <v>1912</v>
      </c>
      <c r="D125" s="24">
        <v>0</v>
      </c>
      <c r="E125" s="26" t="s">
        <v>1210</v>
      </c>
      <c r="F125" s="25"/>
      <c r="G125" s="24"/>
    </row>
    <row r="126" spans="1:9" ht="62">
      <c r="A126" s="19" t="s">
        <v>1217</v>
      </c>
      <c r="B126" s="66" t="s">
        <v>1216</v>
      </c>
      <c r="C126" s="23" t="s">
        <v>1215</v>
      </c>
      <c r="D126" s="24">
        <v>0</v>
      </c>
      <c r="E126" s="26" t="s">
        <v>1910</v>
      </c>
      <c r="F126" s="25"/>
      <c r="G126" s="24"/>
    </row>
    <row r="127" spans="1:9" ht="77.5" hidden="1">
      <c r="A127" s="21" t="s">
        <v>1213</v>
      </c>
      <c r="B127" s="97" t="s">
        <v>1212</v>
      </c>
      <c r="C127" s="25"/>
      <c r="D127" s="25"/>
      <c r="E127" s="26"/>
      <c r="F127" s="25"/>
      <c r="G127" s="25"/>
    </row>
    <row r="128" spans="1:9" ht="40.15" customHeight="1">
      <c r="A128" s="408" t="s">
        <v>1208</v>
      </c>
      <c r="B128" s="1018" t="s">
        <v>1207</v>
      </c>
      <c r="C128" s="1019"/>
      <c r="D128" s="1019"/>
      <c r="E128" s="1019"/>
      <c r="F128" s="1019"/>
      <c r="G128" s="1020"/>
      <c r="H128" s="11">
        <f>SUM(D129:D134)</f>
        <v>0</v>
      </c>
      <c r="I128" s="11">
        <f>COUNT(D129:D134)*2</f>
        <v>8</v>
      </c>
    </row>
    <row r="129" spans="1:9" ht="62">
      <c r="A129" s="19" t="s">
        <v>1206</v>
      </c>
      <c r="B129" s="66" t="s">
        <v>1205</v>
      </c>
      <c r="C129" s="22" t="s">
        <v>2642</v>
      </c>
      <c r="D129" s="24">
        <v>0</v>
      </c>
      <c r="E129" s="26" t="s">
        <v>422</v>
      </c>
      <c r="F129" s="25"/>
      <c r="G129" s="24"/>
    </row>
    <row r="130" spans="1:9" ht="31" hidden="1">
      <c r="A130" s="21" t="s">
        <v>1203</v>
      </c>
      <c r="B130" s="66" t="s">
        <v>1202</v>
      </c>
      <c r="C130" s="22"/>
      <c r="D130" s="25"/>
      <c r="E130" s="26"/>
      <c r="F130" s="25"/>
      <c r="G130" s="25"/>
    </row>
    <row r="131" spans="1:9" ht="31" hidden="1">
      <c r="A131" s="21" t="s">
        <v>1200</v>
      </c>
      <c r="B131" s="66" t="s">
        <v>1199</v>
      </c>
      <c r="C131" s="204"/>
      <c r="D131" s="25"/>
      <c r="E131" s="26"/>
      <c r="F131" s="25"/>
      <c r="G131" s="25"/>
    </row>
    <row r="132" spans="1:9" ht="46.5">
      <c r="A132" s="19" t="s">
        <v>1198</v>
      </c>
      <c r="B132" s="66" t="s">
        <v>1197</v>
      </c>
      <c r="C132" s="22" t="s">
        <v>2641</v>
      </c>
      <c r="D132" s="24">
        <v>0</v>
      </c>
      <c r="E132" s="26" t="s">
        <v>1195</v>
      </c>
      <c r="F132" s="25"/>
      <c r="G132" s="24"/>
    </row>
    <row r="133" spans="1:9" ht="58">
      <c r="A133" s="19"/>
      <c r="B133" s="42"/>
      <c r="C133" s="36" t="s">
        <v>2640</v>
      </c>
      <c r="D133" s="24">
        <v>0</v>
      </c>
      <c r="E133" s="26" t="s">
        <v>808</v>
      </c>
      <c r="F133" s="25"/>
      <c r="G133" s="24"/>
    </row>
    <row r="134" spans="1:9" ht="58">
      <c r="A134" s="19" t="s">
        <v>1191</v>
      </c>
      <c r="B134" s="35" t="s">
        <v>2639</v>
      </c>
      <c r="C134" s="30" t="s">
        <v>2376</v>
      </c>
      <c r="D134" s="24">
        <v>0</v>
      </c>
      <c r="E134" s="26" t="s">
        <v>168</v>
      </c>
      <c r="F134" s="25"/>
      <c r="G134" s="24"/>
    </row>
    <row r="135" spans="1:9" ht="40.15" customHeight="1">
      <c r="A135" s="408" t="s">
        <v>1188</v>
      </c>
      <c r="B135" s="1018" t="s">
        <v>1187</v>
      </c>
      <c r="C135" s="1019"/>
      <c r="D135" s="1019"/>
      <c r="E135" s="1019"/>
      <c r="F135" s="1019"/>
      <c r="G135" s="1020"/>
      <c r="H135" s="11">
        <f>SUM(D136:D147)</f>
        <v>0</v>
      </c>
      <c r="I135" s="11">
        <f>COUNT(D136:D147)*2</f>
        <v>22</v>
      </c>
    </row>
    <row r="136" spans="1:9" ht="62">
      <c r="A136" s="19" t="s">
        <v>1186</v>
      </c>
      <c r="B136" s="66" t="s">
        <v>1185</v>
      </c>
      <c r="C136" s="36" t="s">
        <v>2638</v>
      </c>
      <c r="D136" s="24">
        <v>0</v>
      </c>
      <c r="E136" s="26" t="s">
        <v>808</v>
      </c>
      <c r="F136" s="25"/>
      <c r="G136" s="24"/>
    </row>
    <row r="137" spans="1:9" ht="15.5">
      <c r="A137" s="19"/>
      <c r="B137" s="66"/>
      <c r="C137" s="30" t="s">
        <v>2637</v>
      </c>
      <c r="D137" s="24">
        <v>0</v>
      </c>
      <c r="E137" s="26" t="s">
        <v>808</v>
      </c>
      <c r="F137" s="25"/>
      <c r="G137" s="24"/>
    </row>
    <row r="138" spans="1:9" ht="15.5">
      <c r="A138" s="19"/>
      <c r="B138" s="66"/>
      <c r="C138" s="22" t="s">
        <v>2636</v>
      </c>
      <c r="D138" s="24">
        <v>0</v>
      </c>
      <c r="E138" s="26" t="s">
        <v>808</v>
      </c>
      <c r="F138" s="25"/>
      <c r="G138" s="24"/>
    </row>
    <row r="139" spans="1:9" ht="15.5">
      <c r="A139" s="19"/>
      <c r="B139" s="66"/>
      <c r="C139" s="36" t="s">
        <v>2635</v>
      </c>
      <c r="D139" s="24">
        <v>0</v>
      </c>
      <c r="E139" s="26" t="s">
        <v>808</v>
      </c>
      <c r="F139" s="25"/>
      <c r="G139" s="24"/>
    </row>
    <row r="140" spans="1:9" ht="15.5">
      <c r="A140" s="19"/>
      <c r="B140" s="66"/>
      <c r="C140" s="36" t="s">
        <v>2634</v>
      </c>
      <c r="D140" s="24">
        <v>0</v>
      </c>
      <c r="E140" s="26" t="s">
        <v>808</v>
      </c>
      <c r="F140" s="25"/>
      <c r="G140" s="24"/>
    </row>
    <row r="141" spans="1:9" ht="15.5">
      <c r="A141" s="19"/>
      <c r="B141" s="66"/>
      <c r="C141" s="36" t="s">
        <v>2370</v>
      </c>
      <c r="D141" s="24">
        <v>0</v>
      </c>
      <c r="E141" s="26" t="s">
        <v>808</v>
      </c>
      <c r="F141" s="25"/>
      <c r="G141" s="24"/>
    </row>
    <row r="142" spans="1:9" ht="15.5">
      <c r="A142" s="19"/>
      <c r="B142" s="66"/>
      <c r="C142" s="36" t="s">
        <v>2187</v>
      </c>
      <c r="D142" s="24">
        <v>0</v>
      </c>
      <c r="E142" s="26" t="s">
        <v>808</v>
      </c>
      <c r="F142" s="25"/>
      <c r="G142" s="24"/>
    </row>
    <row r="143" spans="1:9" ht="15.5">
      <c r="A143" s="19"/>
      <c r="B143" s="66"/>
      <c r="C143" s="36" t="s">
        <v>2633</v>
      </c>
      <c r="D143" s="24">
        <v>0</v>
      </c>
      <c r="E143" s="26" t="s">
        <v>808</v>
      </c>
      <c r="F143" s="25"/>
      <c r="G143" s="24"/>
    </row>
    <row r="144" spans="1:9" ht="46.5">
      <c r="A144" s="19" t="s">
        <v>1182</v>
      </c>
      <c r="B144" s="66" t="s">
        <v>1181</v>
      </c>
      <c r="C144" s="23" t="s">
        <v>1180</v>
      </c>
      <c r="D144" s="24">
        <v>0</v>
      </c>
      <c r="E144" s="26" t="s">
        <v>808</v>
      </c>
      <c r="F144" s="25"/>
      <c r="G144" s="24"/>
    </row>
    <row r="145" spans="1:9" ht="46.5">
      <c r="A145" s="19" t="s">
        <v>1179</v>
      </c>
      <c r="B145" s="97" t="s">
        <v>1178</v>
      </c>
      <c r="C145" s="23" t="s">
        <v>1177</v>
      </c>
      <c r="D145" s="24">
        <v>0</v>
      </c>
      <c r="E145" s="26" t="s">
        <v>808</v>
      </c>
      <c r="F145" s="25"/>
      <c r="G145" s="24"/>
    </row>
    <row r="146" spans="1:9" ht="62" hidden="1">
      <c r="A146" s="21" t="s">
        <v>1176</v>
      </c>
      <c r="B146" s="66" t="s">
        <v>1175</v>
      </c>
      <c r="C146" s="17"/>
      <c r="D146" s="25"/>
      <c r="E146" s="26"/>
      <c r="F146" s="25"/>
      <c r="G146" s="25"/>
    </row>
    <row r="147" spans="1:9" ht="62">
      <c r="A147" s="19" t="s">
        <v>1173</v>
      </c>
      <c r="B147" s="66" t="s">
        <v>1172</v>
      </c>
      <c r="C147" s="22" t="s">
        <v>1171</v>
      </c>
      <c r="D147" s="24">
        <v>0</v>
      </c>
      <c r="E147" s="26" t="s">
        <v>1170</v>
      </c>
      <c r="F147" s="25"/>
      <c r="G147" s="24"/>
    </row>
    <row r="148" spans="1:9" ht="62" hidden="1">
      <c r="A148" s="21" t="s">
        <v>1169</v>
      </c>
      <c r="B148" s="69" t="s">
        <v>1168</v>
      </c>
      <c r="C148" s="25"/>
      <c r="D148" s="25"/>
      <c r="E148" s="26"/>
      <c r="F148" s="25"/>
      <c r="G148" s="25"/>
    </row>
    <row r="149" spans="1:9" ht="18.5">
      <c r="A149" s="116"/>
      <c r="B149" s="1017" t="s">
        <v>1167</v>
      </c>
      <c r="C149" s="988"/>
      <c r="D149" s="988"/>
      <c r="E149" s="988"/>
      <c r="F149" s="988"/>
      <c r="G149" s="988"/>
      <c r="H149" s="11">
        <f>H150+H177+H192+H200+H216+H228</f>
        <v>0</v>
      </c>
      <c r="I149" s="11">
        <f>I150+I177+I192+I200+I216+I228</f>
        <v>166</v>
      </c>
    </row>
    <row r="150" spans="1:9" ht="40.15" customHeight="1">
      <c r="A150" s="406" t="s">
        <v>1166</v>
      </c>
      <c r="B150" s="1009" t="s">
        <v>1165</v>
      </c>
      <c r="C150" s="1010"/>
      <c r="D150" s="1010"/>
      <c r="E150" s="1010"/>
      <c r="F150" s="1010"/>
      <c r="G150" s="1011"/>
      <c r="H150" s="11">
        <f>SUM(D151:D176)</f>
        <v>0</v>
      </c>
      <c r="I150" s="11">
        <f>COUNT(D151:D176)*2</f>
        <v>52</v>
      </c>
    </row>
    <row r="151" spans="1:9" ht="72.5">
      <c r="A151" s="19" t="s">
        <v>1164</v>
      </c>
      <c r="B151" s="42" t="s">
        <v>1163</v>
      </c>
      <c r="C151" s="32" t="s">
        <v>2632</v>
      </c>
      <c r="D151" s="24">
        <v>0</v>
      </c>
      <c r="E151" s="26" t="s">
        <v>168</v>
      </c>
      <c r="F151" s="22" t="s">
        <v>2631</v>
      </c>
      <c r="G151" s="24"/>
    </row>
    <row r="152" spans="1:9" ht="15.5">
      <c r="A152" s="19"/>
      <c r="B152" s="42"/>
      <c r="C152" s="17" t="s">
        <v>2630</v>
      </c>
      <c r="D152" s="24">
        <v>0</v>
      </c>
      <c r="E152" s="26" t="s">
        <v>168</v>
      </c>
      <c r="F152" s="22"/>
      <c r="G152" s="24"/>
    </row>
    <row r="153" spans="1:9" ht="31">
      <c r="A153" s="19" t="s">
        <v>1158</v>
      </c>
      <c r="B153" s="69" t="s">
        <v>1157</v>
      </c>
      <c r="C153" s="22" t="s">
        <v>2179</v>
      </c>
      <c r="D153" s="24">
        <v>0</v>
      </c>
      <c r="E153" s="26" t="s">
        <v>168</v>
      </c>
      <c r="F153" s="22"/>
      <c r="G153" s="24"/>
    </row>
    <row r="154" spans="1:9" ht="15.5">
      <c r="A154" s="19"/>
      <c r="B154" s="69"/>
      <c r="C154" s="22" t="s">
        <v>2629</v>
      </c>
      <c r="D154" s="24">
        <v>0</v>
      </c>
      <c r="E154" s="26" t="s">
        <v>168</v>
      </c>
      <c r="F154" s="48"/>
      <c r="G154" s="24"/>
    </row>
    <row r="155" spans="1:9" ht="29">
      <c r="A155" s="19"/>
      <c r="B155" s="69"/>
      <c r="C155" s="22" t="s">
        <v>2176</v>
      </c>
      <c r="D155" s="24">
        <v>0</v>
      </c>
      <c r="E155" s="26" t="s">
        <v>168</v>
      </c>
      <c r="F155" s="12"/>
      <c r="G155" s="24"/>
    </row>
    <row r="156" spans="1:9" ht="29">
      <c r="A156" s="19"/>
      <c r="B156" s="69"/>
      <c r="C156" s="22" t="s">
        <v>2628</v>
      </c>
      <c r="D156" s="24">
        <v>0</v>
      </c>
      <c r="E156" s="26" t="s">
        <v>168</v>
      </c>
      <c r="G156" s="24"/>
    </row>
    <row r="157" spans="1:9" ht="46.5">
      <c r="A157" s="19" t="s">
        <v>1146</v>
      </c>
      <c r="B157" s="42" t="s">
        <v>1145</v>
      </c>
      <c r="C157" s="22" t="s">
        <v>2627</v>
      </c>
      <c r="D157" s="24">
        <v>0</v>
      </c>
      <c r="E157" s="13" t="s">
        <v>168</v>
      </c>
      <c r="F157" s="22"/>
      <c r="G157" s="24"/>
    </row>
    <row r="158" spans="1:9" ht="15.5">
      <c r="A158" s="19"/>
      <c r="B158" s="42"/>
      <c r="C158" s="22" t="s">
        <v>2626</v>
      </c>
      <c r="D158" s="24">
        <v>0</v>
      </c>
      <c r="E158" s="13" t="s">
        <v>168</v>
      </c>
      <c r="F158" s="22"/>
      <c r="G158" s="24"/>
    </row>
    <row r="159" spans="1:9" ht="29">
      <c r="A159" s="19"/>
      <c r="B159" s="42"/>
      <c r="C159" s="22" t="s">
        <v>2625</v>
      </c>
      <c r="D159" s="24">
        <v>0</v>
      </c>
      <c r="E159" s="13" t="s">
        <v>168</v>
      </c>
      <c r="F159" s="22"/>
      <c r="G159" s="24"/>
    </row>
    <row r="160" spans="1:9" ht="58">
      <c r="A160" s="19"/>
      <c r="B160" s="42"/>
      <c r="C160" s="236" t="s">
        <v>2624</v>
      </c>
      <c r="D160" s="24">
        <v>0</v>
      </c>
      <c r="E160" s="13" t="s">
        <v>168</v>
      </c>
      <c r="F160" s="22" t="s">
        <v>2623</v>
      </c>
      <c r="G160" s="24"/>
    </row>
    <row r="161" spans="1:7" ht="15.5">
      <c r="A161" s="19"/>
      <c r="B161" s="42"/>
      <c r="C161" s="36" t="s">
        <v>2622</v>
      </c>
      <c r="D161" s="24">
        <v>0</v>
      </c>
      <c r="E161" s="13" t="s">
        <v>168</v>
      </c>
      <c r="F161" s="12"/>
      <c r="G161" s="24"/>
    </row>
    <row r="162" spans="1:7" ht="15.5">
      <c r="A162" s="19"/>
      <c r="B162" s="42"/>
      <c r="C162" s="204" t="s">
        <v>2621</v>
      </c>
      <c r="D162" s="24">
        <v>0</v>
      </c>
      <c r="E162" s="13" t="s">
        <v>168</v>
      </c>
      <c r="F162" s="12"/>
      <c r="G162" s="24"/>
    </row>
    <row r="163" spans="1:7" ht="29">
      <c r="A163" s="19"/>
      <c r="B163" s="42"/>
      <c r="C163" s="22" t="s">
        <v>2620</v>
      </c>
      <c r="D163" s="24">
        <v>0</v>
      </c>
      <c r="E163" s="13" t="s">
        <v>168</v>
      </c>
      <c r="F163" s="12"/>
      <c r="G163" s="24"/>
    </row>
    <row r="164" spans="1:7" ht="43.5">
      <c r="A164" s="19"/>
      <c r="B164" s="42"/>
      <c r="C164" s="22" t="s">
        <v>2619</v>
      </c>
      <c r="D164" s="24">
        <v>0</v>
      </c>
      <c r="E164" s="13" t="s">
        <v>168</v>
      </c>
      <c r="F164" s="12"/>
      <c r="G164" s="24"/>
    </row>
    <row r="165" spans="1:7" ht="15.5">
      <c r="A165" s="19"/>
      <c r="B165" s="42"/>
      <c r="C165" s="22" t="s">
        <v>2618</v>
      </c>
      <c r="D165" s="24">
        <v>0</v>
      </c>
      <c r="E165" s="13" t="s">
        <v>168</v>
      </c>
      <c r="F165" s="12"/>
      <c r="G165" s="24"/>
    </row>
    <row r="166" spans="1:7" ht="15.5">
      <c r="A166" s="19"/>
      <c r="B166" s="42"/>
      <c r="C166" s="22" t="s">
        <v>2617</v>
      </c>
      <c r="D166" s="24">
        <v>0</v>
      </c>
      <c r="E166" s="13" t="s">
        <v>168</v>
      </c>
      <c r="F166" s="12"/>
      <c r="G166" s="24"/>
    </row>
    <row r="167" spans="1:7" ht="43.5">
      <c r="A167" s="19"/>
      <c r="B167" s="42"/>
      <c r="C167" s="22" t="s">
        <v>2616</v>
      </c>
      <c r="D167" s="24">
        <v>0</v>
      </c>
      <c r="E167" s="13" t="s">
        <v>168</v>
      </c>
      <c r="F167" s="22" t="s">
        <v>2615</v>
      </c>
      <c r="G167" s="24"/>
    </row>
    <row r="168" spans="1:7" ht="15.5">
      <c r="A168" s="19"/>
      <c r="B168" s="42"/>
      <c r="C168" s="22" t="s">
        <v>2614</v>
      </c>
      <c r="D168" s="24">
        <v>0</v>
      </c>
      <c r="E168" s="13" t="s">
        <v>168</v>
      </c>
      <c r="F168" s="12"/>
      <c r="G168" s="24"/>
    </row>
    <row r="169" spans="1:7" ht="29">
      <c r="A169" s="19"/>
      <c r="B169" s="42"/>
      <c r="C169" s="22" t="s">
        <v>2613</v>
      </c>
      <c r="D169" s="24">
        <v>0</v>
      </c>
      <c r="E169" s="13" t="s">
        <v>168</v>
      </c>
      <c r="F169" s="12"/>
      <c r="G169" s="24"/>
    </row>
    <row r="170" spans="1:7" ht="15.5">
      <c r="A170" s="19"/>
      <c r="B170" s="42"/>
      <c r="C170" s="22" t="s">
        <v>2612</v>
      </c>
      <c r="D170" s="24">
        <v>0</v>
      </c>
      <c r="E170" s="13" t="s">
        <v>168</v>
      </c>
      <c r="F170" s="12"/>
      <c r="G170" s="24"/>
    </row>
    <row r="171" spans="1:7" ht="46.5">
      <c r="A171" s="19" t="s">
        <v>1134</v>
      </c>
      <c r="B171" s="42" t="s">
        <v>1133</v>
      </c>
      <c r="C171" s="22" t="s">
        <v>2611</v>
      </c>
      <c r="D171" s="24">
        <v>0</v>
      </c>
      <c r="E171" s="13" t="s">
        <v>168</v>
      </c>
      <c r="F171" s="25"/>
      <c r="G171" s="24"/>
    </row>
    <row r="172" spans="1:7" ht="46.5">
      <c r="A172" s="19" t="s">
        <v>1131</v>
      </c>
      <c r="B172" s="42" t="s">
        <v>1130</v>
      </c>
      <c r="C172" s="22" t="s">
        <v>1129</v>
      </c>
      <c r="D172" s="24">
        <v>0</v>
      </c>
      <c r="E172" s="13" t="s">
        <v>168</v>
      </c>
      <c r="F172" s="25"/>
      <c r="G172" s="24"/>
    </row>
    <row r="173" spans="1:7" ht="43.5">
      <c r="A173" s="19" t="s">
        <v>1128</v>
      </c>
      <c r="B173" s="42" t="s">
        <v>1127</v>
      </c>
      <c r="C173" s="22" t="s">
        <v>2610</v>
      </c>
      <c r="D173" s="24">
        <v>0</v>
      </c>
      <c r="E173" s="13" t="s">
        <v>168</v>
      </c>
      <c r="F173" s="22" t="s">
        <v>2609</v>
      </c>
      <c r="G173" s="24"/>
    </row>
    <row r="174" spans="1:7" ht="77.5">
      <c r="A174" s="19" t="s">
        <v>1124</v>
      </c>
      <c r="B174" s="38" t="s">
        <v>1123</v>
      </c>
      <c r="C174" s="48" t="s">
        <v>2608</v>
      </c>
      <c r="D174" s="24">
        <v>0</v>
      </c>
      <c r="E174" s="13" t="s">
        <v>168</v>
      </c>
      <c r="F174" s="22"/>
      <c r="G174" s="24"/>
    </row>
    <row r="175" spans="1:7" ht="29">
      <c r="A175" s="19"/>
      <c r="B175" s="80"/>
      <c r="C175" s="22" t="s">
        <v>2607</v>
      </c>
      <c r="D175" s="24">
        <v>0</v>
      </c>
      <c r="E175" s="13" t="s">
        <v>168</v>
      </c>
      <c r="F175" s="22" t="s">
        <v>2606</v>
      </c>
      <c r="G175" s="24"/>
    </row>
    <row r="176" spans="1:7" ht="43.5">
      <c r="A176" s="19"/>
      <c r="B176" s="38"/>
      <c r="C176" s="22" t="s">
        <v>2156</v>
      </c>
      <c r="D176" s="24">
        <v>0</v>
      </c>
      <c r="E176" s="13" t="s">
        <v>168</v>
      </c>
      <c r="F176" s="22"/>
      <c r="G176" s="24"/>
    </row>
    <row r="177" spans="1:9" ht="40.15" customHeight="1">
      <c r="A177" s="406" t="s">
        <v>1118</v>
      </c>
      <c r="B177" s="1006" t="s">
        <v>2605</v>
      </c>
      <c r="C177" s="1007"/>
      <c r="D177" s="1007"/>
      <c r="E177" s="1007"/>
      <c r="F177" s="1007"/>
      <c r="G177" s="1008"/>
      <c r="H177" s="11">
        <f>SUM(D178:D191)</f>
        <v>0</v>
      </c>
      <c r="I177" s="11">
        <f>COUNT(D178:D191)*2</f>
        <v>26</v>
      </c>
    </row>
    <row r="178" spans="1:9" ht="87">
      <c r="A178" s="19" t="s">
        <v>1116</v>
      </c>
      <c r="B178" s="69" t="s">
        <v>1115</v>
      </c>
      <c r="C178" s="23" t="s">
        <v>1114</v>
      </c>
      <c r="D178" s="37">
        <v>0</v>
      </c>
      <c r="E178" s="26" t="s">
        <v>168</v>
      </c>
      <c r="F178" s="23" t="s">
        <v>1113</v>
      </c>
      <c r="G178" s="24"/>
    </row>
    <row r="179" spans="1:9" ht="62" hidden="1">
      <c r="A179" s="21" t="s">
        <v>1112</v>
      </c>
      <c r="B179" s="33" t="s">
        <v>1111</v>
      </c>
      <c r="C179" s="25"/>
      <c r="D179" s="25"/>
      <c r="E179" s="26"/>
      <c r="F179" s="25"/>
      <c r="G179" s="25"/>
    </row>
    <row r="180" spans="1:9" ht="43.5">
      <c r="A180" s="19" t="s">
        <v>1110</v>
      </c>
      <c r="B180" s="33" t="s">
        <v>1109</v>
      </c>
      <c r="C180" s="88" t="s">
        <v>2604</v>
      </c>
      <c r="D180" s="37">
        <v>0</v>
      </c>
      <c r="E180" s="26" t="s">
        <v>168</v>
      </c>
      <c r="F180" s="22" t="s">
        <v>1877</v>
      </c>
      <c r="G180" s="24"/>
    </row>
    <row r="181" spans="1:9" ht="58">
      <c r="A181" s="19"/>
      <c r="B181" s="170"/>
      <c r="C181" s="84" t="s">
        <v>2603</v>
      </c>
      <c r="D181" s="37">
        <v>0</v>
      </c>
      <c r="E181" s="26" t="s">
        <v>190</v>
      </c>
      <c r="F181" s="12"/>
      <c r="G181" s="24"/>
    </row>
    <row r="182" spans="1:9" ht="58">
      <c r="A182" s="19"/>
      <c r="B182" s="170"/>
      <c r="C182" s="22" t="s">
        <v>2602</v>
      </c>
      <c r="D182" s="37">
        <v>0</v>
      </c>
      <c r="E182" s="26" t="s">
        <v>190</v>
      </c>
      <c r="F182" s="22" t="s">
        <v>2601</v>
      </c>
      <c r="G182" s="24"/>
    </row>
    <row r="183" spans="1:9" ht="43.5">
      <c r="A183" s="19"/>
      <c r="B183" s="170"/>
      <c r="C183" s="22" t="s">
        <v>2600</v>
      </c>
      <c r="D183" s="37">
        <v>0</v>
      </c>
      <c r="E183" s="26" t="s">
        <v>190</v>
      </c>
      <c r="F183" s="22"/>
      <c r="G183" s="24"/>
    </row>
    <row r="184" spans="1:9" ht="29">
      <c r="A184" s="19"/>
      <c r="B184" s="170"/>
      <c r="C184" s="36" t="s">
        <v>2599</v>
      </c>
      <c r="D184" s="37">
        <v>0</v>
      </c>
      <c r="E184" s="26" t="s">
        <v>190</v>
      </c>
      <c r="F184" s="235" t="s">
        <v>2598</v>
      </c>
      <c r="G184" s="24"/>
    </row>
    <row r="185" spans="1:9" ht="43.5">
      <c r="A185" s="19"/>
      <c r="B185" s="170"/>
      <c r="C185" s="67" t="s">
        <v>2597</v>
      </c>
      <c r="D185" s="37">
        <v>0</v>
      </c>
      <c r="E185" s="26" t="s">
        <v>190</v>
      </c>
      <c r="F185" s="36" t="s">
        <v>2596</v>
      </c>
      <c r="G185" s="24"/>
    </row>
    <row r="186" spans="1:9" ht="43.5">
      <c r="A186" s="19"/>
      <c r="B186" s="170"/>
      <c r="C186" s="22" t="s">
        <v>2595</v>
      </c>
      <c r="D186" s="37">
        <v>0</v>
      </c>
      <c r="E186" s="13" t="s">
        <v>168</v>
      </c>
      <c r="F186" s="22" t="s">
        <v>2594</v>
      </c>
      <c r="G186" s="24"/>
    </row>
    <row r="187" spans="1:9" ht="43.5">
      <c r="A187" s="19"/>
      <c r="B187" s="170"/>
      <c r="C187" s="22" t="s">
        <v>2593</v>
      </c>
      <c r="D187" s="37">
        <v>0</v>
      </c>
      <c r="E187" s="13" t="s">
        <v>168</v>
      </c>
      <c r="F187" s="235"/>
      <c r="G187" s="24"/>
    </row>
    <row r="188" spans="1:9" ht="29">
      <c r="A188" s="19"/>
      <c r="B188" s="170"/>
      <c r="C188" s="22" t="s">
        <v>2592</v>
      </c>
      <c r="D188" s="37">
        <v>0</v>
      </c>
      <c r="E188" s="13" t="s">
        <v>168</v>
      </c>
      <c r="F188" s="235"/>
      <c r="G188" s="24"/>
    </row>
    <row r="189" spans="1:9" ht="58">
      <c r="A189" s="19"/>
      <c r="B189" s="170"/>
      <c r="C189" s="22" t="s">
        <v>2591</v>
      </c>
      <c r="D189" s="37">
        <v>0</v>
      </c>
      <c r="E189" s="13" t="s">
        <v>190</v>
      </c>
      <c r="F189" s="235" t="s">
        <v>2590</v>
      </c>
      <c r="G189" s="24"/>
    </row>
    <row r="190" spans="1:9" ht="46.5">
      <c r="A190" s="19" t="s">
        <v>1107</v>
      </c>
      <c r="B190" s="203" t="s">
        <v>1106</v>
      </c>
      <c r="C190" s="48" t="s">
        <v>2589</v>
      </c>
      <c r="D190" s="37">
        <v>0</v>
      </c>
      <c r="E190" s="13" t="s">
        <v>168</v>
      </c>
      <c r="F190" s="48"/>
      <c r="G190" s="24"/>
    </row>
    <row r="191" spans="1:9" ht="29">
      <c r="A191" s="19"/>
      <c r="B191" s="87"/>
      <c r="C191" s="48" t="s">
        <v>2588</v>
      </c>
      <c r="D191" s="37">
        <v>0</v>
      </c>
      <c r="E191" s="13" t="s">
        <v>168</v>
      </c>
      <c r="F191" s="12"/>
      <c r="G191" s="24"/>
    </row>
    <row r="192" spans="1:9" ht="40.15" customHeight="1">
      <c r="A192" s="406" t="s">
        <v>1103</v>
      </c>
      <c r="B192" s="1006" t="s">
        <v>2587</v>
      </c>
      <c r="C192" s="1007"/>
      <c r="D192" s="1007"/>
      <c r="E192" s="1007"/>
      <c r="F192" s="1007"/>
      <c r="G192" s="1008"/>
      <c r="H192" s="11">
        <f>SUM(D193:D199)</f>
        <v>0</v>
      </c>
      <c r="I192" s="11">
        <f>COUNT(D193:D199)*2</f>
        <v>14</v>
      </c>
    </row>
    <row r="193" spans="1:9" ht="43.5">
      <c r="A193" s="19" t="s">
        <v>1101</v>
      </c>
      <c r="B193" s="69" t="s">
        <v>1100</v>
      </c>
      <c r="C193" s="86" t="s">
        <v>2586</v>
      </c>
      <c r="D193" s="24">
        <v>0</v>
      </c>
      <c r="E193" s="26" t="s">
        <v>235</v>
      </c>
      <c r="F193" s="25"/>
      <c r="G193" s="24"/>
    </row>
    <row r="194" spans="1:9" ht="43.5">
      <c r="A194" s="19"/>
      <c r="B194" s="202"/>
      <c r="C194" s="86" t="s">
        <v>1098</v>
      </c>
      <c r="D194" s="24">
        <v>0</v>
      </c>
      <c r="E194" s="26" t="s">
        <v>168</v>
      </c>
      <c r="F194" s="25"/>
      <c r="G194" s="24"/>
    </row>
    <row r="195" spans="1:9" ht="43.5">
      <c r="A195" s="19" t="s">
        <v>1097</v>
      </c>
      <c r="B195" s="202" t="s">
        <v>1096</v>
      </c>
      <c r="C195" s="86" t="s">
        <v>2585</v>
      </c>
      <c r="D195" s="24">
        <v>0</v>
      </c>
      <c r="E195" s="26" t="s">
        <v>168</v>
      </c>
      <c r="F195" s="25"/>
      <c r="G195" s="24"/>
    </row>
    <row r="196" spans="1:9" ht="29">
      <c r="A196" s="19"/>
      <c r="B196" s="202"/>
      <c r="C196" s="86" t="s">
        <v>2584</v>
      </c>
      <c r="D196" s="24">
        <v>0</v>
      </c>
      <c r="E196" s="26" t="s">
        <v>168</v>
      </c>
      <c r="F196" s="25"/>
      <c r="G196" s="24"/>
    </row>
    <row r="197" spans="1:9" ht="58">
      <c r="A197" s="19"/>
      <c r="B197" s="202"/>
      <c r="C197" s="86" t="s">
        <v>2583</v>
      </c>
      <c r="D197" s="24">
        <v>0</v>
      </c>
      <c r="E197" s="26" t="s">
        <v>190</v>
      </c>
      <c r="F197" s="25"/>
      <c r="G197" s="24"/>
    </row>
    <row r="198" spans="1:9" ht="58">
      <c r="A198" s="19"/>
      <c r="B198" s="202"/>
      <c r="C198" s="84" t="s">
        <v>1094</v>
      </c>
      <c r="D198" s="24">
        <v>0</v>
      </c>
      <c r="E198" s="26" t="s">
        <v>190</v>
      </c>
      <c r="F198" s="25"/>
      <c r="G198" s="24"/>
    </row>
    <row r="199" spans="1:9" ht="62">
      <c r="A199" s="19" t="s">
        <v>1093</v>
      </c>
      <c r="B199" s="69" t="s">
        <v>1092</v>
      </c>
      <c r="C199" s="23" t="s">
        <v>2582</v>
      </c>
      <c r="D199" s="24">
        <v>0</v>
      </c>
      <c r="E199" s="26" t="s">
        <v>422</v>
      </c>
      <c r="F199" s="25"/>
      <c r="G199" s="24"/>
    </row>
    <row r="200" spans="1:9" ht="40.15" customHeight="1">
      <c r="A200" s="406" t="s">
        <v>1090</v>
      </c>
      <c r="B200" s="1006" t="s">
        <v>2581</v>
      </c>
      <c r="C200" s="1007"/>
      <c r="D200" s="1007"/>
      <c r="E200" s="1007"/>
      <c r="F200" s="1007"/>
      <c r="G200" s="1008"/>
      <c r="H200" s="11">
        <f>SUM(D201:D215)</f>
        <v>0</v>
      </c>
      <c r="I200" s="11">
        <f>COUNT(D201:D215)*2</f>
        <v>30</v>
      </c>
    </row>
    <row r="201" spans="1:9" ht="46.5">
      <c r="A201" s="19" t="s">
        <v>1088</v>
      </c>
      <c r="B201" s="42" t="s">
        <v>1087</v>
      </c>
      <c r="C201" s="22" t="s">
        <v>2580</v>
      </c>
      <c r="D201" s="24">
        <v>0</v>
      </c>
      <c r="E201" s="13" t="s">
        <v>190</v>
      </c>
      <c r="F201" s="17" t="s">
        <v>2579</v>
      </c>
      <c r="G201" s="24"/>
    </row>
    <row r="202" spans="1:9" ht="46.5">
      <c r="A202" s="19" t="s">
        <v>1084</v>
      </c>
      <c r="B202" s="42" t="s">
        <v>1083</v>
      </c>
      <c r="C202" s="22" t="s">
        <v>2578</v>
      </c>
      <c r="D202" s="24">
        <v>0</v>
      </c>
      <c r="E202" s="26" t="s">
        <v>190</v>
      </c>
      <c r="F202" s="25"/>
      <c r="G202" s="24"/>
    </row>
    <row r="203" spans="1:9" ht="46.5">
      <c r="A203" s="19" t="s">
        <v>1081</v>
      </c>
      <c r="B203" s="42" t="s">
        <v>1080</v>
      </c>
      <c r="C203" s="22" t="s">
        <v>2577</v>
      </c>
      <c r="D203" s="24">
        <v>0</v>
      </c>
      <c r="E203" s="26" t="s">
        <v>1078</v>
      </c>
      <c r="F203" s="25"/>
      <c r="G203" s="24"/>
    </row>
    <row r="204" spans="1:9" ht="46.5">
      <c r="A204" s="19" t="s">
        <v>1076</v>
      </c>
      <c r="B204" s="42" t="s">
        <v>1075</v>
      </c>
      <c r="C204" s="17" t="s">
        <v>2576</v>
      </c>
      <c r="D204" s="24">
        <v>0</v>
      </c>
      <c r="E204" s="26" t="s">
        <v>235</v>
      </c>
      <c r="F204" s="25"/>
      <c r="G204" s="24"/>
    </row>
    <row r="205" spans="1:9" ht="31">
      <c r="A205" s="19" t="s">
        <v>1062</v>
      </c>
      <c r="B205" s="42" t="s">
        <v>1061</v>
      </c>
      <c r="C205" s="22" t="s">
        <v>2575</v>
      </c>
      <c r="D205" s="24">
        <v>0</v>
      </c>
      <c r="E205" s="26" t="s">
        <v>422</v>
      </c>
      <c r="F205" s="17" t="s">
        <v>2574</v>
      </c>
      <c r="G205" s="24"/>
    </row>
    <row r="206" spans="1:9" ht="15.5">
      <c r="A206" s="19"/>
      <c r="B206" s="42"/>
      <c r="C206" s="22" t="s">
        <v>2141</v>
      </c>
      <c r="D206" s="24">
        <v>0</v>
      </c>
      <c r="E206" s="26" t="s">
        <v>422</v>
      </c>
      <c r="F206" s="25"/>
      <c r="G206" s="24"/>
    </row>
    <row r="207" spans="1:9" ht="29">
      <c r="A207" s="19"/>
      <c r="B207" s="42"/>
      <c r="C207" s="75" t="s">
        <v>2573</v>
      </c>
      <c r="D207" s="24">
        <v>0</v>
      </c>
      <c r="E207" s="140" t="s">
        <v>422</v>
      </c>
      <c r="F207" s="91"/>
      <c r="G207" s="24"/>
    </row>
    <row r="208" spans="1:9" ht="43.5">
      <c r="A208" s="19" t="s">
        <v>1057</v>
      </c>
      <c r="B208" s="42" t="s">
        <v>1056</v>
      </c>
      <c r="C208" s="17" t="s">
        <v>2572</v>
      </c>
      <c r="D208" s="24">
        <v>0</v>
      </c>
      <c r="E208" s="26" t="s">
        <v>422</v>
      </c>
      <c r="F208" s="22" t="s">
        <v>2571</v>
      </c>
      <c r="G208" s="24"/>
    </row>
    <row r="209" spans="1:9" ht="29">
      <c r="A209" s="19"/>
      <c r="B209" s="42"/>
      <c r="C209" s="48" t="s">
        <v>2570</v>
      </c>
      <c r="D209" s="24">
        <v>0</v>
      </c>
      <c r="E209" s="26" t="s">
        <v>422</v>
      </c>
      <c r="F209" s="12"/>
      <c r="G209" s="24"/>
    </row>
    <row r="210" spans="1:9" ht="29">
      <c r="A210" s="19"/>
      <c r="B210" s="42"/>
      <c r="C210" s="75" t="s">
        <v>2569</v>
      </c>
      <c r="D210" s="24">
        <v>0</v>
      </c>
      <c r="E210" s="26" t="s">
        <v>422</v>
      </c>
      <c r="F210" s="12"/>
      <c r="G210" s="24"/>
    </row>
    <row r="211" spans="1:9" ht="15.5">
      <c r="A211" s="19"/>
      <c r="B211" s="42"/>
      <c r="C211" s="8" t="s">
        <v>1053</v>
      </c>
      <c r="D211" s="24">
        <v>0</v>
      </c>
      <c r="E211" s="26" t="s">
        <v>422</v>
      </c>
      <c r="F211" s="12"/>
      <c r="G211" s="24"/>
    </row>
    <row r="212" spans="1:9" ht="31">
      <c r="A212" s="19" t="s">
        <v>1049</v>
      </c>
      <c r="B212" s="42" t="s">
        <v>1048</v>
      </c>
      <c r="C212" s="75" t="s">
        <v>2568</v>
      </c>
      <c r="D212" s="24">
        <v>0</v>
      </c>
      <c r="E212" s="26" t="s">
        <v>422</v>
      </c>
      <c r="F212" s="25"/>
      <c r="G212" s="24"/>
    </row>
    <row r="213" spans="1:9" ht="29">
      <c r="A213" s="19"/>
      <c r="B213" s="42"/>
      <c r="C213" s="30" t="s">
        <v>2567</v>
      </c>
      <c r="D213" s="24">
        <v>0</v>
      </c>
      <c r="E213" s="26" t="s">
        <v>422</v>
      </c>
      <c r="F213" s="25"/>
      <c r="G213" s="24"/>
    </row>
    <row r="214" spans="1:9" ht="29">
      <c r="A214" s="108"/>
      <c r="B214" s="191"/>
      <c r="C214" s="149" t="s">
        <v>1857</v>
      </c>
      <c r="D214" s="105">
        <v>0</v>
      </c>
      <c r="E214" s="117" t="s">
        <v>422</v>
      </c>
      <c r="F214" s="130"/>
      <c r="G214" s="105"/>
    </row>
    <row r="215" spans="1:9" s="82" customFormat="1" ht="29">
      <c r="A215" s="19"/>
      <c r="B215" s="42"/>
      <c r="C215" s="30" t="s">
        <v>2566</v>
      </c>
      <c r="D215" s="24">
        <v>0</v>
      </c>
      <c r="E215" s="26" t="s">
        <v>422</v>
      </c>
      <c r="F215" s="25"/>
      <c r="G215" s="24"/>
      <c r="H215" s="452"/>
      <c r="I215" s="452"/>
    </row>
    <row r="216" spans="1:9" ht="40.15" customHeight="1">
      <c r="A216" s="411" t="s">
        <v>1043</v>
      </c>
      <c r="B216" s="1021" t="s">
        <v>1042</v>
      </c>
      <c r="C216" s="1022"/>
      <c r="D216" s="1022"/>
      <c r="E216" s="1022"/>
      <c r="F216" s="1022"/>
      <c r="G216" s="1023"/>
      <c r="H216" s="11">
        <f>SUM(D217:D227)</f>
        <v>0</v>
      </c>
      <c r="I216" s="11">
        <f>COUNT(D217:D227)*2</f>
        <v>22</v>
      </c>
    </row>
    <row r="217" spans="1:9" ht="87">
      <c r="A217" s="19" t="s">
        <v>1041</v>
      </c>
      <c r="B217" s="42" t="s">
        <v>1040</v>
      </c>
      <c r="C217" s="22" t="s">
        <v>1851</v>
      </c>
      <c r="D217" s="16">
        <v>0</v>
      </c>
      <c r="E217" s="26" t="s">
        <v>1028</v>
      </c>
      <c r="F217" s="22" t="s">
        <v>2565</v>
      </c>
      <c r="G217" s="24"/>
    </row>
    <row r="218" spans="1:9" ht="29">
      <c r="A218" s="19"/>
      <c r="B218" s="42"/>
      <c r="C218" s="22" t="s">
        <v>2564</v>
      </c>
      <c r="D218" s="16">
        <v>0</v>
      </c>
      <c r="E218" s="26" t="s">
        <v>1028</v>
      </c>
      <c r="F218" s="22" t="s">
        <v>2563</v>
      </c>
      <c r="G218" s="24"/>
    </row>
    <row r="219" spans="1:9" ht="29">
      <c r="A219" s="19"/>
      <c r="B219" s="42"/>
      <c r="C219" s="22" t="s">
        <v>1845</v>
      </c>
      <c r="D219" s="16">
        <v>0</v>
      </c>
      <c r="E219" s="26" t="s">
        <v>1028</v>
      </c>
      <c r="F219" s="22" t="s">
        <v>2562</v>
      </c>
      <c r="G219" s="24"/>
    </row>
    <row r="220" spans="1:9" ht="145">
      <c r="A220" s="19"/>
      <c r="B220" s="42"/>
      <c r="C220" s="22" t="s">
        <v>2131</v>
      </c>
      <c r="D220" s="16">
        <v>0</v>
      </c>
      <c r="E220" s="26" t="s">
        <v>1028</v>
      </c>
      <c r="F220" s="22" t="s">
        <v>2561</v>
      </c>
      <c r="G220" s="24"/>
    </row>
    <row r="221" spans="1:9" ht="87">
      <c r="A221" s="19"/>
      <c r="B221" s="42"/>
      <c r="C221" s="22" t="s">
        <v>2560</v>
      </c>
      <c r="D221" s="16">
        <v>0</v>
      </c>
      <c r="E221" s="26" t="s">
        <v>1028</v>
      </c>
      <c r="F221" s="22" t="s">
        <v>2559</v>
      </c>
      <c r="G221" s="24"/>
    </row>
    <row r="222" spans="1:9" ht="15.5">
      <c r="A222" s="19"/>
      <c r="B222" s="42"/>
      <c r="C222" s="22" t="s">
        <v>1837</v>
      </c>
      <c r="D222" s="16">
        <v>0</v>
      </c>
      <c r="E222" s="26" t="s">
        <v>1028</v>
      </c>
      <c r="F222" s="22" t="s">
        <v>2558</v>
      </c>
      <c r="G222" s="24"/>
    </row>
    <row r="223" spans="1:9" ht="31">
      <c r="A223" s="19" t="s">
        <v>1036</v>
      </c>
      <c r="B223" s="42" t="s">
        <v>1035</v>
      </c>
      <c r="C223" s="22" t="s">
        <v>2557</v>
      </c>
      <c r="D223" s="16">
        <v>0</v>
      </c>
      <c r="E223" s="26" t="s">
        <v>1028</v>
      </c>
      <c r="F223" s="22" t="s">
        <v>2556</v>
      </c>
      <c r="G223" s="24"/>
    </row>
    <row r="224" spans="1:9" ht="72.5">
      <c r="A224" s="19"/>
      <c r="B224" s="42"/>
      <c r="C224" s="22" t="s">
        <v>1833</v>
      </c>
      <c r="D224" s="16">
        <v>0</v>
      </c>
      <c r="E224" s="26" t="s">
        <v>1028</v>
      </c>
      <c r="F224" s="22" t="s">
        <v>2555</v>
      </c>
      <c r="G224" s="24"/>
    </row>
    <row r="225" spans="1:9" ht="15.5">
      <c r="A225" s="19"/>
      <c r="B225" s="42"/>
      <c r="C225" s="22" t="s">
        <v>316</v>
      </c>
      <c r="D225" s="16">
        <v>0</v>
      </c>
      <c r="E225" s="26" t="s">
        <v>1028</v>
      </c>
      <c r="F225" s="12" t="s">
        <v>1831</v>
      </c>
      <c r="G225" s="24"/>
    </row>
    <row r="226" spans="1:9" ht="29">
      <c r="A226" s="19"/>
      <c r="B226" s="42"/>
      <c r="C226" s="22" t="s">
        <v>1841</v>
      </c>
      <c r="D226" s="16">
        <v>0</v>
      </c>
      <c r="E226" s="26" t="s">
        <v>1028</v>
      </c>
      <c r="F226" s="68" t="s">
        <v>2554</v>
      </c>
      <c r="G226" s="24"/>
    </row>
    <row r="227" spans="1:9" ht="62">
      <c r="A227" s="19" t="s">
        <v>1031</v>
      </c>
      <c r="B227" s="33" t="s">
        <v>1030</v>
      </c>
      <c r="C227" s="17" t="s">
        <v>1828</v>
      </c>
      <c r="D227" s="16">
        <v>0</v>
      </c>
      <c r="E227" s="26" t="s">
        <v>1028</v>
      </c>
      <c r="F227" s="25"/>
      <c r="G227" s="24"/>
    </row>
    <row r="228" spans="1:9" ht="40.15" customHeight="1">
      <c r="A228" s="406" t="s">
        <v>1027</v>
      </c>
      <c r="B228" s="1006" t="s">
        <v>2553</v>
      </c>
      <c r="C228" s="1007"/>
      <c r="D228" s="1007"/>
      <c r="E228" s="1007"/>
      <c r="F228" s="1007"/>
      <c r="G228" s="1008"/>
      <c r="H228" s="11">
        <f>SUM(D229:D240)</f>
        <v>0</v>
      </c>
      <c r="I228" s="11">
        <f>COUNT(D229:D240)*2</f>
        <v>22</v>
      </c>
    </row>
    <row r="229" spans="1:9" ht="58">
      <c r="A229" s="19" t="s">
        <v>1025</v>
      </c>
      <c r="B229" s="42" t="s">
        <v>1024</v>
      </c>
      <c r="C229" s="29" t="s">
        <v>1023</v>
      </c>
      <c r="D229" s="16">
        <v>0</v>
      </c>
      <c r="E229" s="13" t="s">
        <v>168</v>
      </c>
      <c r="F229" s="22" t="s">
        <v>2552</v>
      </c>
      <c r="G229" s="24"/>
    </row>
    <row r="230" spans="1:9" ht="62" hidden="1">
      <c r="A230" s="21" t="s">
        <v>1021</v>
      </c>
      <c r="B230" s="42" t="s">
        <v>1020</v>
      </c>
      <c r="C230" s="25"/>
      <c r="D230" s="25"/>
      <c r="E230" s="26"/>
      <c r="F230" s="25"/>
      <c r="G230" s="25"/>
    </row>
    <row r="231" spans="1:9" ht="87">
      <c r="A231" s="19" t="s">
        <v>1007</v>
      </c>
      <c r="B231" s="42" t="s">
        <v>1006</v>
      </c>
      <c r="C231" s="166" t="s">
        <v>2551</v>
      </c>
      <c r="D231" s="16">
        <v>0</v>
      </c>
      <c r="E231" s="13" t="s">
        <v>986</v>
      </c>
      <c r="F231" s="22" t="s">
        <v>2550</v>
      </c>
      <c r="G231" s="24"/>
    </row>
    <row r="232" spans="1:9" ht="77.5">
      <c r="A232" s="19" t="s">
        <v>1003</v>
      </c>
      <c r="B232" s="38" t="s">
        <v>1002</v>
      </c>
      <c r="C232" s="201" t="s">
        <v>2549</v>
      </c>
      <c r="D232" s="16">
        <v>0</v>
      </c>
      <c r="E232" s="13" t="s">
        <v>986</v>
      </c>
      <c r="F232" s="22" t="s">
        <v>2548</v>
      </c>
      <c r="G232" s="24"/>
    </row>
    <row r="233" spans="1:9" ht="72.5">
      <c r="A233" s="19"/>
      <c r="B233" s="38"/>
      <c r="C233" s="201" t="s">
        <v>2547</v>
      </c>
      <c r="D233" s="16">
        <v>0</v>
      </c>
      <c r="E233" s="13" t="s">
        <v>986</v>
      </c>
      <c r="F233" s="22" t="s">
        <v>2546</v>
      </c>
      <c r="G233" s="24"/>
    </row>
    <row r="234" spans="1:9" ht="43.5">
      <c r="A234" s="19"/>
      <c r="B234" s="38"/>
      <c r="C234" s="201" t="s">
        <v>2545</v>
      </c>
      <c r="D234" s="16">
        <v>0</v>
      </c>
      <c r="E234" s="13" t="s">
        <v>986</v>
      </c>
      <c r="F234" s="22" t="s">
        <v>2544</v>
      </c>
      <c r="G234" s="24"/>
    </row>
    <row r="235" spans="1:9" ht="58">
      <c r="A235" s="19" t="s">
        <v>1001</v>
      </c>
      <c r="B235" s="42" t="s">
        <v>1000</v>
      </c>
      <c r="C235" s="31" t="s">
        <v>999</v>
      </c>
      <c r="D235" s="16">
        <v>0</v>
      </c>
      <c r="E235" s="13" t="s">
        <v>986</v>
      </c>
      <c r="F235" s="23" t="s">
        <v>1808</v>
      </c>
      <c r="G235" s="24"/>
    </row>
    <row r="236" spans="1:9" ht="87">
      <c r="A236" s="19" t="s">
        <v>997</v>
      </c>
      <c r="B236" s="38" t="s">
        <v>996</v>
      </c>
      <c r="C236" s="31" t="s">
        <v>995</v>
      </c>
      <c r="D236" s="16">
        <v>0</v>
      </c>
      <c r="E236" s="13" t="s">
        <v>986</v>
      </c>
      <c r="F236" s="23" t="s">
        <v>2543</v>
      </c>
      <c r="G236" s="24"/>
    </row>
    <row r="237" spans="1:9" ht="31">
      <c r="A237" s="19"/>
      <c r="B237" s="38"/>
      <c r="C237" s="31" t="s">
        <v>2542</v>
      </c>
      <c r="D237" s="16">
        <v>0</v>
      </c>
      <c r="E237" s="13" t="s">
        <v>986</v>
      </c>
      <c r="F237" s="23"/>
      <c r="G237" s="24"/>
    </row>
    <row r="238" spans="1:9" ht="31">
      <c r="A238" s="19"/>
      <c r="B238" s="38"/>
      <c r="C238" s="31" t="s">
        <v>993</v>
      </c>
      <c r="D238" s="16">
        <v>0</v>
      </c>
      <c r="E238" s="13" t="s">
        <v>986</v>
      </c>
      <c r="F238" s="23" t="s">
        <v>2541</v>
      </c>
      <c r="G238" s="24"/>
    </row>
    <row r="239" spans="1:9" ht="46.5">
      <c r="A239" s="19" t="s">
        <v>991</v>
      </c>
      <c r="B239" s="42" t="s">
        <v>990</v>
      </c>
      <c r="C239" s="25" t="s">
        <v>989</v>
      </c>
      <c r="D239" s="16">
        <v>0</v>
      </c>
      <c r="E239" s="13" t="s">
        <v>986</v>
      </c>
      <c r="F239" s="17" t="s">
        <v>2540</v>
      </c>
      <c r="G239" s="24"/>
    </row>
    <row r="240" spans="1:9" ht="87">
      <c r="A240" s="118"/>
      <c r="B240" s="25"/>
      <c r="C240" s="22" t="s">
        <v>2539</v>
      </c>
      <c r="D240" s="16">
        <v>0</v>
      </c>
      <c r="E240" s="13" t="s">
        <v>986</v>
      </c>
      <c r="F240" s="22" t="s">
        <v>2538</v>
      </c>
      <c r="G240" s="24"/>
    </row>
    <row r="241" spans="1:9" ht="18.5">
      <c r="A241" s="116"/>
      <c r="B241" s="1017" t="s">
        <v>984</v>
      </c>
      <c r="C241" s="988"/>
      <c r="D241" s="988"/>
      <c r="E241" s="988"/>
      <c r="F241" s="988"/>
      <c r="G241" s="988"/>
      <c r="H241" s="11">
        <f>H242+H251+H268+H282+H295+H301+H306+H321+H326</f>
        <v>0</v>
      </c>
      <c r="I241" s="11">
        <f>I242+I251+I268+I282+I295+I301+I306+I321+I326</f>
        <v>124</v>
      </c>
    </row>
    <row r="242" spans="1:9" ht="40.15" customHeight="1">
      <c r="A242" s="408" t="s">
        <v>983</v>
      </c>
      <c r="B242" s="1006" t="s">
        <v>2537</v>
      </c>
      <c r="C242" s="1007"/>
      <c r="D242" s="1007"/>
      <c r="E242" s="1007"/>
      <c r="F242" s="1007"/>
      <c r="G242" s="1008"/>
      <c r="H242" s="11">
        <f>SUM(D243:D250)</f>
        <v>0</v>
      </c>
      <c r="I242" s="11">
        <f>COUNT(D243:D250)*2</f>
        <v>16</v>
      </c>
    </row>
    <row r="243" spans="1:9" ht="72.5">
      <c r="A243" s="19" t="s">
        <v>981</v>
      </c>
      <c r="B243" s="69" t="s">
        <v>980</v>
      </c>
      <c r="C243" s="23" t="s">
        <v>979</v>
      </c>
      <c r="D243" s="16">
        <v>0</v>
      </c>
      <c r="E243" s="26" t="s">
        <v>110</v>
      </c>
      <c r="F243" s="22" t="s">
        <v>2536</v>
      </c>
      <c r="G243" s="24"/>
    </row>
    <row r="244" spans="1:9" ht="43.5">
      <c r="A244" s="19"/>
      <c r="B244" s="69"/>
      <c r="C244" s="30" t="s">
        <v>978</v>
      </c>
      <c r="D244" s="16">
        <v>0</v>
      </c>
      <c r="E244" s="26" t="s">
        <v>110</v>
      </c>
      <c r="G244" s="24"/>
    </row>
    <row r="245" spans="1:9" ht="58">
      <c r="A245" s="19"/>
      <c r="B245" s="69"/>
      <c r="C245" s="17" t="s">
        <v>2535</v>
      </c>
      <c r="D245" s="16">
        <v>0</v>
      </c>
      <c r="E245" s="13" t="s">
        <v>190</v>
      </c>
      <c r="F245" s="17"/>
      <c r="G245" s="24"/>
    </row>
    <row r="246" spans="1:9" ht="29">
      <c r="A246" s="19"/>
      <c r="B246" s="69"/>
      <c r="C246" s="23" t="s">
        <v>2534</v>
      </c>
      <c r="D246" s="16">
        <v>0</v>
      </c>
      <c r="E246" s="26" t="s">
        <v>110</v>
      </c>
      <c r="F246" s="17"/>
      <c r="G246" s="24"/>
    </row>
    <row r="247" spans="1:9" ht="43.5">
      <c r="A247" s="19"/>
      <c r="B247" s="69"/>
      <c r="C247" s="17" t="s">
        <v>2533</v>
      </c>
      <c r="D247" s="16">
        <v>0</v>
      </c>
      <c r="E247" s="26" t="s">
        <v>110</v>
      </c>
      <c r="F247" s="17"/>
      <c r="G247" s="24"/>
    </row>
    <row r="248" spans="1:9" ht="62">
      <c r="A248" s="19" t="s">
        <v>977</v>
      </c>
      <c r="B248" s="42" t="s">
        <v>976</v>
      </c>
      <c r="C248" s="23" t="s">
        <v>975</v>
      </c>
      <c r="D248" s="16">
        <v>0</v>
      </c>
      <c r="E248" s="26" t="s">
        <v>974</v>
      </c>
      <c r="F248" s="22"/>
      <c r="G248" s="24"/>
    </row>
    <row r="249" spans="1:9" ht="58">
      <c r="A249" s="19"/>
      <c r="B249" s="42"/>
      <c r="C249" s="22" t="s">
        <v>2532</v>
      </c>
      <c r="D249" s="16">
        <v>0</v>
      </c>
      <c r="E249" s="26" t="s">
        <v>974</v>
      </c>
      <c r="F249" s="22"/>
      <c r="G249" s="24"/>
    </row>
    <row r="250" spans="1:9" ht="46.5">
      <c r="A250" s="19" t="s">
        <v>972</v>
      </c>
      <c r="B250" s="42" t="s">
        <v>971</v>
      </c>
      <c r="C250" s="22" t="s">
        <v>2531</v>
      </c>
      <c r="D250" s="16">
        <v>0</v>
      </c>
      <c r="E250" s="26" t="s">
        <v>235</v>
      </c>
      <c r="F250" s="25"/>
      <c r="G250" s="24"/>
    </row>
    <row r="251" spans="1:9" ht="40.15" customHeight="1">
      <c r="A251" s="408" t="s">
        <v>970</v>
      </c>
      <c r="B251" s="1006" t="s">
        <v>969</v>
      </c>
      <c r="C251" s="1007"/>
      <c r="D251" s="1007"/>
      <c r="E251" s="1007"/>
      <c r="F251" s="1007"/>
      <c r="G251" s="1008"/>
      <c r="H251" s="11">
        <f>SUM(D252:D266)</f>
        <v>0</v>
      </c>
      <c r="I251" s="11">
        <f>COUNT(D252:D266)*2</f>
        <v>26</v>
      </c>
    </row>
    <row r="252" spans="1:9" ht="72.5">
      <c r="A252" s="19" t="s">
        <v>968</v>
      </c>
      <c r="B252" s="42" t="s">
        <v>967</v>
      </c>
      <c r="C252" s="22" t="s">
        <v>2110</v>
      </c>
      <c r="D252" s="37">
        <v>0</v>
      </c>
      <c r="E252" s="26" t="s">
        <v>110</v>
      </c>
      <c r="F252" s="22" t="s">
        <v>965</v>
      </c>
      <c r="G252" s="24"/>
    </row>
    <row r="253" spans="1:9" ht="29">
      <c r="A253" s="19"/>
      <c r="B253" s="42"/>
      <c r="C253" s="22" t="s">
        <v>2324</v>
      </c>
      <c r="D253" s="37">
        <v>0</v>
      </c>
      <c r="E253" s="26" t="s">
        <v>1078</v>
      </c>
      <c r="F253" s="25"/>
      <c r="G253" s="24"/>
    </row>
    <row r="254" spans="1:9" ht="46.5" hidden="1">
      <c r="A254" s="21" t="s">
        <v>964</v>
      </c>
      <c r="B254" s="69" t="s">
        <v>963</v>
      </c>
      <c r="C254" s="17"/>
      <c r="D254" s="25"/>
      <c r="F254" s="25"/>
      <c r="G254" s="25"/>
    </row>
    <row r="255" spans="1:9" ht="15.5" hidden="1">
      <c r="A255" s="21"/>
      <c r="B255" s="69"/>
      <c r="C255" s="17"/>
      <c r="D255" s="25"/>
      <c r="E255" s="26"/>
      <c r="F255" s="25"/>
      <c r="G255" s="25"/>
    </row>
    <row r="256" spans="1:9" ht="46.5">
      <c r="A256" s="19" t="s">
        <v>962</v>
      </c>
      <c r="B256" s="42" t="s">
        <v>961</v>
      </c>
      <c r="C256" s="22" t="s">
        <v>960</v>
      </c>
      <c r="D256" s="37">
        <v>0</v>
      </c>
      <c r="E256" s="26" t="s">
        <v>168</v>
      </c>
      <c r="F256" s="25"/>
      <c r="G256" s="24"/>
    </row>
    <row r="257" spans="1:9" ht="29">
      <c r="A257" s="19"/>
      <c r="B257" s="42"/>
      <c r="C257" s="22" t="s">
        <v>1794</v>
      </c>
      <c r="D257" s="37">
        <v>0</v>
      </c>
      <c r="E257" s="26" t="s">
        <v>168</v>
      </c>
      <c r="F257" s="25"/>
      <c r="G257" s="24"/>
    </row>
    <row r="258" spans="1:9" ht="29">
      <c r="A258" s="19"/>
      <c r="B258" s="42"/>
      <c r="C258" s="22" t="s">
        <v>2530</v>
      </c>
      <c r="D258" s="37">
        <v>0</v>
      </c>
      <c r="E258" s="9" t="s">
        <v>190</v>
      </c>
      <c r="F258" s="25"/>
      <c r="G258" s="24"/>
    </row>
    <row r="259" spans="1:9" ht="31">
      <c r="A259" s="19" t="s">
        <v>958</v>
      </c>
      <c r="B259" s="42" t="s">
        <v>957</v>
      </c>
      <c r="C259" s="23" t="s">
        <v>1793</v>
      </c>
      <c r="D259" s="37">
        <v>0</v>
      </c>
      <c r="E259" s="26" t="s">
        <v>190</v>
      </c>
      <c r="F259" s="25"/>
      <c r="G259" s="24"/>
    </row>
    <row r="260" spans="1:9" ht="15.5">
      <c r="A260" s="19"/>
      <c r="B260" s="42"/>
      <c r="C260" s="13" t="s">
        <v>955</v>
      </c>
      <c r="D260" s="37">
        <v>0</v>
      </c>
      <c r="E260" s="13" t="s">
        <v>190</v>
      </c>
      <c r="F260" s="25"/>
      <c r="G260" s="24"/>
    </row>
    <row r="261" spans="1:9" ht="43.5">
      <c r="A261" s="19"/>
      <c r="B261" s="42"/>
      <c r="C261" s="164" t="s">
        <v>954</v>
      </c>
      <c r="D261" s="37">
        <v>0</v>
      </c>
      <c r="E261" s="13" t="s">
        <v>51</v>
      </c>
      <c r="F261" s="25"/>
      <c r="G261" s="24"/>
    </row>
    <row r="262" spans="1:9" ht="46.5">
      <c r="A262" s="19" t="s">
        <v>953</v>
      </c>
      <c r="B262" s="69" t="s">
        <v>952</v>
      </c>
      <c r="C262" s="17" t="s">
        <v>2529</v>
      </c>
      <c r="D262" s="37">
        <v>0</v>
      </c>
      <c r="E262" s="9" t="s">
        <v>110</v>
      </c>
      <c r="F262" s="25"/>
      <c r="G262" s="24"/>
    </row>
    <row r="263" spans="1:9" ht="43.5">
      <c r="A263" s="19"/>
      <c r="B263" s="69"/>
      <c r="C263" s="17" t="s">
        <v>950</v>
      </c>
      <c r="D263" s="37">
        <v>0</v>
      </c>
      <c r="E263" s="26" t="s">
        <v>130</v>
      </c>
      <c r="F263" s="25"/>
      <c r="G263" s="24"/>
    </row>
    <row r="264" spans="1:9" ht="43.5">
      <c r="A264" s="19" t="s">
        <v>949</v>
      </c>
      <c r="B264" s="17" t="s">
        <v>948</v>
      </c>
      <c r="C264" s="23" t="s">
        <v>947</v>
      </c>
      <c r="D264" s="37">
        <v>0</v>
      </c>
      <c r="E264" s="26" t="s">
        <v>110</v>
      </c>
      <c r="F264" s="25"/>
      <c r="G264" s="24"/>
    </row>
    <row r="265" spans="1:9">
      <c r="A265" s="19"/>
      <c r="B265" s="17"/>
      <c r="C265" s="23" t="s">
        <v>946</v>
      </c>
      <c r="D265" s="37">
        <v>0</v>
      </c>
      <c r="E265" s="26" t="s">
        <v>797</v>
      </c>
      <c r="F265" s="25"/>
      <c r="G265" s="24"/>
    </row>
    <row r="266" spans="1:9" ht="46.5">
      <c r="A266" s="19" t="s">
        <v>945</v>
      </c>
      <c r="B266" s="42" t="s">
        <v>944</v>
      </c>
      <c r="C266" s="30" t="s">
        <v>1792</v>
      </c>
      <c r="D266" s="37">
        <v>0</v>
      </c>
      <c r="E266" s="26" t="s">
        <v>190</v>
      </c>
      <c r="F266" s="23" t="s">
        <v>942</v>
      </c>
      <c r="G266" s="24"/>
    </row>
    <row r="267" spans="1:9" ht="46.5" hidden="1">
      <c r="A267" s="21" t="s">
        <v>939</v>
      </c>
      <c r="B267" s="42" t="s">
        <v>938</v>
      </c>
      <c r="C267" s="22"/>
      <c r="D267" s="25"/>
      <c r="E267" s="26"/>
      <c r="F267" s="25"/>
      <c r="G267" s="25"/>
    </row>
    <row r="268" spans="1:9" ht="40.15" customHeight="1">
      <c r="A268" s="408" t="s">
        <v>937</v>
      </c>
      <c r="B268" s="1006" t="s">
        <v>936</v>
      </c>
      <c r="C268" s="1007"/>
      <c r="D268" s="1007"/>
      <c r="E268" s="1007"/>
      <c r="F268" s="1007"/>
      <c r="G268" s="1008"/>
      <c r="H268" s="11">
        <f>SUM(D269:D281)</f>
        <v>0</v>
      </c>
      <c r="I268" s="11">
        <f>COUNT(D269:D281)*2</f>
        <v>26</v>
      </c>
    </row>
    <row r="269" spans="1:9" ht="145">
      <c r="A269" s="19" t="s">
        <v>935</v>
      </c>
      <c r="B269" s="38" t="s">
        <v>934</v>
      </c>
      <c r="C269" s="76" t="s">
        <v>2108</v>
      </c>
      <c r="D269" s="16">
        <v>0</v>
      </c>
      <c r="E269" s="26" t="s">
        <v>168</v>
      </c>
      <c r="F269" s="22" t="s">
        <v>2528</v>
      </c>
      <c r="G269" s="24"/>
    </row>
    <row r="270" spans="1:9" ht="29">
      <c r="A270" s="19"/>
      <c r="B270" s="38"/>
      <c r="C270" s="76" t="s">
        <v>2527</v>
      </c>
      <c r="D270" s="16">
        <v>0</v>
      </c>
      <c r="E270" s="26" t="s">
        <v>168</v>
      </c>
      <c r="F270" s="22"/>
      <c r="G270" s="24"/>
    </row>
    <row r="271" spans="1:9" ht="46.5">
      <c r="A271" s="19" t="s">
        <v>929</v>
      </c>
      <c r="B271" s="38" t="s">
        <v>928</v>
      </c>
      <c r="C271" s="22" t="s">
        <v>2526</v>
      </c>
      <c r="D271" s="16">
        <v>0</v>
      </c>
      <c r="E271" s="26" t="s">
        <v>235</v>
      </c>
      <c r="F271" s="12"/>
      <c r="G271" s="24"/>
    </row>
    <row r="272" spans="1:9" ht="15.5">
      <c r="A272" s="19"/>
      <c r="B272" s="38"/>
      <c r="C272" s="48" t="s">
        <v>2525</v>
      </c>
      <c r="D272" s="16">
        <v>0</v>
      </c>
      <c r="E272" s="26" t="s">
        <v>168</v>
      </c>
      <c r="F272" s="12"/>
      <c r="G272" s="24"/>
    </row>
    <row r="273" spans="1:9" ht="15.5">
      <c r="A273" s="19"/>
      <c r="B273" s="38"/>
      <c r="C273" s="22" t="s">
        <v>2106</v>
      </c>
      <c r="D273" s="16">
        <v>0</v>
      </c>
      <c r="E273" s="26" t="s">
        <v>2105</v>
      </c>
      <c r="F273" s="12"/>
      <c r="G273" s="24"/>
    </row>
    <row r="274" spans="1:9" ht="130.5">
      <c r="A274" s="19" t="s">
        <v>924</v>
      </c>
      <c r="B274" s="38" t="s">
        <v>923</v>
      </c>
      <c r="C274" s="50" t="s">
        <v>2524</v>
      </c>
      <c r="D274" s="16">
        <v>0</v>
      </c>
      <c r="E274" s="13" t="s">
        <v>110</v>
      </c>
      <c r="F274" s="22" t="s">
        <v>2523</v>
      </c>
      <c r="G274" s="24"/>
    </row>
    <row r="275" spans="1:9" ht="174">
      <c r="A275" s="19"/>
      <c r="B275" s="38"/>
      <c r="C275" s="22" t="s">
        <v>2522</v>
      </c>
      <c r="D275" s="16">
        <v>0</v>
      </c>
      <c r="E275" s="13" t="s">
        <v>110</v>
      </c>
      <c r="F275" s="22" t="s">
        <v>2521</v>
      </c>
      <c r="G275" s="24"/>
    </row>
    <row r="276" spans="1:9" ht="72.5">
      <c r="A276" s="19"/>
      <c r="B276" s="38"/>
      <c r="C276" s="84" t="s">
        <v>2520</v>
      </c>
      <c r="D276" s="16">
        <v>0</v>
      </c>
      <c r="E276" s="13" t="s">
        <v>110</v>
      </c>
      <c r="F276" s="22" t="s">
        <v>2519</v>
      </c>
      <c r="G276" s="24"/>
    </row>
    <row r="277" spans="1:9" ht="43.5">
      <c r="A277" s="19"/>
      <c r="B277" s="38"/>
      <c r="C277" s="22" t="s">
        <v>2518</v>
      </c>
      <c r="D277" s="16">
        <v>0</v>
      </c>
      <c r="E277" s="13" t="s">
        <v>110</v>
      </c>
      <c r="F277" s="88" t="s">
        <v>2517</v>
      </c>
      <c r="G277" s="24"/>
    </row>
    <row r="278" spans="1:9" ht="31">
      <c r="A278" s="19" t="s">
        <v>918</v>
      </c>
      <c r="B278" s="38" t="s">
        <v>917</v>
      </c>
      <c r="C278" s="48" t="s">
        <v>1779</v>
      </c>
      <c r="D278" s="16">
        <v>0</v>
      </c>
      <c r="E278" s="26" t="s">
        <v>190</v>
      </c>
      <c r="F278" s="25"/>
      <c r="G278" s="24"/>
    </row>
    <row r="279" spans="1:9" ht="29">
      <c r="A279" s="19"/>
      <c r="C279" s="75" t="s">
        <v>2516</v>
      </c>
      <c r="D279" s="16">
        <v>0</v>
      </c>
      <c r="E279" s="26" t="s">
        <v>126</v>
      </c>
      <c r="F279" s="25"/>
      <c r="G279" s="24"/>
    </row>
    <row r="280" spans="1:9" ht="15.5">
      <c r="A280" s="19"/>
      <c r="B280" s="38"/>
      <c r="C280" s="30" t="s">
        <v>2515</v>
      </c>
      <c r="D280" s="16">
        <v>0</v>
      </c>
      <c r="E280" s="26" t="s">
        <v>168</v>
      </c>
      <c r="F280" s="25"/>
      <c r="G280" s="24"/>
    </row>
    <row r="281" spans="1:9" ht="43.5">
      <c r="A281" s="19" t="s">
        <v>915</v>
      </c>
      <c r="B281" s="75" t="s">
        <v>914</v>
      </c>
      <c r="C281" s="23" t="s">
        <v>913</v>
      </c>
      <c r="D281" s="16">
        <v>0</v>
      </c>
      <c r="E281" s="26" t="s">
        <v>126</v>
      </c>
      <c r="F281" s="25"/>
      <c r="G281" s="24"/>
    </row>
    <row r="282" spans="1:9" ht="40.15" customHeight="1">
      <c r="A282" s="408" t="s">
        <v>912</v>
      </c>
      <c r="B282" s="1006" t="s">
        <v>911</v>
      </c>
      <c r="C282" s="1007"/>
      <c r="D282" s="1007"/>
      <c r="E282" s="1007"/>
      <c r="F282" s="1007"/>
      <c r="G282" s="1008"/>
      <c r="H282" s="11">
        <f>SUM(D283:D294)</f>
        <v>0</v>
      </c>
      <c r="I282" s="11">
        <f>COUNT(D283:D294)*2</f>
        <v>22</v>
      </c>
    </row>
    <row r="283" spans="1:9" ht="31">
      <c r="A283" s="19" t="s">
        <v>910</v>
      </c>
      <c r="B283" s="33" t="s">
        <v>909</v>
      </c>
      <c r="C283" s="36" t="s">
        <v>908</v>
      </c>
      <c r="D283" s="24">
        <v>0</v>
      </c>
      <c r="E283" s="26" t="s">
        <v>168</v>
      </c>
      <c r="F283" s="25"/>
      <c r="G283" s="24"/>
    </row>
    <row r="284" spans="1:9" ht="29">
      <c r="A284" s="19"/>
      <c r="B284" s="33"/>
      <c r="C284" s="36" t="s">
        <v>907</v>
      </c>
      <c r="D284" s="24">
        <v>0</v>
      </c>
      <c r="E284" s="26" t="s">
        <v>168</v>
      </c>
      <c r="F284" s="25"/>
      <c r="G284" s="24"/>
    </row>
    <row r="285" spans="1:9" ht="43.5">
      <c r="A285" s="19" t="s">
        <v>906</v>
      </c>
      <c r="B285" s="69" t="s">
        <v>905</v>
      </c>
      <c r="C285" s="36" t="s">
        <v>904</v>
      </c>
      <c r="D285" s="24">
        <v>0</v>
      </c>
      <c r="E285" s="26" t="s">
        <v>168</v>
      </c>
      <c r="F285" s="36" t="s">
        <v>903</v>
      </c>
      <c r="G285" s="24"/>
    </row>
    <row r="286" spans="1:9" ht="29">
      <c r="A286" s="19"/>
      <c r="B286" s="69"/>
      <c r="C286" s="23" t="s">
        <v>902</v>
      </c>
      <c r="D286" s="24">
        <v>0</v>
      </c>
      <c r="E286" s="26" t="s">
        <v>168</v>
      </c>
      <c r="F286" s="23"/>
      <c r="G286" s="24"/>
    </row>
    <row r="287" spans="1:9" ht="29">
      <c r="A287" s="19"/>
      <c r="B287" s="69"/>
      <c r="C287" s="45" t="s">
        <v>901</v>
      </c>
      <c r="D287" s="24">
        <v>0</v>
      </c>
      <c r="E287" s="26" t="s">
        <v>168</v>
      </c>
      <c r="F287" s="23"/>
      <c r="G287" s="24"/>
    </row>
    <row r="288" spans="1:9" ht="31">
      <c r="A288" s="19" t="s">
        <v>900</v>
      </c>
      <c r="B288" s="42" t="s">
        <v>899</v>
      </c>
      <c r="C288" s="161" t="s">
        <v>898</v>
      </c>
      <c r="D288" s="24">
        <v>0</v>
      </c>
      <c r="E288" s="26" t="s">
        <v>168</v>
      </c>
      <c r="F288" s="25"/>
      <c r="G288" s="24"/>
    </row>
    <row r="289" spans="1:9" ht="29">
      <c r="A289" s="19"/>
      <c r="B289" s="42"/>
      <c r="C289" s="36" t="s">
        <v>897</v>
      </c>
      <c r="D289" s="24">
        <v>0</v>
      </c>
      <c r="E289" s="26" t="s">
        <v>168</v>
      </c>
      <c r="F289" s="25"/>
      <c r="G289" s="24"/>
    </row>
    <row r="290" spans="1:9" ht="15.5">
      <c r="A290" s="19"/>
      <c r="B290" s="42"/>
      <c r="C290" s="36" t="s">
        <v>896</v>
      </c>
      <c r="D290" s="24">
        <v>0</v>
      </c>
      <c r="E290" s="26" t="s">
        <v>168</v>
      </c>
      <c r="F290" s="25"/>
      <c r="G290" s="24"/>
    </row>
    <row r="291" spans="1:9" ht="15.5">
      <c r="A291" s="19"/>
      <c r="B291" s="42"/>
      <c r="C291" s="36" t="s">
        <v>895</v>
      </c>
      <c r="D291" s="24">
        <v>0</v>
      </c>
      <c r="E291" s="26" t="s">
        <v>168</v>
      </c>
      <c r="F291" s="25"/>
      <c r="G291" s="24"/>
    </row>
    <row r="292" spans="1:9" ht="31" hidden="1">
      <c r="A292" s="21" t="s">
        <v>894</v>
      </c>
      <c r="B292" s="42" t="s">
        <v>893</v>
      </c>
      <c r="C292" s="25"/>
      <c r="D292" s="25"/>
      <c r="E292" s="26"/>
      <c r="F292" s="25"/>
      <c r="G292" s="25"/>
    </row>
    <row r="293" spans="1:9" ht="31">
      <c r="A293" s="19" t="s">
        <v>892</v>
      </c>
      <c r="B293" s="42" t="s">
        <v>891</v>
      </c>
      <c r="C293" s="22" t="s">
        <v>2514</v>
      </c>
      <c r="D293" s="24">
        <v>0</v>
      </c>
      <c r="E293" s="26" t="s">
        <v>168</v>
      </c>
      <c r="F293" s="25"/>
      <c r="G293" s="24"/>
    </row>
    <row r="294" spans="1:9" ht="46.5">
      <c r="A294" s="19" t="s">
        <v>889</v>
      </c>
      <c r="B294" s="42" t="s">
        <v>888</v>
      </c>
      <c r="C294" s="30" t="s">
        <v>887</v>
      </c>
      <c r="D294" s="24">
        <v>0</v>
      </c>
      <c r="E294" s="26" t="s">
        <v>168</v>
      </c>
      <c r="F294" s="25"/>
      <c r="G294" s="24"/>
    </row>
    <row r="295" spans="1:9" ht="40.15" customHeight="1">
      <c r="A295" s="408" t="s">
        <v>886</v>
      </c>
      <c r="B295" s="1009" t="s">
        <v>885</v>
      </c>
      <c r="C295" s="1010"/>
      <c r="D295" s="1010"/>
      <c r="E295" s="1010"/>
      <c r="F295" s="1010"/>
      <c r="G295" s="1011"/>
      <c r="H295" s="11">
        <f>SUM(D296:D300)</f>
        <v>0</v>
      </c>
      <c r="I295" s="11">
        <f>COUNT(D296:D300)*2</f>
        <v>10</v>
      </c>
    </row>
    <row r="296" spans="1:9" ht="62">
      <c r="A296" s="19" t="s">
        <v>884</v>
      </c>
      <c r="B296" s="42" t="s">
        <v>883</v>
      </c>
      <c r="C296" s="23" t="s">
        <v>882</v>
      </c>
      <c r="D296" s="24">
        <v>0</v>
      </c>
      <c r="E296" s="26" t="s">
        <v>235</v>
      </c>
      <c r="F296" s="25"/>
      <c r="G296" s="24"/>
    </row>
    <row r="297" spans="1:9" ht="46.5">
      <c r="A297" s="19" t="s">
        <v>881</v>
      </c>
      <c r="B297" s="42" t="s">
        <v>880</v>
      </c>
      <c r="C297" s="36" t="s">
        <v>2312</v>
      </c>
      <c r="D297" s="24">
        <v>0</v>
      </c>
      <c r="E297" s="26" t="s">
        <v>235</v>
      </c>
      <c r="F297" s="25"/>
      <c r="G297" s="24"/>
    </row>
    <row r="298" spans="1:9" ht="15.5">
      <c r="A298" s="19"/>
      <c r="B298" s="42"/>
      <c r="C298" s="23" t="s">
        <v>1773</v>
      </c>
      <c r="D298" s="24">
        <v>0</v>
      </c>
      <c r="E298" s="26" t="s">
        <v>235</v>
      </c>
      <c r="F298" s="25"/>
      <c r="G298" s="24"/>
    </row>
    <row r="299" spans="1:9" ht="15.5">
      <c r="A299" s="19"/>
      <c r="B299" s="42"/>
      <c r="C299" s="23" t="s">
        <v>1772</v>
      </c>
      <c r="D299" s="24">
        <v>0</v>
      </c>
      <c r="E299" s="26" t="s">
        <v>235</v>
      </c>
      <c r="F299" s="25"/>
      <c r="G299" s="24"/>
    </row>
    <row r="300" spans="1:9" ht="43.5">
      <c r="A300" s="19" t="s">
        <v>878</v>
      </c>
      <c r="B300" s="71" t="s">
        <v>877</v>
      </c>
      <c r="C300" s="23" t="s">
        <v>1771</v>
      </c>
      <c r="D300" s="24">
        <v>0</v>
      </c>
      <c r="E300" s="26" t="s">
        <v>168</v>
      </c>
      <c r="F300" s="25"/>
      <c r="G300" s="24"/>
    </row>
    <row r="301" spans="1:9" ht="40.15" customHeight="1">
      <c r="A301" s="408" t="s">
        <v>876</v>
      </c>
      <c r="B301" s="918" t="s">
        <v>875</v>
      </c>
      <c r="C301" s="919"/>
      <c r="D301" s="919"/>
      <c r="E301" s="919"/>
      <c r="F301" s="919"/>
      <c r="G301" s="920"/>
      <c r="H301" s="11">
        <f>SUM(D302:D304)</f>
        <v>0</v>
      </c>
      <c r="I301" s="11">
        <f>COUNT(D302:D304)*2</f>
        <v>6</v>
      </c>
    </row>
    <row r="302" spans="1:9" ht="46.5">
      <c r="A302" s="28" t="s">
        <v>874</v>
      </c>
      <c r="B302" s="42" t="s">
        <v>873</v>
      </c>
      <c r="C302" s="22" t="s">
        <v>2513</v>
      </c>
      <c r="D302" s="24">
        <v>0</v>
      </c>
      <c r="E302" s="13" t="s">
        <v>130</v>
      </c>
      <c r="F302" s="25"/>
      <c r="G302" s="24"/>
    </row>
    <row r="303" spans="1:9" ht="46.5">
      <c r="A303" s="28" t="s">
        <v>871</v>
      </c>
      <c r="B303" s="42" t="s">
        <v>870</v>
      </c>
      <c r="C303" s="22" t="s">
        <v>2096</v>
      </c>
      <c r="D303" s="24">
        <v>0</v>
      </c>
      <c r="E303" s="13" t="s">
        <v>190</v>
      </c>
      <c r="F303" s="22" t="s">
        <v>2095</v>
      </c>
      <c r="G303" s="24"/>
    </row>
    <row r="304" spans="1:9" ht="58">
      <c r="A304" s="28"/>
      <c r="B304" s="42"/>
      <c r="C304" s="22" t="s">
        <v>2094</v>
      </c>
      <c r="D304" s="24">
        <v>0</v>
      </c>
      <c r="E304" s="13" t="s">
        <v>808</v>
      </c>
      <c r="F304" s="22" t="s">
        <v>2093</v>
      </c>
      <c r="G304" s="24"/>
    </row>
    <row r="305" spans="1:9" ht="58" hidden="1">
      <c r="A305" s="40" t="s">
        <v>869</v>
      </c>
      <c r="B305" s="23" t="s">
        <v>868</v>
      </c>
      <c r="C305" s="25"/>
      <c r="D305" s="25"/>
      <c r="E305" s="26"/>
      <c r="F305" s="25"/>
      <c r="G305" s="25"/>
    </row>
    <row r="306" spans="1:9" ht="40.15" customHeight="1">
      <c r="A306" s="408" t="s">
        <v>867</v>
      </c>
      <c r="B306" s="918" t="s">
        <v>866</v>
      </c>
      <c r="C306" s="919"/>
      <c r="D306" s="919"/>
      <c r="E306" s="919"/>
      <c r="F306" s="919"/>
      <c r="G306" s="920"/>
      <c r="H306" s="11">
        <f>SUM(D307:D310)</f>
        <v>0</v>
      </c>
      <c r="I306" s="11">
        <f>COUNT(D307:D310)*2</f>
        <v>8</v>
      </c>
    </row>
    <row r="307" spans="1:9" ht="43.5">
      <c r="A307" s="19" t="s">
        <v>865</v>
      </c>
      <c r="B307" s="42" t="s">
        <v>864</v>
      </c>
      <c r="C307" s="22" t="s">
        <v>2512</v>
      </c>
      <c r="D307" s="24">
        <v>0</v>
      </c>
      <c r="E307" s="26" t="s">
        <v>190</v>
      </c>
      <c r="F307" s="25"/>
      <c r="G307" s="24"/>
    </row>
    <row r="308" spans="1:9" ht="29">
      <c r="A308" s="19"/>
      <c r="B308" s="42"/>
      <c r="C308" s="22" t="s">
        <v>2511</v>
      </c>
      <c r="D308" s="24">
        <v>0</v>
      </c>
      <c r="E308" s="26" t="s">
        <v>190</v>
      </c>
      <c r="F308" s="25"/>
      <c r="G308" s="24"/>
    </row>
    <row r="309" spans="1:9" ht="46.5">
      <c r="A309" s="19" t="s">
        <v>862</v>
      </c>
      <c r="B309" s="42" t="s">
        <v>861</v>
      </c>
      <c r="C309" s="36" t="s">
        <v>2087</v>
      </c>
      <c r="D309" s="24">
        <v>0</v>
      </c>
      <c r="E309" s="26" t="s">
        <v>190</v>
      </c>
      <c r="F309" s="25"/>
      <c r="G309" s="24"/>
    </row>
    <row r="310" spans="1:9" ht="58">
      <c r="A310" s="19" t="s">
        <v>860</v>
      </c>
      <c r="B310" s="23" t="s">
        <v>859</v>
      </c>
      <c r="C310" s="22" t="s">
        <v>1767</v>
      </c>
      <c r="D310" s="24">
        <v>0</v>
      </c>
      <c r="E310" s="26" t="s">
        <v>110</v>
      </c>
      <c r="G310" s="24"/>
    </row>
    <row r="311" spans="1:9" ht="40.15" hidden="1" customHeight="1">
      <c r="A311" s="410" t="s">
        <v>858</v>
      </c>
      <c r="B311" s="918" t="s">
        <v>857</v>
      </c>
      <c r="C311" s="919"/>
      <c r="D311" s="919"/>
      <c r="E311" s="919"/>
      <c r="F311" s="919"/>
      <c r="G311" s="920"/>
    </row>
    <row r="312" spans="1:9" ht="46.5" hidden="1">
      <c r="A312" s="21" t="s">
        <v>856</v>
      </c>
      <c r="B312" s="42" t="s">
        <v>855</v>
      </c>
      <c r="C312" s="25"/>
      <c r="D312" s="25"/>
      <c r="E312" s="26"/>
      <c r="F312" s="25"/>
      <c r="G312" s="25"/>
    </row>
    <row r="313" spans="1:9" ht="46.5" hidden="1">
      <c r="A313" s="21" t="s">
        <v>854</v>
      </c>
      <c r="B313" s="29" t="s">
        <v>853</v>
      </c>
      <c r="C313" s="25"/>
      <c r="D313" s="25"/>
      <c r="E313" s="26"/>
      <c r="F313" s="25"/>
      <c r="G313" s="25"/>
    </row>
    <row r="314" spans="1:9" ht="40.15" hidden="1" customHeight="1">
      <c r="A314" s="410" t="s">
        <v>852</v>
      </c>
      <c r="B314" s="918" t="s">
        <v>851</v>
      </c>
      <c r="C314" s="919"/>
      <c r="D314" s="919"/>
      <c r="E314" s="919"/>
      <c r="F314" s="919"/>
      <c r="G314" s="920"/>
    </row>
    <row r="315" spans="1:9" ht="31" hidden="1">
      <c r="A315" s="21" t="s">
        <v>850</v>
      </c>
      <c r="B315" s="42" t="s">
        <v>849</v>
      </c>
      <c r="C315" s="25"/>
      <c r="D315" s="25"/>
      <c r="E315" s="26"/>
      <c r="F315" s="25"/>
      <c r="G315" s="25"/>
    </row>
    <row r="316" spans="1:9" ht="46.5" hidden="1">
      <c r="A316" s="21" t="s">
        <v>848</v>
      </c>
      <c r="B316" s="42" t="s">
        <v>847</v>
      </c>
      <c r="C316" s="25"/>
      <c r="D316" s="25"/>
      <c r="E316" s="26"/>
      <c r="F316" s="25"/>
      <c r="G316" s="25"/>
    </row>
    <row r="317" spans="1:9" ht="40.15" hidden="1" customHeight="1">
      <c r="A317" s="410" t="s">
        <v>846</v>
      </c>
      <c r="B317" s="918" t="s">
        <v>1766</v>
      </c>
      <c r="C317" s="919"/>
      <c r="D317" s="919"/>
      <c r="E317" s="919"/>
      <c r="F317" s="919"/>
      <c r="G317" s="920"/>
    </row>
    <row r="318" spans="1:9" ht="46.5" hidden="1">
      <c r="A318" s="21" t="s">
        <v>844</v>
      </c>
      <c r="B318" s="42" t="s">
        <v>843</v>
      </c>
      <c r="C318" s="25"/>
      <c r="D318" s="25"/>
      <c r="E318" s="26"/>
      <c r="F318" s="25"/>
      <c r="G318" s="25"/>
    </row>
    <row r="319" spans="1:9" ht="62" hidden="1">
      <c r="A319" s="21" t="s">
        <v>842</v>
      </c>
      <c r="B319" s="42" t="s">
        <v>841</v>
      </c>
      <c r="C319" s="25"/>
      <c r="D319" s="25"/>
      <c r="E319" s="26"/>
      <c r="F319" s="25"/>
      <c r="G319" s="25"/>
    </row>
    <row r="320" spans="1:9" ht="46.5" hidden="1">
      <c r="A320" s="21" t="s">
        <v>840</v>
      </c>
      <c r="B320" s="69" t="s">
        <v>839</v>
      </c>
      <c r="C320" s="25"/>
      <c r="D320" s="25"/>
      <c r="E320" s="26"/>
      <c r="F320" s="25"/>
      <c r="G320" s="25"/>
    </row>
    <row r="321" spans="1:9" ht="40.15" customHeight="1">
      <c r="A321" s="408" t="s">
        <v>838</v>
      </c>
      <c r="B321" s="918" t="s">
        <v>1765</v>
      </c>
      <c r="C321" s="919"/>
      <c r="D321" s="919"/>
      <c r="E321" s="919"/>
      <c r="F321" s="919"/>
      <c r="G321" s="920"/>
      <c r="H321" s="11">
        <f>SUM(D322:D325)</f>
        <v>0</v>
      </c>
      <c r="I321" s="11">
        <f>COUNT(D322:D325)*2</f>
        <v>8</v>
      </c>
    </row>
    <row r="322" spans="1:9" ht="46.5">
      <c r="A322" s="19" t="s">
        <v>836</v>
      </c>
      <c r="B322" s="38" t="s">
        <v>835</v>
      </c>
      <c r="C322" s="38" t="s">
        <v>2086</v>
      </c>
      <c r="D322" s="24">
        <v>0</v>
      </c>
      <c r="E322" s="26" t="s">
        <v>126</v>
      </c>
      <c r="F322" s="25"/>
      <c r="G322" s="24"/>
    </row>
    <row r="323" spans="1:9" ht="72.5">
      <c r="A323" s="19" t="s">
        <v>833</v>
      </c>
      <c r="B323" s="38" t="s">
        <v>832</v>
      </c>
      <c r="C323" s="23" t="s">
        <v>831</v>
      </c>
      <c r="D323" s="24">
        <v>0</v>
      </c>
      <c r="E323" s="26" t="s">
        <v>130</v>
      </c>
      <c r="F323" s="23" t="s">
        <v>830</v>
      </c>
      <c r="G323" s="24"/>
    </row>
    <row r="324" spans="1:9" ht="29">
      <c r="A324" s="19"/>
      <c r="B324" s="38"/>
      <c r="C324" s="64" t="s">
        <v>829</v>
      </c>
      <c r="D324" s="24">
        <v>0</v>
      </c>
      <c r="E324" s="26" t="s">
        <v>126</v>
      </c>
      <c r="F324" s="26"/>
      <c r="G324" s="24"/>
    </row>
    <row r="325" spans="1:9" ht="62">
      <c r="A325" s="19" t="s">
        <v>828</v>
      </c>
      <c r="B325" s="38" t="s">
        <v>827</v>
      </c>
      <c r="C325" s="36" t="s">
        <v>826</v>
      </c>
      <c r="D325" s="24">
        <v>0</v>
      </c>
      <c r="E325" s="26" t="s">
        <v>168</v>
      </c>
      <c r="F325" s="25"/>
      <c r="G325" s="24"/>
    </row>
    <row r="326" spans="1:9" ht="40.15" customHeight="1">
      <c r="A326" s="408" t="s">
        <v>825</v>
      </c>
      <c r="B326" s="918" t="s">
        <v>1764</v>
      </c>
      <c r="C326" s="919"/>
      <c r="D326" s="919"/>
      <c r="E326" s="919"/>
      <c r="F326" s="919"/>
      <c r="G326" s="920"/>
      <c r="H326" s="11">
        <f>SUM(D327)</f>
        <v>0</v>
      </c>
      <c r="I326" s="11">
        <f>COUNT(D327)*2</f>
        <v>2</v>
      </c>
    </row>
    <row r="327" spans="1:9" ht="116">
      <c r="A327" s="19" t="s">
        <v>823</v>
      </c>
      <c r="B327" s="17" t="s">
        <v>822</v>
      </c>
      <c r="C327" s="36" t="s">
        <v>821</v>
      </c>
      <c r="D327" s="24">
        <v>0</v>
      </c>
      <c r="E327" s="26" t="s">
        <v>110</v>
      </c>
      <c r="F327" s="17" t="s">
        <v>1763</v>
      </c>
      <c r="G327" s="24"/>
    </row>
    <row r="328" spans="1:9" ht="29" hidden="1">
      <c r="A328" s="21" t="s">
        <v>819</v>
      </c>
      <c r="B328" s="17" t="s">
        <v>818</v>
      </c>
      <c r="C328" s="25"/>
      <c r="D328" s="25"/>
      <c r="E328" s="26"/>
      <c r="F328" s="25"/>
      <c r="G328" s="25"/>
    </row>
    <row r="329" spans="1:9" ht="18.5">
      <c r="A329" s="116"/>
      <c r="B329" s="1017" t="s">
        <v>817</v>
      </c>
      <c r="C329" s="988"/>
      <c r="D329" s="988"/>
      <c r="E329" s="988"/>
      <c r="F329" s="988"/>
      <c r="G329" s="988"/>
      <c r="H329" s="11">
        <f>H330+H339+H348+H358+H368+H371+H377+H391+H400+H413+H417+H430+H434+H458+H486</f>
        <v>0</v>
      </c>
      <c r="I329" s="11">
        <f>I330+I339+I348+I358+I368+I371+I377+I391+I400+I413+I417+I430+I434+I458+I486</f>
        <v>206</v>
      </c>
    </row>
    <row r="330" spans="1:9" ht="40.15" customHeight="1">
      <c r="A330" s="408" t="s">
        <v>816</v>
      </c>
      <c r="B330" s="918" t="s">
        <v>815</v>
      </c>
      <c r="C330" s="919"/>
      <c r="D330" s="919"/>
      <c r="E330" s="919"/>
      <c r="F330" s="919"/>
      <c r="G330" s="920"/>
      <c r="H330" s="11">
        <f>SUM(D331:D338)</f>
        <v>0</v>
      </c>
      <c r="I330" s="11">
        <f>COUNT(D331:D338)*2</f>
        <v>14</v>
      </c>
    </row>
    <row r="331" spans="1:9" ht="46.5">
      <c r="A331" s="19" t="s">
        <v>814</v>
      </c>
      <c r="B331" s="42" t="s">
        <v>813</v>
      </c>
      <c r="C331" s="23" t="s">
        <v>812</v>
      </c>
      <c r="D331" s="24">
        <v>0</v>
      </c>
      <c r="E331" s="219" t="s">
        <v>51</v>
      </c>
      <c r="G331" s="24"/>
    </row>
    <row r="332" spans="1:9" ht="58">
      <c r="A332" s="19"/>
      <c r="B332" s="42"/>
      <c r="C332" s="23" t="s">
        <v>1762</v>
      </c>
      <c r="D332" s="24">
        <v>0</v>
      </c>
      <c r="E332" s="219" t="s">
        <v>51</v>
      </c>
      <c r="F332" s="23" t="s">
        <v>1761</v>
      </c>
      <c r="G332" s="24"/>
    </row>
    <row r="333" spans="1:9" ht="31" hidden="1">
      <c r="A333" s="21" t="s">
        <v>806</v>
      </c>
      <c r="B333" s="42" t="s">
        <v>805</v>
      </c>
      <c r="C333" s="42"/>
      <c r="D333" s="25"/>
      <c r="E333" s="26"/>
      <c r="F333" s="25"/>
      <c r="G333" s="25"/>
    </row>
    <row r="334" spans="1:9" ht="31">
      <c r="A334" s="19" t="s">
        <v>796</v>
      </c>
      <c r="B334" s="42" t="s">
        <v>795</v>
      </c>
      <c r="C334" s="22" t="s">
        <v>2510</v>
      </c>
      <c r="D334" s="24">
        <v>0</v>
      </c>
      <c r="E334" s="219" t="s">
        <v>110</v>
      </c>
      <c r="F334" s="25"/>
      <c r="G334" s="24"/>
    </row>
    <row r="335" spans="1:9" ht="29">
      <c r="A335" s="19"/>
      <c r="B335" s="42"/>
      <c r="C335" s="22" t="s">
        <v>2308</v>
      </c>
      <c r="D335" s="24">
        <v>0</v>
      </c>
      <c r="E335" s="219" t="s">
        <v>1758</v>
      </c>
      <c r="F335" s="22"/>
      <c r="G335" s="24"/>
    </row>
    <row r="336" spans="1:9" ht="29">
      <c r="A336" s="19"/>
      <c r="B336" s="42"/>
      <c r="C336" s="23" t="s">
        <v>1759</v>
      </c>
      <c r="D336" s="24">
        <v>0</v>
      </c>
      <c r="E336" s="219" t="s">
        <v>1758</v>
      </c>
      <c r="F336" s="23"/>
      <c r="G336" s="24"/>
    </row>
    <row r="337" spans="1:9" ht="29">
      <c r="A337" s="19"/>
      <c r="B337" s="42"/>
      <c r="C337" s="23" t="s">
        <v>1755</v>
      </c>
      <c r="D337" s="24">
        <v>0</v>
      </c>
      <c r="E337" s="9" t="s">
        <v>51</v>
      </c>
      <c r="F337" s="23"/>
      <c r="G337" s="24"/>
    </row>
    <row r="338" spans="1:9" ht="62">
      <c r="A338" s="19" t="s">
        <v>792</v>
      </c>
      <c r="B338" s="29" t="s">
        <v>791</v>
      </c>
      <c r="C338" s="48" t="s">
        <v>2509</v>
      </c>
      <c r="D338" s="24">
        <v>0</v>
      </c>
      <c r="E338" s="219" t="s">
        <v>235</v>
      </c>
      <c r="F338" s="48"/>
      <c r="G338" s="24"/>
    </row>
    <row r="339" spans="1:9" ht="40.15" customHeight="1">
      <c r="A339" s="408" t="s">
        <v>790</v>
      </c>
      <c r="B339" s="918" t="s">
        <v>789</v>
      </c>
      <c r="C339" s="919"/>
      <c r="D339" s="919"/>
      <c r="E339" s="919"/>
      <c r="F339" s="919"/>
      <c r="G339" s="920"/>
      <c r="H339" s="11">
        <f>SUM(D340:D347)</f>
        <v>0</v>
      </c>
      <c r="I339" s="11">
        <f>COUNT(D340:D347)*2</f>
        <v>16</v>
      </c>
    </row>
    <row r="340" spans="1:9" ht="72.5">
      <c r="A340" s="19" t="s">
        <v>788</v>
      </c>
      <c r="B340" s="42" t="s">
        <v>787</v>
      </c>
      <c r="C340" s="36" t="s">
        <v>2306</v>
      </c>
      <c r="D340" s="16">
        <v>0</v>
      </c>
      <c r="E340" s="120" t="s">
        <v>130</v>
      </c>
      <c r="F340" s="50" t="s">
        <v>2508</v>
      </c>
      <c r="G340" s="24"/>
    </row>
    <row r="341" spans="1:9" ht="29">
      <c r="A341" s="19"/>
      <c r="B341" s="42"/>
      <c r="C341" s="36" t="s">
        <v>802</v>
      </c>
      <c r="D341" s="16">
        <v>0</v>
      </c>
      <c r="E341" s="26" t="s">
        <v>51</v>
      </c>
      <c r="F341" s="50"/>
      <c r="G341" s="24"/>
    </row>
    <row r="342" spans="1:9" ht="29">
      <c r="A342" s="19"/>
      <c r="B342" s="42"/>
      <c r="C342" s="36" t="s">
        <v>801</v>
      </c>
      <c r="D342" s="16">
        <v>0</v>
      </c>
      <c r="E342" s="26" t="s">
        <v>51</v>
      </c>
      <c r="F342" s="50"/>
      <c r="G342" s="24"/>
    </row>
    <row r="343" spans="1:9" ht="15.5">
      <c r="A343" s="19"/>
      <c r="B343" s="42"/>
      <c r="C343" s="67" t="s">
        <v>800</v>
      </c>
      <c r="D343" s="16">
        <v>0</v>
      </c>
      <c r="E343" s="26" t="s">
        <v>51</v>
      </c>
      <c r="F343" s="50"/>
      <c r="G343" s="24"/>
    </row>
    <row r="344" spans="1:9" ht="43.5">
      <c r="A344" s="19"/>
      <c r="B344" s="42"/>
      <c r="C344" s="30" t="s">
        <v>2076</v>
      </c>
      <c r="D344" s="16">
        <v>0</v>
      </c>
      <c r="E344" s="139" t="s">
        <v>130</v>
      </c>
      <c r="F344" s="50"/>
      <c r="G344" s="24"/>
    </row>
    <row r="345" spans="1:9" ht="29">
      <c r="A345" s="19"/>
      <c r="B345" s="42"/>
      <c r="C345" s="30" t="s">
        <v>2075</v>
      </c>
      <c r="D345" s="16">
        <v>0</v>
      </c>
      <c r="E345" s="13" t="s">
        <v>51</v>
      </c>
      <c r="F345" s="12"/>
      <c r="G345" s="24"/>
    </row>
    <row r="346" spans="1:9" ht="46.5">
      <c r="A346" s="19" t="s">
        <v>785</v>
      </c>
      <c r="B346" s="42" t="s">
        <v>784</v>
      </c>
      <c r="C346" s="36" t="s">
        <v>2074</v>
      </c>
      <c r="D346" s="16">
        <v>0</v>
      </c>
      <c r="E346" s="139" t="s">
        <v>773</v>
      </c>
      <c r="F346" s="12"/>
      <c r="G346" s="24"/>
    </row>
    <row r="347" spans="1:9" ht="43.5">
      <c r="A347" s="19"/>
      <c r="B347" s="42"/>
      <c r="C347" s="36" t="s">
        <v>2073</v>
      </c>
      <c r="D347" s="16">
        <v>0</v>
      </c>
      <c r="E347" s="13" t="s">
        <v>773</v>
      </c>
      <c r="F347" s="12"/>
      <c r="G347" s="24"/>
    </row>
    <row r="348" spans="1:9" ht="40.15" customHeight="1">
      <c r="A348" s="408" t="s">
        <v>782</v>
      </c>
      <c r="B348" s="918" t="s">
        <v>1740</v>
      </c>
      <c r="C348" s="919"/>
      <c r="D348" s="919"/>
      <c r="E348" s="919"/>
      <c r="F348" s="919"/>
      <c r="G348" s="920"/>
      <c r="H348" s="11">
        <f>SUM(D349:D356)</f>
        <v>0</v>
      </c>
      <c r="I348" s="11">
        <f>COUNT(D349:D356)*2</f>
        <v>16</v>
      </c>
    </row>
    <row r="349" spans="1:9" ht="62">
      <c r="A349" s="19" t="s">
        <v>780</v>
      </c>
      <c r="B349" s="42" t="s">
        <v>1739</v>
      </c>
      <c r="C349" s="22" t="s">
        <v>2507</v>
      </c>
      <c r="D349" s="24">
        <v>0</v>
      </c>
      <c r="E349" s="30" t="s">
        <v>130</v>
      </c>
      <c r="F349" s="42" t="s">
        <v>2506</v>
      </c>
      <c r="G349" s="24"/>
    </row>
    <row r="350" spans="1:9" ht="72.5">
      <c r="A350" s="19" t="s">
        <v>776</v>
      </c>
      <c r="B350" s="17" t="s">
        <v>1736</v>
      </c>
      <c r="C350" s="22" t="s">
        <v>1735</v>
      </c>
      <c r="D350" s="24">
        <v>0</v>
      </c>
      <c r="E350" s="30" t="s">
        <v>130</v>
      </c>
      <c r="F350" s="25"/>
      <c r="G350" s="24"/>
    </row>
    <row r="351" spans="1:9" ht="29">
      <c r="A351" s="19"/>
      <c r="B351" s="17"/>
      <c r="C351" s="22" t="s">
        <v>1733</v>
      </c>
      <c r="D351" s="24">
        <v>0</v>
      </c>
      <c r="E351" s="30" t="s">
        <v>130</v>
      </c>
      <c r="F351" s="25"/>
      <c r="G351" s="24"/>
    </row>
    <row r="352" spans="1:9">
      <c r="A352" s="19"/>
      <c r="B352" s="17"/>
      <c r="C352" s="22" t="s">
        <v>1732</v>
      </c>
      <c r="D352" s="24">
        <v>0</v>
      </c>
      <c r="E352" s="30" t="s">
        <v>110</v>
      </c>
      <c r="F352" s="25"/>
      <c r="G352" s="24"/>
    </row>
    <row r="353" spans="1:9" ht="29">
      <c r="A353" s="118"/>
      <c r="B353" s="42"/>
      <c r="C353" s="22" t="s">
        <v>1731</v>
      </c>
      <c r="D353" s="24">
        <v>0</v>
      </c>
      <c r="E353" s="30" t="s">
        <v>51</v>
      </c>
      <c r="F353" s="25"/>
      <c r="G353" s="24"/>
    </row>
    <row r="354" spans="1:9" ht="43.5">
      <c r="A354" s="118"/>
      <c r="B354" s="42"/>
      <c r="C354" s="66" t="s">
        <v>770</v>
      </c>
      <c r="D354" s="24">
        <v>0</v>
      </c>
      <c r="E354" s="97" t="s">
        <v>110</v>
      </c>
      <c r="F354" s="17" t="s">
        <v>1730</v>
      </c>
      <c r="G354" s="24"/>
    </row>
    <row r="355" spans="1:9" ht="31">
      <c r="A355" s="118"/>
      <c r="B355" s="42"/>
      <c r="C355" s="66" t="s">
        <v>769</v>
      </c>
      <c r="D355" s="24">
        <v>0</v>
      </c>
      <c r="E355" s="9" t="s">
        <v>51</v>
      </c>
      <c r="F355" s="17"/>
      <c r="G355" s="24"/>
    </row>
    <row r="356" spans="1:9" ht="31">
      <c r="A356" s="19" t="s">
        <v>767</v>
      </c>
      <c r="B356" s="42" t="s">
        <v>766</v>
      </c>
      <c r="C356" s="22" t="s">
        <v>2070</v>
      </c>
      <c r="D356" s="24">
        <v>0</v>
      </c>
      <c r="E356" s="26" t="s">
        <v>130</v>
      </c>
      <c r="F356" s="25"/>
      <c r="G356" s="24"/>
    </row>
    <row r="357" spans="1:9" ht="46.5" hidden="1">
      <c r="A357" s="21" t="s">
        <v>765</v>
      </c>
      <c r="B357" s="29" t="s">
        <v>1727</v>
      </c>
      <c r="C357" s="25"/>
      <c r="D357" s="25"/>
      <c r="E357" s="26"/>
      <c r="F357" s="25"/>
      <c r="G357" s="25"/>
    </row>
    <row r="358" spans="1:9" ht="40.15" customHeight="1">
      <c r="A358" s="408" t="s">
        <v>762</v>
      </c>
      <c r="B358" s="918" t="s">
        <v>761</v>
      </c>
      <c r="C358" s="919"/>
      <c r="D358" s="919"/>
      <c r="E358" s="919"/>
      <c r="F358" s="919"/>
      <c r="G358" s="920"/>
      <c r="H358" s="11">
        <f>SUM(D359:D367)</f>
        <v>0</v>
      </c>
      <c r="I358" s="11">
        <f>COUNT(D359:D367)*2</f>
        <v>18</v>
      </c>
    </row>
    <row r="359" spans="1:9" ht="46.5">
      <c r="A359" s="19" t="s">
        <v>760</v>
      </c>
      <c r="B359" s="29" t="s">
        <v>759</v>
      </c>
      <c r="C359" s="22" t="s">
        <v>2505</v>
      </c>
      <c r="D359" s="24">
        <v>0</v>
      </c>
      <c r="E359" s="26" t="s">
        <v>235</v>
      </c>
      <c r="F359" s="25"/>
      <c r="G359" s="24"/>
    </row>
    <row r="360" spans="1:9" ht="72.5">
      <c r="A360" s="19" t="s">
        <v>758</v>
      </c>
      <c r="B360" s="23" t="s">
        <v>757</v>
      </c>
      <c r="C360" s="29" t="s">
        <v>2069</v>
      </c>
      <c r="D360" s="24">
        <v>0</v>
      </c>
      <c r="E360" s="26" t="s">
        <v>51</v>
      </c>
      <c r="F360" s="23" t="s">
        <v>2068</v>
      </c>
      <c r="G360" s="24"/>
    </row>
    <row r="361" spans="1:9" ht="46.5">
      <c r="A361" s="19"/>
      <c r="B361" s="23"/>
      <c r="C361" s="29" t="s">
        <v>1724</v>
      </c>
      <c r="D361" s="24">
        <v>0</v>
      </c>
      <c r="E361" s="26" t="s">
        <v>110</v>
      </c>
      <c r="F361" s="23" t="s">
        <v>1723</v>
      </c>
      <c r="G361" s="24"/>
    </row>
    <row r="362" spans="1:9" ht="46.5">
      <c r="A362" s="19" t="s">
        <v>756</v>
      </c>
      <c r="B362" s="29" t="s">
        <v>755</v>
      </c>
      <c r="C362" s="23" t="s">
        <v>1722</v>
      </c>
      <c r="D362" s="24">
        <v>0</v>
      </c>
      <c r="E362" s="26" t="s">
        <v>110</v>
      </c>
      <c r="F362" s="25"/>
      <c r="G362" s="24"/>
    </row>
    <row r="363" spans="1:9" ht="29">
      <c r="A363" s="19"/>
      <c r="B363" s="42"/>
      <c r="C363" s="23" t="s">
        <v>1721</v>
      </c>
      <c r="D363" s="24">
        <v>0</v>
      </c>
      <c r="E363" s="26" t="s">
        <v>51</v>
      </c>
      <c r="F363" s="12"/>
      <c r="G363" s="24"/>
    </row>
    <row r="364" spans="1:9" ht="15.5">
      <c r="A364" s="19"/>
      <c r="B364" s="42"/>
      <c r="C364" s="23" t="s">
        <v>1720</v>
      </c>
      <c r="D364" s="24">
        <v>0</v>
      </c>
      <c r="E364" s="26" t="s">
        <v>110</v>
      </c>
      <c r="F364" s="12"/>
      <c r="G364" s="24"/>
    </row>
    <row r="365" spans="1:9" ht="43.5">
      <c r="A365" s="19" t="s">
        <v>754</v>
      </c>
      <c r="B365" s="42" t="s">
        <v>753</v>
      </c>
      <c r="C365" s="23" t="s">
        <v>2067</v>
      </c>
      <c r="D365" s="24">
        <v>0</v>
      </c>
      <c r="E365" s="26" t="s">
        <v>130</v>
      </c>
      <c r="F365" s="23" t="s">
        <v>2066</v>
      </c>
      <c r="G365" s="24"/>
    </row>
    <row r="366" spans="1:9" ht="58">
      <c r="A366" s="19" t="s">
        <v>752</v>
      </c>
      <c r="B366" s="191" t="s">
        <v>751</v>
      </c>
      <c r="C366" s="196" t="s">
        <v>1719</v>
      </c>
      <c r="D366" s="24">
        <v>0</v>
      </c>
      <c r="E366" s="26" t="s">
        <v>130</v>
      </c>
      <c r="F366" s="23" t="s">
        <v>2504</v>
      </c>
      <c r="G366" s="24"/>
    </row>
    <row r="367" spans="1:9" ht="43.5">
      <c r="A367" s="19"/>
      <c r="B367" s="42"/>
      <c r="C367" s="29" t="s">
        <v>2064</v>
      </c>
      <c r="D367" s="24">
        <v>0</v>
      </c>
      <c r="E367" s="26" t="s">
        <v>130</v>
      </c>
      <c r="F367" s="23" t="s">
        <v>2503</v>
      </c>
      <c r="G367" s="234"/>
    </row>
    <row r="368" spans="1:9" ht="40.15" customHeight="1">
      <c r="A368" s="408" t="s">
        <v>750</v>
      </c>
      <c r="B368" s="822" t="s">
        <v>1716</v>
      </c>
      <c r="C368" s="823"/>
      <c r="D368" s="823"/>
      <c r="E368" s="823"/>
      <c r="F368" s="823"/>
      <c r="G368" s="824"/>
      <c r="H368" s="11">
        <f>SUM(D369:D370)</f>
        <v>0</v>
      </c>
      <c r="I368" s="11">
        <f>COUNT(D369:D370)*2</f>
        <v>4</v>
      </c>
    </row>
    <row r="369" spans="1:9" ht="58">
      <c r="A369" s="19" t="s">
        <v>748</v>
      </c>
      <c r="B369" s="17" t="s">
        <v>747</v>
      </c>
      <c r="C369" s="151" t="s">
        <v>1715</v>
      </c>
      <c r="D369" s="24">
        <v>0</v>
      </c>
      <c r="E369" s="26" t="s">
        <v>235</v>
      </c>
      <c r="F369" s="17" t="s">
        <v>1714</v>
      </c>
      <c r="G369" s="24"/>
    </row>
    <row r="370" spans="1:9" ht="43.5">
      <c r="A370" s="19" t="s">
        <v>746</v>
      </c>
      <c r="B370" s="23" t="s">
        <v>745</v>
      </c>
      <c r="C370" s="23" t="s">
        <v>2303</v>
      </c>
      <c r="D370" s="24">
        <v>0</v>
      </c>
      <c r="E370" s="26" t="s">
        <v>235</v>
      </c>
      <c r="F370" s="25"/>
      <c r="G370" s="24"/>
    </row>
    <row r="371" spans="1:9" ht="40.15" customHeight="1">
      <c r="A371" s="408" t="s">
        <v>743</v>
      </c>
      <c r="B371" s="918" t="s">
        <v>1711</v>
      </c>
      <c r="C371" s="919"/>
      <c r="D371" s="919"/>
      <c r="E371" s="919"/>
      <c r="F371" s="919"/>
      <c r="G371" s="920"/>
      <c r="H371" s="11">
        <f>SUM(D372:D376)</f>
        <v>0</v>
      </c>
      <c r="I371" s="11">
        <f>COUNT(D372:D376)*2</f>
        <v>10</v>
      </c>
    </row>
    <row r="372" spans="1:9" ht="29">
      <c r="A372" s="19" t="s">
        <v>741</v>
      </c>
      <c r="B372" s="63" t="s">
        <v>1710</v>
      </c>
      <c r="C372" s="22" t="s">
        <v>2062</v>
      </c>
      <c r="D372" s="24">
        <v>0</v>
      </c>
      <c r="E372" s="26" t="s">
        <v>51</v>
      </c>
      <c r="F372" s="25"/>
      <c r="G372" s="24"/>
    </row>
    <row r="373" spans="1:9" ht="43.5">
      <c r="A373" s="19" t="s">
        <v>737</v>
      </c>
      <c r="B373" s="63" t="s">
        <v>736</v>
      </c>
      <c r="C373" s="17" t="s">
        <v>735</v>
      </c>
      <c r="D373" s="24">
        <v>0</v>
      </c>
      <c r="E373" s="26" t="s">
        <v>51</v>
      </c>
      <c r="F373" s="22"/>
      <c r="G373" s="24"/>
    </row>
    <row r="374" spans="1:9" ht="29">
      <c r="A374" s="19"/>
      <c r="B374" s="63"/>
      <c r="C374" s="23" t="s">
        <v>734</v>
      </c>
      <c r="D374" s="24">
        <v>0</v>
      </c>
      <c r="E374" s="26" t="s">
        <v>110</v>
      </c>
      <c r="F374" s="22"/>
      <c r="G374" s="24"/>
    </row>
    <row r="375" spans="1:9" ht="29">
      <c r="A375" s="19"/>
      <c r="B375" s="63"/>
      <c r="C375" s="23" t="s">
        <v>1708</v>
      </c>
      <c r="D375" s="24">
        <v>0</v>
      </c>
      <c r="E375" s="26" t="s">
        <v>51</v>
      </c>
      <c r="F375" s="22"/>
      <c r="G375" s="24"/>
    </row>
    <row r="376" spans="1:9">
      <c r="A376" s="19"/>
      <c r="B376" s="63"/>
      <c r="C376" s="23" t="s">
        <v>732</v>
      </c>
      <c r="D376" s="24">
        <v>0</v>
      </c>
      <c r="E376" s="26" t="s">
        <v>116</v>
      </c>
      <c r="F376" s="22"/>
      <c r="G376" s="24"/>
    </row>
    <row r="377" spans="1:9" ht="40.15" customHeight="1">
      <c r="A377" s="408" t="s">
        <v>731</v>
      </c>
      <c r="B377" s="825" t="s">
        <v>1706</v>
      </c>
      <c r="C377" s="826"/>
      <c r="D377" s="826"/>
      <c r="E377" s="826"/>
      <c r="F377" s="826"/>
      <c r="G377" s="827"/>
      <c r="H377" s="11">
        <f>SUM(D378:D389)</f>
        <v>0</v>
      </c>
      <c r="I377" s="11">
        <f>COUNT(D378:D389)*2</f>
        <v>24</v>
      </c>
    </row>
    <row r="378" spans="1:9" ht="116">
      <c r="A378" s="19" t="s">
        <v>729</v>
      </c>
      <c r="B378" s="33" t="s">
        <v>728</v>
      </c>
      <c r="C378" s="64" t="s">
        <v>1704</v>
      </c>
      <c r="D378" s="24">
        <v>0</v>
      </c>
      <c r="E378" s="219" t="s">
        <v>116</v>
      </c>
      <c r="F378" s="23" t="s">
        <v>2502</v>
      </c>
      <c r="G378" s="24"/>
    </row>
    <row r="379" spans="1:9" ht="72.5">
      <c r="A379" s="19"/>
      <c r="B379" s="69"/>
      <c r="C379" s="64" t="s">
        <v>1702</v>
      </c>
      <c r="D379" s="24">
        <v>0</v>
      </c>
      <c r="E379" s="219" t="s">
        <v>110</v>
      </c>
      <c r="F379" s="23" t="s">
        <v>1701</v>
      </c>
      <c r="G379" s="24"/>
    </row>
    <row r="380" spans="1:9" ht="101.5">
      <c r="A380" s="19"/>
      <c r="B380" s="69"/>
      <c r="C380" s="64" t="s">
        <v>1700</v>
      </c>
      <c r="D380" s="24">
        <v>0</v>
      </c>
      <c r="E380" s="219" t="s">
        <v>110</v>
      </c>
      <c r="F380" s="23" t="s">
        <v>1699</v>
      </c>
      <c r="G380" s="24"/>
    </row>
    <row r="381" spans="1:9" ht="46.5">
      <c r="A381" s="19" t="s">
        <v>727</v>
      </c>
      <c r="B381" s="42" t="s">
        <v>726</v>
      </c>
      <c r="C381" s="29" t="s">
        <v>725</v>
      </c>
      <c r="D381" s="24">
        <v>0</v>
      </c>
      <c r="E381" s="219" t="s">
        <v>51</v>
      </c>
      <c r="F381" s="25"/>
      <c r="G381" s="24"/>
    </row>
    <row r="382" spans="1:9" ht="29">
      <c r="A382" s="19"/>
      <c r="B382" s="42"/>
      <c r="C382" s="23" t="s">
        <v>724</v>
      </c>
      <c r="D382" s="24">
        <v>0</v>
      </c>
      <c r="E382" s="219" t="s">
        <v>130</v>
      </c>
      <c r="F382" s="25"/>
      <c r="G382" s="24"/>
    </row>
    <row r="383" spans="1:9" ht="46.5">
      <c r="A383" s="19" t="s">
        <v>723</v>
      </c>
      <c r="B383" s="42" t="s">
        <v>722</v>
      </c>
      <c r="C383" s="65" t="s">
        <v>721</v>
      </c>
      <c r="D383" s="24">
        <v>0</v>
      </c>
      <c r="E383" s="219" t="s">
        <v>235</v>
      </c>
      <c r="F383" s="23"/>
      <c r="G383" s="24"/>
    </row>
    <row r="384" spans="1:9" ht="58">
      <c r="A384" s="19"/>
      <c r="C384" s="23" t="s">
        <v>719</v>
      </c>
      <c r="D384" s="24">
        <v>0</v>
      </c>
      <c r="E384" s="219" t="s">
        <v>168</v>
      </c>
      <c r="F384" s="23" t="s">
        <v>718</v>
      </c>
      <c r="G384" s="24"/>
    </row>
    <row r="385" spans="1:9" ht="43.5">
      <c r="A385" s="19"/>
      <c r="B385" s="42"/>
      <c r="C385" s="23" t="s">
        <v>717</v>
      </c>
      <c r="D385" s="24">
        <v>0</v>
      </c>
      <c r="E385" s="219" t="s">
        <v>168</v>
      </c>
      <c r="F385" s="17" t="s">
        <v>716</v>
      </c>
      <c r="G385" s="24"/>
    </row>
    <row r="386" spans="1:9" ht="29">
      <c r="A386" s="19"/>
      <c r="B386" s="42"/>
      <c r="C386" s="23" t="s">
        <v>715</v>
      </c>
      <c r="D386" s="24">
        <v>0</v>
      </c>
      <c r="E386" s="219" t="s">
        <v>130</v>
      </c>
      <c r="F386" s="23"/>
      <c r="G386" s="24"/>
    </row>
    <row r="387" spans="1:9" ht="31">
      <c r="A387" s="19" t="s">
        <v>714</v>
      </c>
      <c r="B387" s="42" t="s">
        <v>713</v>
      </c>
      <c r="C387" s="17" t="s">
        <v>2301</v>
      </c>
      <c r="D387" s="24">
        <v>0</v>
      </c>
      <c r="E387" s="219" t="s">
        <v>110</v>
      </c>
      <c r="F387" s="17" t="s">
        <v>2300</v>
      </c>
      <c r="G387" s="24"/>
    </row>
    <row r="388" spans="1:9" ht="43.5">
      <c r="A388" s="19"/>
      <c r="B388" s="42"/>
      <c r="C388" s="17" t="s">
        <v>2299</v>
      </c>
      <c r="D388" s="24">
        <v>0</v>
      </c>
      <c r="E388" s="219" t="s">
        <v>110</v>
      </c>
      <c r="F388" s="17" t="s">
        <v>2298</v>
      </c>
      <c r="G388" s="24"/>
    </row>
    <row r="389" spans="1:9" ht="43.5">
      <c r="A389" s="19"/>
      <c r="B389" s="42"/>
      <c r="C389" s="36" t="s">
        <v>1698</v>
      </c>
      <c r="D389" s="24">
        <v>0</v>
      </c>
      <c r="E389" s="9" t="s">
        <v>116</v>
      </c>
      <c r="F389" s="17"/>
      <c r="G389" s="24"/>
    </row>
    <row r="390" spans="1:9" ht="31" hidden="1">
      <c r="A390" s="21" t="s">
        <v>712</v>
      </c>
      <c r="B390" s="42" t="s">
        <v>711</v>
      </c>
      <c r="C390" s="64"/>
      <c r="D390" s="25"/>
      <c r="E390" s="26"/>
      <c r="F390" s="25"/>
      <c r="G390" s="25"/>
    </row>
    <row r="391" spans="1:9" ht="40.15" customHeight="1">
      <c r="A391" s="408" t="s">
        <v>708</v>
      </c>
      <c r="B391" s="918" t="s">
        <v>1697</v>
      </c>
      <c r="C391" s="919"/>
      <c r="D391" s="919"/>
      <c r="E391" s="919"/>
      <c r="F391" s="919"/>
      <c r="G391" s="920"/>
      <c r="H391" s="11">
        <f>SUM(D392:D399)</f>
        <v>0</v>
      </c>
      <c r="I391" s="11">
        <f>COUNT(D392:D399)*2</f>
        <v>16</v>
      </c>
    </row>
    <row r="392" spans="1:9" ht="46.5">
      <c r="A392" s="19" t="s">
        <v>706</v>
      </c>
      <c r="B392" s="29" t="s">
        <v>705</v>
      </c>
      <c r="C392" s="22" t="s">
        <v>2501</v>
      </c>
      <c r="D392" s="24">
        <v>0</v>
      </c>
      <c r="E392" s="26" t="s">
        <v>51</v>
      </c>
      <c r="F392" s="25"/>
      <c r="G392" s="24"/>
    </row>
    <row r="393" spans="1:9" ht="46.5">
      <c r="A393" s="19" t="s">
        <v>703</v>
      </c>
      <c r="B393" s="42" t="s">
        <v>702</v>
      </c>
      <c r="C393" s="23" t="s">
        <v>2059</v>
      </c>
      <c r="D393" s="24">
        <v>0</v>
      </c>
      <c r="E393" s="26" t="s">
        <v>51</v>
      </c>
      <c r="F393" s="23" t="s">
        <v>1694</v>
      </c>
      <c r="G393" s="24"/>
    </row>
    <row r="394" spans="1:9" ht="43.5">
      <c r="A394" s="19" t="s">
        <v>700</v>
      </c>
      <c r="B394" s="42" t="s">
        <v>699</v>
      </c>
      <c r="C394" s="23" t="s">
        <v>2297</v>
      </c>
      <c r="D394" s="24">
        <v>0</v>
      </c>
      <c r="E394" s="26" t="s">
        <v>51</v>
      </c>
      <c r="F394" s="23" t="s">
        <v>2056</v>
      </c>
      <c r="G394" s="24"/>
    </row>
    <row r="395" spans="1:9" ht="31">
      <c r="A395" s="19" t="s">
        <v>698</v>
      </c>
      <c r="B395" s="69" t="s">
        <v>697</v>
      </c>
      <c r="C395" s="48" t="s">
        <v>2500</v>
      </c>
      <c r="D395" s="24">
        <v>0</v>
      </c>
      <c r="E395" s="26" t="s">
        <v>51</v>
      </c>
      <c r="F395" s="22" t="s">
        <v>2499</v>
      </c>
      <c r="G395" s="24"/>
    </row>
    <row r="396" spans="1:9" ht="116">
      <c r="A396" s="19" t="s">
        <v>695</v>
      </c>
      <c r="B396" s="38" t="s">
        <v>694</v>
      </c>
      <c r="C396" s="22" t="s">
        <v>2498</v>
      </c>
      <c r="D396" s="24">
        <v>0</v>
      </c>
      <c r="E396" s="26" t="s">
        <v>1249</v>
      </c>
      <c r="F396" s="22" t="s">
        <v>2497</v>
      </c>
      <c r="G396" s="24"/>
    </row>
    <row r="397" spans="1:9" ht="159.5">
      <c r="A397" s="19" t="s">
        <v>692</v>
      </c>
      <c r="B397" s="38" t="s">
        <v>691</v>
      </c>
      <c r="C397" s="22" t="s">
        <v>1686</v>
      </c>
      <c r="D397" s="24">
        <v>0</v>
      </c>
      <c r="E397" s="26" t="s">
        <v>51</v>
      </c>
      <c r="F397" s="22" t="s">
        <v>2294</v>
      </c>
      <c r="G397" s="24"/>
    </row>
    <row r="398" spans="1:9" ht="29">
      <c r="A398" s="19"/>
      <c r="B398" s="38"/>
      <c r="C398" s="17" t="s">
        <v>688</v>
      </c>
      <c r="D398" s="24">
        <v>0</v>
      </c>
      <c r="E398" s="26" t="s">
        <v>51</v>
      </c>
      <c r="F398" s="25"/>
      <c r="G398" s="24"/>
    </row>
    <row r="399" spans="1:9" ht="46.5">
      <c r="A399" s="19" t="s">
        <v>687</v>
      </c>
      <c r="B399" s="38" t="s">
        <v>686</v>
      </c>
      <c r="C399" s="43" t="s">
        <v>2050</v>
      </c>
      <c r="D399" s="24">
        <v>0</v>
      </c>
      <c r="E399" s="26" t="s">
        <v>168</v>
      </c>
      <c r="F399" s="25"/>
      <c r="G399" s="24"/>
    </row>
    <row r="400" spans="1:9" ht="40.15" customHeight="1">
      <c r="A400" s="408" t="s">
        <v>684</v>
      </c>
      <c r="B400" s="918" t="s">
        <v>683</v>
      </c>
      <c r="C400" s="919"/>
      <c r="D400" s="919"/>
      <c r="E400" s="919"/>
      <c r="F400" s="919"/>
      <c r="G400" s="920"/>
      <c r="H400" s="11">
        <f>SUM(D401:D412)</f>
        <v>0</v>
      </c>
      <c r="I400" s="11">
        <f>COUNT(D401:D412)*2</f>
        <v>24</v>
      </c>
    </row>
    <row r="401" spans="1:9" ht="43.5">
      <c r="A401" s="19" t="s">
        <v>682</v>
      </c>
      <c r="B401" s="42" t="s">
        <v>681</v>
      </c>
      <c r="C401" s="88" t="s">
        <v>2496</v>
      </c>
      <c r="D401" s="24">
        <v>0</v>
      </c>
      <c r="E401" s="26" t="s">
        <v>110</v>
      </c>
      <c r="F401" s="88" t="s">
        <v>2495</v>
      </c>
      <c r="G401" s="24"/>
    </row>
    <row r="402" spans="1:9" ht="29">
      <c r="A402" s="19"/>
      <c r="B402" s="42"/>
      <c r="C402" s="23" t="s">
        <v>2049</v>
      </c>
      <c r="D402" s="24">
        <v>0</v>
      </c>
      <c r="E402" s="26" t="s">
        <v>110</v>
      </c>
      <c r="F402" s="25"/>
      <c r="G402" s="24"/>
    </row>
    <row r="403" spans="1:9" ht="29">
      <c r="A403" s="19"/>
      <c r="B403" s="42"/>
      <c r="C403" s="88" t="s">
        <v>2048</v>
      </c>
      <c r="D403" s="24">
        <v>0</v>
      </c>
      <c r="E403" s="26" t="s">
        <v>110</v>
      </c>
      <c r="F403" s="25"/>
      <c r="G403" s="24"/>
    </row>
    <row r="404" spans="1:9" ht="29">
      <c r="A404" s="19"/>
      <c r="B404" s="42"/>
      <c r="C404" s="88" t="s">
        <v>2047</v>
      </c>
      <c r="D404" s="24">
        <v>0</v>
      </c>
      <c r="E404" s="26" t="s">
        <v>808</v>
      </c>
      <c r="F404" s="25"/>
      <c r="G404" s="24"/>
    </row>
    <row r="405" spans="1:9" ht="43.5">
      <c r="A405" s="19"/>
      <c r="B405" s="42"/>
      <c r="C405" s="96" t="s">
        <v>2046</v>
      </c>
      <c r="D405" s="24">
        <v>0</v>
      </c>
      <c r="E405" s="26" t="s">
        <v>110</v>
      </c>
      <c r="F405" s="25"/>
      <c r="G405" s="24"/>
    </row>
    <row r="406" spans="1:9" ht="46.5">
      <c r="A406" s="19" t="s">
        <v>680</v>
      </c>
      <c r="B406" s="42" t="s">
        <v>679</v>
      </c>
      <c r="C406" s="23" t="s">
        <v>2045</v>
      </c>
      <c r="D406" s="24">
        <v>0</v>
      </c>
      <c r="E406" s="26" t="s">
        <v>549</v>
      </c>
      <c r="F406" s="23" t="s">
        <v>2044</v>
      </c>
      <c r="G406" s="24"/>
    </row>
    <row r="407" spans="1:9" ht="43.5">
      <c r="A407" s="19"/>
      <c r="B407" s="42"/>
      <c r="C407" s="22" t="s">
        <v>2043</v>
      </c>
      <c r="D407" s="24">
        <v>0</v>
      </c>
      <c r="E407" s="26" t="s">
        <v>51</v>
      </c>
      <c r="F407" s="22"/>
      <c r="G407" s="24"/>
    </row>
    <row r="408" spans="1:9" ht="29">
      <c r="A408" s="19"/>
      <c r="B408" s="42"/>
      <c r="C408" s="23" t="s">
        <v>2042</v>
      </c>
      <c r="D408" s="24">
        <v>0</v>
      </c>
      <c r="E408" s="26" t="s">
        <v>110</v>
      </c>
      <c r="F408" s="23"/>
      <c r="G408" s="24"/>
    </row>
    <row r="409" spans="1:9" ht="58">
      <c r="A409" s="19"/>
      <c r="B409" s="42"/>
      <c r="C409" s="22" t="s">
        <v>2494</v>
      </c>
      <c r="D409" s="24">
        <v>0</v>
      </c>
      <c r="E409" s="26" t="s">
        <v>130</v>
      </c>
      <c r="F409" s="25"/>
      <c r="G409" s="24"/>
    </row>
    <row r="410" spans="1:9" ht="58">
      <c r="A410" s="19" t="s">
        <v>678</v>
      </c>
      <c r="B410" s="42" t="s">
        <v>677</v>
      </c>
      <c r="C410" s="22" t="s">
        <v>2493</v>
      </c>
      <c r="D410" s="24">
        <v>0</v>
      </c>
      <c r="E410" s="13" t="s">
        <v>808</v>
      </c>
      <c r="F410" s="22" t="s">
        <v>2492</v>
      </c>
      <c r="G410" s="24"/>
    </row>
    <row r="411" spans="1:9" ht="29">
      <c r="A411" s="19"/>
      <c r="B411" s="42"/>
      <c r="C411" s="22" t="s">
        <v>2039</v>
      </c>
      <c r="D411" s="24">
        <v>0</v>
      </c>
      <c r="E411" s="26" t="s">
        <v>808</v>
      </c>
      <c r="F411" s="22"/>
      <c r="G411" s="24"/>
    </row>
    <row r="412" spans="1:9" ht="62">
      <c r="A412" s="19" t="s">
        <v>676</v>
      </c>
      <c r="B412" s="29" t="s">
        <v>675</v>
      </c>
      <c r="C412" s="36" t="s">
        <v>2038</v>
      </c>
      <c r="D412" s="24">
        <v>0</v>
      </c>
      <c r="E412" s="26" t="s">
        <v>130</v>
      </c>
      <c r="F412" s="22"/>
      <c r="G412" s="24"/>
    </row>
    <row r="413" spans="1:9" ht="40.15" customHeight="1">
      <c r="A413" s="408" t="s">
        <v>674</v>
      </c>
      <c r="B413" s="918" t="s">
        <v>673</v>
      </c>
      <c r="C413" s="919"/>
      <c r="D413" s="919"/>
      <c r="E413" s="919"/>
      <c r="F413" s="919"/>
      <c r="G413" s="920"/>
      <c r="H413" s="11">
        <f>SUM(D416)</f>
        <v>0</v>
      </c>
      <c r="I413" s="11">
        <f>COUNT(D416)*2</f>
        <v>2</v>
      </c>
    </row>
    <row r="414" spans="1:9" ht="58" hidden="1">
      <c r="A414" s="21" t="s">
        <v>672</v>
      </c>
      <c r="B414" s="17" t="s">
        <v>671</v>
      </c>
      <c r="C414" s="25"/>
      <c r="D414" s="25"/>
      <c r="E414" s="26"/>
      <c r="F414" s="25"/>
      <c r="G414" s="25"/>
    </row>
    <row r="415" spans="1:9" ht="43.5" hidden="1">
      <c r="A415" s="21" t="s">
        <v>670</v>
      </c>
      <c r="B415" s="17" t="s">
        <v>669</v>
      </c>
      <c r="C415" s="25"/>
      <c r="D415" s="25"/>
      <c r="E415" s="26"/>
      <c r="F415" s="25"/>
      <c r="G415" s="25"/>
    </row>
    <row r="416" spans="1:9" ht="77.5">
      <c r="A416" s="19" t="s">
        <v>668</v>
      </c>
      <c r="B416" s="42" t="s">
        <v>1684</v>
      </c>
      <c r="C416" s="22" t="s">
        <v>2491</v>
      </c>
      <c r="D416" s="24">
        <v>0</v>
      </c>
      <c r="E416" s="26" t="s">
        <v>130</v>
      </c>
      <c r="F416" s="25"/>
      <c r="G416" s="24"/>
    </row>
    <row r="417" spans="1:9" ht="40.15" customHeight="1">
      <c r="A417" s="408" t="s">
        <v>666</v>
      </c>
      <c r="B417" s="918" t="s">
        <v>665</v>
      </c>
      <c r="C417" s="919"/>
      <c r="D417" s="919"/>
      <c r="E417" s="919"/>
      <c r="F417" s="919"/>
      <c r="G417" s="920"/>
      <c r="H417" s="11">
        <f>SUM(D418:D428)</f>
        <v>0</v>
      </c>
      <c r="I417" s="11">
        <f>COUNT(D418:D428)*2</f>
        <v>20</v>
      </c>
    </row>
    <row r="418" spans="1:9" ht="31">
      <c r="A418" s="19" t="s">
        <v>664</v>
      </c>
      <c r="B418" s="42" t="s">
        <v>663</v>
      </c>
      <c r="C418" s="22" t="s">
        <v>2490</v>
      </c>
      <c r="D418" s="24">
        <v>0</v>
      </c>
      <c r="E418" s="26" t="s">
        <v>110</v>
      </c>
      <c r="F418" s="25"/>
      <c r="G418" s="24"/>
    </row>
    <row r="419" spans="1:9" ht="31" hidden="1">
      <c r="A419" s="21" t="s">
        <v>662</v>
      </c>
      <c r="B419" s="42" t="s">
        <v>661</v>
      </c>
      <c r="C419" s="25"/>
      <c r="D419" s="25"/>
      <c r="E419" s="26"/>
      <c r="F419" s="25"/>
      <c r="G419" s="25"/>
    </row>
    <row r="420" spans="1:9" ht="31">
      <c r="A420" s="19" t="s">
        <v>660</v>
      </c>
      <c r="B420" s="42" t="s">
        <v>659</v>
      </c>
      <c r="C420" s="23" t="s">
        <v>658</v>
      </c>
      <c r="D420" s="24">
        <v>0</v>
      </c>
      <c r="E420" s="9" t="s">
        <v>110</v>
      </c>
      <c r="F420" s="25"/>
      <c r="G420" s="24"/>
    </row>
    <row r="421" spans="1:9" ht="29">
      <c r="A421" s="19"/>
      <c r="B421" s="42"/>
      <c r="C421" s="23" t="s">
        <v>657</v>
      </c>
      <c r="D421" s="24">
        <v>0</v>
      </c>
      <c r="E421" s="26" t="s">
        <v>110</v>
      </c>
      <c r="F421" s="25"/>
      <c r="G421" s="24"/>
    </row>
    <row r="422" spans="1:9" ht="77.5">
      <c r="A422" s="19" t="s">
        <v>656</v>
      </c>
      <c r="B422" s="33" t="s">
        <v>655</v>
      </c>
      <c r="C422" s="22" t="s">
        <v>2489</v>
      </c>
      <c r="D422" s="24">
        <v>0</v>
      </c>
      <c r="E422" s="26" t="s">
        <v>110</v>
      </c>
      <c r="F422" s="25"/>
      <c r="G422" s="24"/>
    </row>
    <row r="423" spans="1:9" ht="29">
      <c r="A423" s="19"/>
      <c r="B423" s="69"/>
      <c r="C423" s="36" t="s">
        <v>2488</v>
      </c>
      <c r="D423" s="24">
        <v>0</v>
      </c>
      <c r="E423" s="26" t="s">
        <v>110</v>
      </c>
      <c r="F423" s="25"/>
      <c r="G423" s="24"/>
    </row>
    <row r="424" spans="1:9" ht="43.5">
      <c r="A424" s="19"/>
      <c r="B424" s="69"/>
      <c r="C424" s="36" t="s">
        <v>2487</v>
      </c>
      <c r="D424" s="24">
        <v>0</v>
      </c>
      <c r="E424" s="26" t="s">
        <v>110</v>
      </c>
      <c r="F424" s="25"/>
      <c r="G424" s="24"/>
    </row>
    <row r="425" spans="1:9" ht="29">
      <c r="A425" s="19"/>
      <c r="B425" s="69"/>
      <c r="C425" s="36" t="s">
        <v>2486</v>
      </c>
      <c r="D425" s="24">
        <v>0</v>
      </c>
      <c r="E425" s="26" t="s">
        <v>190</v>
      </c>
      <c r="F425" s="25"/>
      <c r="G425" s="24"/>
    </row>
    <row r="426" spans="1:9" ht="58">
      <c r="A426" s="19"/>
      <c r="B426" s="69"/>
      <c r="C426" s="36" t="s">
        <v>2485</v>
      </c>
      <c r="D426" s="24">
        <v>0</v>
      </c>
      <c r="E426" s="26" t="s">
        <v>190</v>
      </c>
      <c r="F426" s="25"/>
      <c r="G426" s="24"/>
    </row>
    <row r="427" spans="1:9" ht="58">
      <c r="A427" s="19"/>
      <c r="B427" s="69"/>
      <c r="C427" s="67" t="s">
        <v>2484</v>
      </c>
      <c r="D427" s="24">
        <v>0</v>
      </c>
      <c r="E427" s="26" t="s">
        <v>110</v>
      </c>
      <c r="F427" s="25"/>
      <c r="G427" s="24"/>
    </row>
    <row r="428" spans="1:9" ht="58">
      <c r="A428" s="19"/>
      <c r="B428" s="69"/>
      <c r="C428" s="36" t="s">
        <v>2483</v>
      </c>
      <c r="D428" s="24">
        <v>0</v>
      </c>
      <c r="E428" s="26" t="s">
        <v>110</v>
      </c>
      <c r="F428" s="25"/>
      <c r="G428" s="24"/>
    </row>
    <row r="429" spans="1:9" ht="31" hidden="1">
      <c r="A429" s="21" t="s">
        <v>654</v>
      </c>
      <c r="B429" s="42" t="s">
        <v>653</v>
      </c>
      <c r="C429" s="25"/>
      <c r="D429" s="25"/>
      <c r="E429" s="26"/>
      <c r="F429" s="25"/>
      <c r="G429" s="25"/>
    </row>
    <row r="430" spans="1:9" ht="40.15" customHeight="1">
      <c r="A430" s="408" t="s">
        <v>652</v>
      </c>
      <c r="B430" s="918" t="s">
        <v>651</v>
      </c>
      <c r="C430" s="919"/>
      <c r="D430" s="919"/>
      <c r="E430" s="919"/>
      <c r="F430" s="919"/>
      <c r="G430" s="920"/>
      <c r="H430" s="11">
        <f>SUM(D431:D433)</f>
        <v>0</v>
      </c>
      <c r="I430" s="11">
        <f>COUNT(D431:D433)*2</f>
        <v>4</v>
      </c>
    </row>
    <row r="431" spans="1:9" ht="46.5">
      <c r="A431" s="19" t="s">
        <v>650</v>
      </c>
      <c r="B431" s="42" t="s">
        <v>649</v>
      </c>
      <c r="C431" s="23" t="s">
        <v>648</v>
      </c>
      <c r="D431" s="16">
        <v>0</v>
      </c>
      <c r="E431" s="26" t="s">
        <v>168</v>
      </c>
      <c r="F431" s="22"/>
      <c r="G431" s="24"/>
    </row>
    <row r="432" spans="1:9" ht="31" hidden="1">
      <c r="A432" s="21" t="s">
        <v>647</v>
      </c>
      <c r="B432" s="42" t="s">
        <v>646</v>
      </c>
      <c r="C432" s="1"/>
      <c r="D432" s="12"/>
      <c r="E432" s="26"/>
      <c r="F432" s="12"/>
      <c r="G432" s="25"/>
    </row>
    <row r="433" spans="1:9" ht="46.5">
      <c r="A433" s="19" t="s">
        <v>645</v>
      </c>
      <c r="B433" s="42" t="s">
        <v>644</v>
      </c>
      <c r="C433" s="48" t="s">
        <v>2482</v>
      </c>
      <c r="D433" s="16">
        <v>0</v>
      </c>
      <c r="E433" s="26" t="s">
        <v>110</v>
      </c>
      <c r="F433" s="12"/>
      <c r="G433" s="24"/>
    </row>
    <row r="434" spans="1:9" ht="40.15" customHeight="1">
      <c r="A434" s="408" t="s">
        <v>642</v>
      </c>
      <c r="B434" s="918" t="s">
        <v>641</v>
      </c>
      <c r="C434" s="919"/>
      <c r="D434" s="919"/>
      <c r="E434" s="919"/>
      <c r="F434" s="919"/>
      <c r="G434" s="920"/>
      <c r="H434" s="11">
        <f>SUM(D442:D448)</f>
        <v>0</v>
      </c>
      <c r="I434" s="11">
        <f>COUNT(D442:D448)*2</f>
        <v>14</v>
      </c>
    </row>
    <row r="435" spans="1:9" ht="46.5" hidden="1">
      <c r="A435" s="21" t="s">
        <v>640</v>
      </c>
      <c r="B435" s="42" t="s">
        <v>639</v>
      </c>
      <c r="C435" s="25"/>
      <c r="D435" s="25"/>
      <c r="E435" s="26"/>
      <c r="F435" s="25"/>
      <c r="G435" s="25"/>
    </row>
    <row r="436" spans="1:9" ht="31" hidden="1">
      <c r="A436" s="21" t="s">
        <v>638</v>
      </c>
      <c r="B436" s="42" t="s">
        <v>637</v>
      </c>
      <c r="C436" s="25"/>
      <c r="D436" s="25"/>
      <c r="E436" s="26"/>
      <c r="F436" s="25"/>
      <c r="G436" s="25"/>
    </row>
    <row r="437" spans="1:9" ht="31" hidden="1">
      <c r="A437" s="21" t="s">
        <v>636</v>
      </c>
      <c r="B437" s="42" t="s">
        <v>635</v>
      </c>
      <c r="C437" s="25"/>
      <c r="D437" s="25"/>
      <c r="E437" s="26"/>
      <c r="F437" s="25"/>
      <c r="G437" s="25"/>
    </row>
    <row r="438" spans="1:9" ht="46.5" hidden="1">
      <c r="A438" s="21" t="s">
        <v>634</v>
      </c>
      <c r="B438" s="42" t="s">
        <v>633</v>
      </c>
      <c r="C438" s="25"/>
      <c r="D438" s="25"/>
      <c r="E438" s="26"/>
      <c r="F438" s="25"/>
      <c r="G438" s="25"/>
    </row>
    <row r="439" spans="1:9" ht="46.5" hidden="1">
      <c r="A439" s="21" t="s">
        <v>632</v>
      </c>
      <c r="B439" s="42" t="s">
        <v>631</v>
      </c>
      <c r="C439" s="25"/>
      <c r="D439" s="25"/>
      <c r="E439" s="26"/>
      <c r="F439" s="25"/>
      <c r="G439" s="25"/>
    </row>
    <row r="440" spans="1:9" ht="31" hidden="1">
      <c r="A440" s="21" t="s">
        <v>630</v>
      </c>
      <c r="B440" s="42" t="s">
        <v>629</v>
      </c>
      <c r="C440" s="25"/>
      <c r="D440" s="25"/>
      <c r="E440" s="26"/>
      <c r="F440" s="25"/>
      <c r="G440" s="25"/>
    </row>
    <row r="441" spans="1:9" ht="31" hidden="1">
      <c r="A441" s="21" t="s">
        <v>628</v>
      </c>
      <c r="B441" s="42" t="s">
        <v>627</v>
      </c>
      <c r="C441" s="25"/>
      <c r="D441" s="25"/>
      <c r="E441" s="26"/>
      <c r="F441" s="25"/>
      <c r="G441" s="25"/>
    </row>
    <row r="442" spans="1:9" ht="31">
      <c r="A442" s="19" t="s">
        <v>626</v>
      </c>
      <c r="B442" s="31" t="s">
        <v>625</v>
      </c>
      <c r="C442" s="22" t="s">
        <v>2481</v>
      </c>
      <c r="D442" s="16">
        <v>0</v>
      </c>
      <c r="E442" s="26" t="s">
        <v>130</v>
      </c>
      <c r="F442" s="22" t="s">
        <v>2480</v>
      </c>
      <c r="G442" s="24"/>
    </row>
    <row r="443" spans="1:9" ht="31">
      <c r="A443" s="19" t="s">
        <v>624</v>
      </c>
      <c r="B443" s="31" t="s">
        <v>623</v>
      </c>
      <c r="C443" s="22" t="s">
        <v>1682</v>
      </c>
      <c r="D443" s="16">
        <v>0</v>
      </c>
      <c r="E443" s="26" t="s">
        <v>51</v>
      </c>
      <c r="F443" s="25"/>
      <c r="G443" s="24"/>
    </row>
    <row r="444" spans="1:9" ht="29">
      <c r="A444" s="19"/>
      <c r="B444" s="31"/>
      <c r="C444" s="22" t="s">
        <v>1681</v>
      </c>
      <c r="D444" s="16">
        <v>0</v>
      </c>
      <c r="E444" s="26" t="s">
        <v>116</v>
      </c>
      <c r="F444" s="25"/>
      <c r="G444" s="24"/>
    </row>
    <row r="445" spans="1:9" ht="29">
      <c r="A445" s="19"/>
      <c r="B445" s="31"/>
      <c r="C445" s="22" t="s">
        <v>2479</v>
      </c>
      <c r="D445" s="16">
        <v>0</v>
      </c>
      <c r="E445" s="26" t="s">
        <v>51</v>
      </c>
      <c r="F445" s="25"/>
      <c r="G445" s="24"/>
    </row>
    <row r="446" spans="1:9" ht="29">
      <c r="A446" s="19"/>
      <c r="B446" s="31"/>
      <c r="C446" s="22" t="s">
        <v>1679</v>
      </c>
      <c r="D446" s="16">
        <v>0</v>
      </c>
      <c r="E446" s="26" t="s">
        <v>110</v>
      </c>
      <c r="F446" s="25"/>
      <c r="G446" s="24"/>
    </row>
    <row r="447" spans="1:9" ht="29">
      <c r="A447" s="19"/>
      <c r="B447" s="31"/>
      <c r="C447" s="96" t="s">
        <v>2036</v>
      </c>
      <c r="D447" s="16">
        <v>0</v>
      </c>
      <c r="E447" s="26" t="s">
        <v>51</v>
      </c>
      <c r="F447" s="25"/>
      <c r="G447" s="24"/>
    </row>
    <row r="448" spans="1:9" ht="46.5">
      <c r="A448" s="19" t="s">
        <v>622</v>
      </c>
      <c r="B448" s="31" t="s">
        <v>621</v>
      </c>
      <c r="C448" s="22" t="s">
        <v>1677</v>
      </c>
      <c r="D448" s="16">
        <v>0</v>
      </c>
      <c r="E448" s="26" t="s">
        <v>51</v>
      </c>
      <c r="F448" s="25"/>
      <c r="G448" s="24"/>
    </row>
    <row r="449" spans="1:9" ht="40.15" hidden="1" customHeight="1">
      <c r="A449" s="410" t="s">
        <v>620</v>
      </c>
      <c r="B449" s="918" t="s">
        <v>1676</v>
      </c>
      <c r="C449" s="919"/>
      <c r="D449" s="919"/>
      <c r="E449" s="919"/>
      <c r="F449" s="919"/>
      <c r="G449" s="920"/>
    </row>
    <row r="450" spans="1:9" ht="62" hidden="1">
      <c r="A450" s="21" t="s">
        <v>618</v>
      </c>
      <c r="B450" s="42" t="s">
        <v>1675</v>
      </c>
      <c r="C450" s="25"/>
      <c r="D450" s="25"/>
      <c r="E450" s="26"/>
      <c r="F450" s="25"/>
      <c r="G450" s="25"/>
    </row>
    <row r="451" spans="1:9" ht="62" hidden="1">
      <c r="A451" s="21" t="s">
        <v>616</v>
      </c>
      <c r="B451" s="42" t="s">
        <v>1674</v>
      </c>
      <c r="C451" s="25"/>
      <c r="D451" s="25"/>
      <c r="E451" s="26"/>
      <c r="F451" s="25"/>
      <c r="G451" s="25"/>
    </row>
    <row r="452" spans="1:9" ht="46.5" hidden="1">
      <c r="A452" s="21" t="s">
        <v>614</v>
      </c>
      <c r="B452" s="42" t="s">
        <v>1673</v>
      </c>
      <c r="C452" s="25"/>
      <c r="D452" s="25"/>
      <c r="E452" s="26"/>
      <c r="F452" s="25"/>
      <c r="G452" s="25"/>
    </row>
    <row r="453" spans="1:9" ht="40.15" hidden="1" customHeight="1">
      <c r="A453" s="410" t="s">
        <v>612</v>
      </c>
      <c r="B453" s="918" t="s">
        <v>1672</v>
      </c>
      <c r="C453" s="919"/>
      <c r="D453" s="919"/>
      <c r="E453" s="919"/>
      <c r="F453" s="919"/>
      <c r="G453" s="920"/>
    </row>
    <row r="454" spans="1:9" ht="31" hidden="1">
      <c r="A454" s="21" t="s">
        <v>610</v>
      </c>
      <c r="B454" s="42" t="s">
        <v>1671</v>
      </c>
      <c r="C454" s="25"/>
      <c r="D454" s="25"/>
      <c r="E454" s="26"/>
      <c r="F454" s="25"/>
      <c r="G454" s="25"/>
    </row>
    <row r="455" spans="1:9" ht="31" hidden="1">
      <c r="A455" s="21" t="s">
        <v>608</v>
      </c>
      <c r="B455" s="42" t="s">
        <v>1670</v>
      </c>
      <c r="C455" s="25"/>
      <c r="D455" s="25"/>
      <c r="E455" s="26"/>
      <c r="F455" s="25"/>
      <c r="G455" s="25"/>
    </row>
    <row r="456" spans="1:9" ht="31" hidden="1">
      <c r="A456" s="21" t="s">
        <v>606</v>
      </c>
      <c r="B456" s="38" t="s">
        <v>1669</v>
      </c>
      <c r="C456" s="25"/>
      <c r="D456" s="25"/>
      <c r="E456" s="26"/>
      <c r="F456" s="25"/>
      <c r="G456" s="25"/>
    </row>
    <row r="457" spans="1:9" ht="46.5" hidden="1">
      <c r="A457" s="21" t="s">
        <v>604</v>
      </c>
      <c r="B457" s="42" t="s">
        <v>1668</v>
      </c>
      <c r="C457" s="25"/>
      <c r="D457" s="25"/>
      <c r="E457" s="26"/>
      <c r="F457" s="25"/>
      <c r="G457" s="25"/>
    </row>
    <row r="458" spans="1:9" ht="40.15" customHeight="1">
      <c r="A458" s="408" t="s">
        <v>602</v>
      </c>
      <c r="B458" s="918" t="s">
        <v>601</v>
      </c>
      <c r="C458" s="919"/>
      <c r="D458" s="919"/>
      <c r="E458" s="919"/>
      <c r="F458" s="919"/>
      <c r="G458" s="920"/>
      <c r="H458" s="11">
        <f>SUM(D459:D466)</f>
        <v>0</v>
      </c>
      <c r="I458" s="11">
        <f>COUNT(D459:D466)*2</f>
        <v>16</v>
      </c>
    </row>
    <row r="459" spans="1:9" ht="46.5">
      <c r="A459" s="19" t="s">
        <v>600</v>
      </c>
      <c r="B459" s="42" t="s">
        <v>599</v>
      </c>
      <c r="C459" s="42" t="s">
        <v>1667</v>
      </c>
      <c r="D459" s="24">
        <v>0</v>
      </c>
      <c r="E459" s="26" t="s">
        <v>126</v>
      </c>
      <c r="F459" s="25"/>
      <c r="G459" s="24"/>
    </row>
    <row r="460" spans="1:9" ht="43.5">
      <c r="A460" s="19"/>
      <c r="C460" s="36" t="s">
        <v>2478</v>
      </c>
      <c r="D460" s="24">
        <v>0</v>
      </c>
      <c r="E460" s="26" t="s">
        <v>130</v>
      </c>
      <c r="F460" s="25"/>
      <c r="G460" s="24"/>
    </row>
    <row r="461" spans="1:9" ht="29">
      <c r="A461" s="19"/>
      <c r="C461" s="23" t="s">
        <v>1666</v>
      </c>
      <c r="D461" s="24">
        <v>0</v>
      </c>
      <c r="E461" s="26" t="s">
        <v>51</v>
      </c>
      <c r="F461" s="25"/>
      <c r="G461" s="24"/>
    </row>
    <row r="462" spans="1:9" ht="46.5">
      <c r="A462" s="19" t="s">
        <v>598</v>
      </c>
      <c r="B462" s="42" t="s">
        <v>597</v>
      </c>
      <c r="C462" s="22" t="s">
        <v>1665</v>
      </c>
      <c r="D462" s="24">
        <v>0</v>
      </c>
      <c r="E462" s="26" t="s">
        <v>110</v>
      </c>
      <c r="F462" s="25"/>
      <c r="G462" s="24"/>
    </row>
    <row r="463" spans="1:9" ht="29">
      <c r="A463" s="19"/>
      <c r="B463" s="42"/>
      <c r="C463" s="22" t="s">
        <v>2477</v>
      </c>
      <c r="D463" s="24">
        <v>0</v>
      </c>
      <c r="E463" s="26" t="s">
        <v>110</v>
      </c>
      <c r="F463" s="25"/>
      <c r="G463" s="24"/>
    </row>
    <row r="464" spans="1:9" ht="58">
      <c r="A464" s="19"/>
      <c r="B464" s="42"/>
      <c r="C464" s="22" t="s">
        <v>1661</v>
      </c>
      <c r="D464" s="24">
        <v>0</v>
      </c>
      <c r="E464" s="26" t="s">
        <v>110</v>
      </c>
      <c r="F464" s="25"/>
      <c r="G464" s="24"/>
    </row>
    <row r="465" spans="1:7" ht="43.5">
      <c r="A465" s="19" t="s">
        <v>596</v>
      </c>
      <c r="B465" s="17" t="s">
        <v>595</v>
      </c>
      <c r="C465" s="71" t="s">
        <v>2476</v>
      </c>
      <c r="D465" s="24">
        <v>0</v>
      </c>
      <c r="E465" s="140" t="s">
        <v>110</v>
      </c>
      <c r="F465" s="25"/>
      <c r="G465" s="24"/>
    </row>
    <row r="466" spans="1:7" ht="43.5">
      <c r="A466" s="19"/>
      <c r="B466" s="17"/>
      <c r="C466" s="71" t="s">
        <v>2475</v>
      </c>
      <c r="D466" s="24">
        <v>0</v>
      </c>
      <c r="E466" s="140" t="s">
        <v>116</v>
      </c>
      <c r="F466" s="25"/>
      <c r="G466" s="24"/>
    </row>
    <row r="467" spans="1:7" ht="77.5" hidden="1">
      <c r="A467" s="21" t="s">
        <v>594</v>
      </c>
      <c r="B467" s="29" t="s">
        <v>593</v>
      </c>
      <c r="C467" s="25"/>
      <c r="D467" s="25"/>
      <c r="E467" s="26"/>
      <c r="F467" s="25"/>
      <c r="G467" s="25"/>
    </row>
    <row r="468" spans="1:7" ht="40.15" hidden="1" customHeight="1">
      <c r="A468" s="410" t="s">
        <v>591</v>
      </c>
      <c r="B468" s="918" t="s">
        <v>1660</v>
      </c>
      <c r="C468" s="919"/>
      <c r="D468" s="919"/>
      <c r="E468" s="919"/>
      <c r="F468" s="919"/>
      <c r="G468" s="920"/>
    </row>
    <row r="469" spans="1:7" ht="46.5" hidden="1">
      <c r="A469" s="21" t="s">
        <v>589</v>
      </c>
      <c r="B469" s="42" t="s">
        <v>588</v>
      </c>
      <c r="C469" s="42"/>
      <c r="D469" s="25"/>
      <c r="E469" s="26"/>
      <c r="F469" s="25"/>
      <c r="G469" s="25"/>
    </row>
    <row r="470" spans="1:7" ht="77.5" hidden="1">
      <c r="A470" s="21" t="s">
        <v>583</v>
      </c>
      <c r="B470" s="42" t="s">
        <v>1659</v>
      </c>
      <c r="C470" s="25"/>
      <c r="D470" s="25"/>
      <c r="E470" s="26"/>
      <c r="F470" s="25"/>
      <c r="G470" s="25"/>
    </row>
    <row r="471" spans="1:7" ht="62" hidden="1">
      <c r="A471" s="21" t="s">
        <v>569</v>
      </c>
      <c r="B471" s="42" t="s">
        <v>1658</v>
      </c>
      <c r="C471" s="25"/>
      <c r="D471" s="25"/>
      <c r="E471" s="26"/>
      <c r="F471" s="25"/>
      <c r="G471" s="25"/>
    </row>
    <row r="472" spans="1:7" ht="77.5" hidden="1">
      <c r="A472" s="21" t="s">
        <v>565</v>
      </c>
      <c r="B472" s="42" t="s">
        <v>564</v>
      </c>
      <c r="C472" s="25"/>
      <c r="D472" s="25"/>
      <c r="E472" s="26"/>
      <c r="F472" s="25"/>
      <c r="G472" s="25"/>
    </row>
    <row r="473" spans="1:7" ht="62" hidden="1">
      <c r="A473" s="21" t="s">
        <v>562</v>
      </c>
      <c r="B473" s="29" t="s">
        <v>561</v>
      </c>
      <c r="C473" s="25"/>
      <c r="D473" s="25"/>
      <c r="E473" s="26"/>
      <c r="F473" s="25"/>
      <c r="G473" s="25"/>
    </row>
    <row r="474" spans="1:7" ht="43.5" hidden="1">
      <c r="A474" s="21" t="s">
        <v>558</v>
      </c>
      <c r="B474" s="17" t="s">
        <v>557</v>
      </c>
      <c r="C474" s="25"/>
      <c r="D474" s="25"/>
      <c r="E474" s="26"/>
      <c r="F474" s="25"/>
      <c r="G474" s="25"/>
    </row>
    <row r="475" spans="1:7" ht="40.15" hidden="1" customHeight="1">
      <c r="A475" s="410" t="s">
        <v>548</v>
      </c>
      <c r="B475" s="918" t="s">
        <v>1656</v>
      </c>
      <c r="C475" s="919"/>
      <c r="D475" s="919"/>
      <c r="E475" s="919"/>
      <c r="F475" s="919"/>
      <c r="G475" s="920"/>
    </row>
    <row r="476" spans="1:7" ht="108.5" hidden="1">
      <c r="A476" s="21" t="s">
        <v>546</v>
      </c>
      <c r="B476" s="42" t="s">
        <v>1655</v>
      </c>
      <c r="C476" s="25"/>
      <c r="D476" s="25"/>
      <c r="E476" s="26"/>
      <c r="F476" s="25"/>
      <c r="G476" s="25"/>
    </row>
    <row r="477" spans="1:7" ht="62" hidden="1">
      <c r="A477" s="21" t="s">
        <v>544</v>
      </c>
      <c r="B477" s="42" t="s">
        <v>543</v>
      </c>
      <c r="C477" s="25"/>
      <c r="D477" s="25"/>
      <c r="E477" s="26"/>
      <c r="F477" s="25"/>
      <c r="G477" s="25"/>
    </row>
    <row r="478" spans="1:7" ht="62" hidden="1">
      <c r="A478" s="21" t="s">
        <v>542</v>
      </c>
      <c r="B478" s="42" t="s">
        <v>1640</v>
      </c>
      <c r="C478" s="25"/>
      <c r="D478" s="25"/>
      <c r="E478" s="26"/>
      <c r="F478" s="25"/>
      <c r="G478" s="25"/>
    </row>
    <row r="479" spans="1:7" ht="46.5" hidden="1">
      <c r="A479" s="21" t="s">
        <v>540</v>
      </c>
      <c r="B479" s="42" t="s">
        <v>539</v>
      </c>
      <c r="C479" s="25"/>
      <c r="D479" s="25"/>
      <c r="E479" s="26"/>
      <c r="F479" s="25"/>
      <c r="G479" s="25"/>
    </row>
    <row r="480" spans="1:7" ht="40.15" hidden="1" customHeight="1">
      <c r="A480" s="410" t="s">
        <v>538</v>
      </c>
      <c r="B480" s="918" t="s">
        <v>1610</v>
      </c>
      <c r="C480" s="919"/>
      <c r="D480" s="919"/>
      <c r="E480" s="919"/>
      <c r="F480" s="919"/>
      <c r="G480" s="920"/>
    </row>
    <row r="481" spans="1:9" ht="31" hidden="1">
      <c r="A481" s="21" t="s">
        <v>536</v>
      </c>
      <c r="B481" s="42" t="s">
        <v>1609</v>
      </c>
      <c r="C481" s="25"/>
      <c r="D481" s="25"/>
      <c r="E481" s="26"/>
      <c r="F481" s="25"/>
      <c r="G481" s="25"/>
    </row>
    <row r="482" spans="1:9" ht="62" hidden="1">
      <c r="A482" s="21" t="s">
        <v>534</v>
      </c>
      <c r="B482" s="42" t="s">
        <v>1603</v>
      </c>
      <c r="C482" s="25"/>
      <c r="D482" s="25"/>
      <c r="E482" s="26"/>
      <c r="F482" s="25"/>
      <c r="G482" s="25"/>
    </row>
    <row r="483" spans="1:9" ht="46.5" hidden="1">
      <c r="A483" s="21" t="s">
        <v>532</v>
      </c>
      <c r="B483" s="42" t="s">
        <v>531</v>
      </c>
      <c r="C483" s="25"/>
      <c r="D483" s="25"/>
      <c r="E483" s="26"/>
      <c r="F483" s="25"/>
      <c r="G483" s="25"/>
    </row>
    <row r="484" spans="1:9" ht="62" hidden="1">
      <c r="A484" s="21" t="s">
        <v>530</v>
      </c>
      <c r="B484" s="42" t="s">
        <v>1600</v>
      </c>
      <c r="C484" s="25"/>
      <c r="D484" s="25"/>
      <c r="E484" s="26"/>
      <c r="F484" s="25"/>
      <c r="G484" s="25"/>
    </row>
    <row r="485" spans="1:9" ht="46.5" hidden="1">
      <c r="A485" s="21" t="s">
        <v>528</v>
      </c>
      <c r="B485" s="42" t="s">
        <v>527</v>
      </c>
      <c r="C485" s="25"/>
      <c r="D485" s="25"/>
      <c r="E485" s="26"/>
      <c r="F485" s="25"/>
      <c r="G485" s="25"/>
    </row>
    <row r="486" spans="1:9" ht="40.15" customHeight="1">
      <c r="A486" s="408" t="s">
        <v>526</v>
      </c>
      <c r="B486" s="918" t="s">
        <v>525</v>
      </c>
      <c r="C486" s="919"/>
      <c r="D486" s="919"/>
      <c r="E486" s="919"/>
      <c r="F486" s="919"/>
      <c r="G486" s="920"/>
      <c r="H486" s="11">
        <f>SUM(D487:D490)</f>
        <v>0</v>
      </c>
      <c r="I486" s="11">
        <f>COUNT(D487:D490)*2</f>
        <v>8</v>
      </c>
    </row>
    <row r="487" spans="1:9" ht="46.5">
      <c r="A487" s="19" t="s">
        <v>524</v>
      </c>
      <c r="B487" s="38" t="s">
        <v>523</v>
      </c>
      <c r="C487" s="17" t="s">
        <v>2474</v>
      </c>
      <c r="D487" s="16">
        <v>0</v>
      </c>
      <c r="E487" s="13" t="s">
        <v>110</v>
      </c>
      <c r="F487" s="22" t="s">
        <v>2473</v>
      </c>
      <c r="G487" s="24"/>
    </row>
    <row r="488" spans="1:9" ht="58">
      <c r="A488" s="19" t="s">
        <v>497</v>
      </c>
      <c r="B488" s="17" t="s">
        <v>496</v>
      </c>
      <c r="C488" s="22" t="s">
        <v>2472</v>
      </c>
      <c r="D488" s="16">
        <v>0</v>
      </c>
      <c r="E488" s="13" t="s">
        <v>110</v>
      </c>
      <c r="F488" s="12" t="s">
        <v>2471</v>
      </c>
      <c r="G488" s="24"/>
    </row>
    <row r="489" spans="1:9" ht="62">
      <c r="A489" s="19" t="s">
        <v>495</v>
      </c>
      <c r="B489" s="38" t="s">
        <v>494</v>
      </c>
      <c r="C489" s="22" t="s">
        <v>2472</v>
      </c>
      <c r="D489" s="16">
        <v>0</v>
      </c>
      <c r="E489" s="13" t="s">
        <v>110</v>
      </c>
      <c r="F489" s="12" t="s">
        <v>2471</v>
      </c>
      <c r="G489" s="24"/>
    </row>
    <row r="490" spans="1:9" ht="46.5">
      <c r="A490" s="19" t="s">
        <v>493</v>
      </c>
      <c r="B490" s="38" t="s">
        <v>492</v>
      </c>
      <c r="C490" s="22" t="s">
        <v>2472</v>
      </c>
      <c r="D490" s="16">
        <v>0</v>
      </c>
      <c r="E490" s="13" t="s">
        <v>110</v>
      </c>
      <c r="F490" s="12" t="s">
        <v>2471</v>
      </c>
      <c r="G490" s="24"/>
    </row>
    <row r="491" spans="1:9" ht="77.5" hidden="1">
      <c r="A491" s="21" t="s">
        <v>491</v>
      </c>
      <c r="B491" s="31" t="s">
        <v>490</v>
      </c>
      <c r="C491" s="25"/>
      <c r="D491" s="25"/>
      <c r="E491" s="26"/>
      <c r="F491" s="25"/>
      <c r="G491" s="25"/>
    </row>
    <row r="492" spans="1:9" ht="62" hidden="1">
      <c r="A492" s="21" t="s">
        <v>489</v>
      </c>
      <c r="B492" s="38" t="s">
        <v>488</v>
      </c>
      <c r="C492" s="25"/>
      <c r="D492" s="25"/>
      <c r="E492" s="26"/>
      <c r="F492" s="25"/>
      <c r="G492" s="25"/>
    </row>
    <row r="493" spans="1:9" ht="46.5" hidden="1">
      <c r="A493" s="21" t="s">
        <v>486</v>
      </c>
      <c r="B493" s="38" t="s">
        <v>485</v>
      </c>
      <c r="C493" s="25"/>
      <c r="D493" s="25"/>
      <c r="E493" s="26"/>
      <c r="F493" s="25"/>
      <c r="G493" s="25"/>
    </row>
    <row r="494" spans="1:9" ht="40.15" hidden="1" customHeight="1">
      <c r="A494" s="410" t="s">
        <v>482</v>
      </c>
      <c r="B494" s="918" t="s">
        <v>1598</v>
      </c>
      <c r="C494" s="919"/>
      <c r="D494" s="919"/>
      <c r="E494" s="919"/>
      <c r="F494" s="919"/>
      <c r="G494" s="920"/>
    </row>
    <row r="495" spans="1:9" ht="46.5" hidden="1">
      <c r="A495" s="21" t="s">
        <v>480</v>
      </c>
      <c r="B495" s="38" t="s">
        <v>479</v>
      </c>
      <c r="C495" s="25"/>
      <c r="D495" s="25"/>
      <c r="E495" s="26"/>
      <c r="F495" s="25"/>
      <c r="G495" s="25"/>
    </row>
    <row r="496" spans="1:9" ht="46.5" hidden="1">
      <c r="A496" s="21" t="s">
        <v>478</v>
      </c>
      <c r="B496" s="38" t="s">
        <v>1597</v>
      </c>
      <c r="C496" s="25"/>
      <c r="D496" s="25"/>
      <c r="E496" s="26"/>
      <c r="F496" s="25"/>
      <c r="G496" s="25"/>
    </row>
    <row r="497" spans="1:7" ht="46.5" hidden="1">
      <c r="A497" s="21" t="s">
        <v>476</v>
      </c>
      <c r="B497" s="38" t="s">
        <v>1596</v>
      </c>
      <c r="C497" s="25"/>
      <c r="D497" s="25"/>
      <c r="E497" s="26"/>
      <c r="F497" s="25"/>
      <c r="G497" s="25"/>
    </row>
    <row r="498" spans="1:7" ht="46.5" hidden="1">
      <c r="A498" s="21" t="s">
        <v>474</v>
      </c>
      <c r="B498" s="38" t="s">
        <v>1595</v>
      </c>
      <c r="C498" s="25"/>
      <c r="D498" s="25"/>
      <c r="E498" s="26"/>
      <c r="F498" s="25"/>
      <c r="G498" s="25"/>
    </row>
    <row r="499" spans="1:7" ht="46.5" hidden="1">
      <c r="A499" s="21" t="s">
        <v>472</v>
      </c>
      <c r="B499" s="38" t="s">
        <v>1594</v>
      </c>
      <c r="C499" s="25"/>
      <c r="D499" s="25"/>
      <c r="E499" s="26"/>
      <c r="F499" s="25"/>
      <c r="G499" s="25"/>
    </row>
    <row r="500" spans="1:7" ht="46.5" hidden="1">
      <c r="A500" s="21" t="s">
        <v>470</v>
      </c>
      <c r="B500" s="38" t="s">
        <v>1593</v>
      </c>
      <c r="C500" s="25"/>
      <c r="D500" s="25"/>
      <c r="E500" s="26"/>
      <c r="F500" s="25"/>
      <c r="G500" s="25"/>
    </row>
    <row r="501" spans="1:7" ht="40.15" hidden="1" customHeight="1">
      <c r="A501" s="410" t="s">
        <v>468</v>
      </c>
      <c r="B501" s="918" t="s">
        <v>1592</v>
      </c>
      <c r="C501" s="919"/>
      <c r="D501" s="919"/>
      <c r="E501" s="919"/>
      <c r="F501" s="919"/>
      <c r="G501" s="920"/>
    </row>
    <row r="502" spans="1:7" ht="31" hidden="1">
      <c r="A502" s="21" t="s">
        <v>466</v>
      </c>
      <c r="B502" s="38" t="s">
        <v>1591</v>
      </c>
      <c r="C502" s="25"/>
      <c r="D502" s="25"/>
      <c r="E502" s="26"/>
      <c r="F502" s="25"/>
      <c r="G502" s="25"/>
    </row>
    <row r="503" spans="1:7" ht="31" hidden="1">
      <c r="A503" s="21" t="s">
        <v>454</v>
      </c>
      <c r="B503" s="38" t="s">
        <v>1590</v>
      </c>
      <c r="C503" s="25"/>
      <c r="D503" s="25"/>
      <c r="E503" s="26"/>
      <c r="F503" s="25"/>
      <c r="G503" s="25"/>
    </row>
    <row r="504" spans="1:7" ht="31" hidden="1">
      <c r="A504" s="21" t="s">
        <v>445</v>
      </c>
      <c r="B504" s="38" t="s">
        <v>1589</v>
      </c>
      <c r="C504" s="25"/>
      <c r="D504" s="25"/>
      <c r="E504" s="26"/>
      <c r="F504" s="25"/>
      <c r="G504" s="25"/>
    </row>
    <row r="505" spans="1:7" ht="31" hidden="1">
      <c r="A505" s="21" t="s">
        <v>436</v>
      </c>
      <c r="B505" s="38" t="s">
        <v>1588</v>
      </c>
      <c r="C505" s="25"/>
      <c r="D505" s="25"/>
      <c r="E505" s="26"/>
      <c r="F505" s="25"/>
      <c r="G505" s="25"/>
    </row>
    <row r="506" spans="1:7" ht="40.15" hidden="1" customHeight="1">
      <c r="A506" s="410" t="s">
        <v>430</v>
      </c>
      <c r="B506" s="918" t="s">
        <v>1587</v>
      </c>
      <c r="C506" s="919"/>
      <c r="D506" s="919"/>
      <c r="E506" s="919"/>
      <c r="F506" s="919"/>
      <c r="G506" s="920"/>
    </row>
    <row r="507" spans="1:7" ht="62" hidden="1">
      <c r="A507" s="21" t="s">
        <v>428</v>
      </c>
      <c r="B507" s="42" t="s">
        <v>1346</v>
      </c>
      <c r="C507" s="25"/>
      <c r="D507" s="25"/>
      <c r="E507" s="26"/>
      <c r="F507" s="25"/>
      <c r="G507" s="25"/>
    </row>
    <row r="508" spans="1:7" ht="62" hidden="1">
      <c r="A508" s="21" t="s">
        <v>420</v>
      </c>
      <c r="B508" s="42" t="s">
        <v>1342</v>
      </c>
      <c r="C508" s="25"/>
      <c r="D508" s="25"/>
      <c r="E508" s="26"/>
      <c r="F508" s="25"/>
      <c r="G508" s="25"/>
    </row>
    <row r="509" spans="1:7" ht="62" hidden="1">
      <c r="A509" s="21" t="s">
        <v>406</v>
      </c>
      <c r="B509" s="42" t="s">
        <v>1339</v>
      </c>
      <c r="C509" s="25"/>
      <c r="D509" s="25"/>
      <c r="E509" s="26"/>
      <c r="F509" s="25"/>
      <c r="G509" s="25"/>
    </row>
    <row r="510" spans="1:7" ht="46.5" hidden="1">
      <c r="A510" s="21" t="s">
        <v>391</v>
      </c>
      <c r="B510" s="42" t="s">
        <v>1336</v>
      </c>
      <c r="C510" s="25"/>
      <c r="D510" s="25"/>
      <c r="E510" s="26"/>
      <c r="F510" s="25"/>
      <c r="G510" s="25"/>
    </row>
    <row r="511" spans="1:7" ht="62" hidden="1">
      <c r="A511" s="21" t="s">
        <v>380</v>
      </c>
      <c r="B511" s="42" t="s">
        <v>1586</v>
      </c>
      <c r="C511" s="25"/>
      <c r="D511" s="25"/>
      <c r="E511" s="26"/>
      <c r="F511" s="25"/>
      <c r="G511" s="25"/>
    </row>
    <row r="512" spans="1:7" ht="46.5" hidden="1">
      <c r="A512" s="21" t="s">
        <v>378</v>
      </c>
      <c r="B512" s="42" t="s">
        <v>1323</v>
      </c>
      <c r="C512" s="25"/>
      <c r="D512" s="25"/>
      <c r="E512" s="26"/>
      <c r="F512" s="25"/>
      <c r="G512" s="25"/>
    </row>
    <row r="513" spans="1:9" ht="62" hidden="1">
      <c r="A513" s="21" t="s">
        <v>375</v>
      </c>
      <c r="B513" s="42" t="s">
        <v>1320</v>
      </c>
      <c r="C513" s="25"/>
      <c r="D513" s="25"/>
      <c r="E513" s="26"/>
      <c r="F513" s="25"/>
      <c r="G513" s="25"/>
    </row>
    <row r="514" spans="1:9" ht="93" hidden="1">
      <c r="A514" s="21" t="s">
        <v>372</v>
      </c>
      <c r="B514" s="42" t="s">
        <v>1585</v>
      </c>
      <c r="C514" s="25"/>
      <c r="D514" s="25"/>
      <c r="E514" s="26"/>
      <c r="F514" s="25"/>
      <c r="G514" s="25"/>
    </row>
    <row r="515" spans="1:9" ht="46.5" hidden="1">
      <c r="A515" s="21" t="s">
        <v>365</v>
      </c>
      <c r="B515" s="38" t="s">
        <v>1584</v>
      </c>
      <c r="C515" s="25"/>
      <c r="D515" s="25"/>
      <c r="E515" s="26"/>
      <c r="F515" s="25"/>
      <c r="G515" s="25"/>
    </row>
    <row r="516" spans="1:9" ht="62" hidden="1">
      <c r="A516" s="21" t="s">
        <v>362</v>
      </c>
      <c r="B516" s="42" t="s">
        <v>1583</v>
      </c>
      <c r="C516" s="25"/>
      <c r="D516" s="25"/>
      <c r="E516" s="26"/>
      <c r="F516" s="25"/>
      <c r="G516" s="25"/>
    </row>
    <row r="517" spans="1:9" ht="18.5">
      <c r="A517" s="116"/>
      <c r="B517" s="1017" t="s">
        <v>358</v>
      </c>
      <c r="C517" s="988"/>
      <c r="D517" s="988"/>
      <c r="E517" s="988"/>
      <c r="F517" s="988"/>
      <c r="G517" s="233"/>
      <c r="H517" s="11">
        <f>H518+H526+H539+H548+H563+H581</f>
        <v>0</v>
      </c>
      <c r="I517" s="11">
        <f>I518+I526+I539+I548+I563+I581</f>
        <v>144</v>
      </c>
    </row>
    <row r="518" spans="1:9" ht="40.15" customHeight="1">
      <c r="A518" s="408" t="s">
        <v>357</v>
      </c>
      <c r="B518" s="918" t="s">
        <v>1582</v>
      </c>
      <c r="C518" s="919"/>
      <c r="D518" s="919"/>
      <c r="E518" s="919"/>
      <c r="F518" s="919"/>
      <c r="G518" s="920"/>
      <c r="H518" s="11">
        <f>SUM(D520:D525)</f>
        <v>0</v>
      </c>
      <c r="I518" s="11">
        <f>COUNT(D520:D525)*2</f>
        <v>12</v>
      </c>
    </row>
    <row r="519" spans="1:9" ht="31" hidden="1">
      <c r="A519" s="49" t="s">
        <v>355</v>
      </c>
      <c r="B519" s="42" t="s">
        <v>1581</v>
      </c>
      <c r="C519" s="12"/>
      <c r="D519" s="12"/>
      <c r="E519" s="13"/>
      <c r="F519" s="12"/>
      <c r="G519" s="12"/>
    </row>
    <row r="520" spans="1:9" ht="62">
      <c r="A520" s="44" t="s">
        <v>353</v>
      </c>
      <c r="B520" s="42" t="s">
        <v>1580</v>
      </c>
      <c r="C520" s="30" t="s">
        <v>1579</v>
      </c>
      <c r="D520" s="47">
        <v>0</v>
      </c>
      <c r="E520" s="13" t="s">
        <v>110</v>
      </c>
      <c r="F520" s="30" t="s">
        <v>1578</v>
      </c>
      <c r="G520" s="15" t="s">
        <v>6110</v>
      </c>
    </row>
    <row r="521" spans="1:9" ht="87">
      <c r="A521" s="44" t="s">
        <v>351</v>
      </c>
      <c r="B521" s="42" t="s">
        <v>1577</v>
      </c>
      <c r="C521" s="30" t="s">
        <v>2010</v>
      </c>
      <c r="D521" s="47">
        <v>0</v>
      </c>
      <c r="E521" s="13" t="s">
        <v>110</v>
      </c>
      <c r="F521" s="30" t="s">
        <v>2009</v>
      </c>
      <c r="G521" s="15"/>
    </row>
    <row r="522" spans="1:9" ht="46.5">
      <c r="A522" s="44" t="s">
        <v>349</v>
      </c>
      <c r="B522" s="42" t="s">
        <v>1576</v>
      </c>
      <c r="C522" s="23" t="s">
        <v>347</v>
      </c>
      <c r="D522" s="47">
        <v>0</v>
      </c>
      <c r="E522" s="13" t="s">
        <v>110</v>
      </c>
      <c r="F522" s="30" t="s">
        <v>2008</v>
      </c>
      <c r="G522" s="15"/>
    </row>
    <row r="523" spans="1:9" ht="29">
      <c r="A523" s="44"/>
      <c r="B523" s="42"/>
      <c r="C523" s="23" t="s">
        <v>345</v>
      </c>
      <c r="D523" s="47">
        <v>0</v>
      </c>
      <c r="E523" s="13" t="s">
        <v>110</v>
      </c>
      <c r="F523" s="13"/>
      <c r="G523" s="15"/>
    </row>
    <row r="524" spans="1:9" ht="62">
      <c r="A524" s="44" t="s">
        <v>344</v>
      </c>
      <c r="B524" s="42" t="s">
        <v>1575</v>
      </c>
      <c r="C524" s="58" t="s">
        <v>342</v>
      </c>
      <c r="D524" s="47">
        <v>0</v>
      </c>
      <c r="E524" s="13" t="s">
        <v>110</v>
      </c>
      <c r="F524" s="45" t="s">
        <v>341</v>
      </c>
      <c r="G524" s="15"/>
    </row>
    <row r="525" spans="1:9" ht="31">
      <c r="A525" s="44" t="s">
        <v>340</v>
      </c>
      <c r="B525" s="57" t="s">
        <v>1574</v>
      </c>
      <c r="C525" s="30" t="s">
        <v>338</v>
      </c>
      <c r="D525" s="47">
        <v>0</v>
      </c>
      <c r="E525" s="13" t="s">
        <v>110</v>
      </c>
      <c r="F525" s="12"/>
      <c r="G525" s="15"/>
    </row>
    <row r="526" spans="1:9" ht="40.15" customHeight="1">
      <c r="A526" s="408" t="s">
        <v>337</v>
      </c>
      <c r="B526" s="918" t="s">
        <v>1573</v>
      </c>
      <c r="C526" s="919"/>
      <c r="D526" s="919"/>
      <c r="E526" s="919"/>
      <c r="F526" s="919"/>
      <c r="G526" s="920"/>
      <c r="H526" s="11">
        <f>SUM(D527:D538)</f>
        <v>0</v>
      </c>
      <c r="I526" s="11">
        <f>COUNT(D527:D538)*2</f>
        <v>24</v>
      </c>
    </row>
    <row r="527" spans="1:9" ht="58">
      <c r="A527" s="44" t="s">
        <v>335</v>
      </c>
      <c r="B527" s="42" t="s">
        <v>334</v>
      </c>
      <c r="C527" s="23" t="s">
        <v>333</v>
      </c>
      <c r="D527" s="16">
        <v>0</v>
      </c>
      <c r="E527" s="13" t="s">
        <v>168</v>
      </c>
      <c r="F527" s="22" t="s">
        <v>2470</v>
      </c>
      <c r="G527" s="15"/>
    </row>
    <row r="528" spans="1:9" ht="43.5">
      <c r="A528" s="44"/>
      <c r="B528" s="42"/>
      <c r="C528" s="23" t="s">
        <v>331</v>
      </c>
      <c r="D528" s="16">
        <v>0</v>
      </c>
      <c r="E528" s="13" t="s">
        <v>235</v>
      </c>
      <c r="F528" s="22" t="s">
        <v>330</v>
      </c>
      <c r="G528" s="15"/>
    </row>
    <row r="529" spans="1:9" ht="58">
      <c r="A529" s="44"/>
      <c r="B529" s="42"/>
      <c r="C529" s="23" t="s">
        <v>329</v>
      </c>
      <c r="D529" s="16">
        <v>0</v>
      </c>
      <c r="E529" s="13" t="s">
        <v>235</v>
      </c>
      <c r="F529" s="22" t="s">
        <v>328</v>
      </c>
      <c r="G529" s="15"/>
    </row>
    <row r="530" spans="1:9" ht="72.5">
      <c r="A530" s="44"/>
      <c r="B530" s="42"/>
      <c r="C530" s="23" t="s">
        <v>327</v>
      </c>
      <c r="D530" s="16">
        <v>0</v>
      </c>
      <c r="E530" s="13" t="s">
        <v>235</v>
      </c>
      <c r="F530" s="22" t="s">
        <v>2469</v>
      </c>
      <c r="G530" s="15"/>
    </row>
    <row r="531" spans="1:9" ht="58">
      <c r="A531" s="44"/>
      <c r="B531" s="42"/>
      <c r="C531" s="23" t="s">
        <v>325</v>
      </c>
      <c r="D531" s="16">
        <v>0</v>
      </c>
      <c r="E531" s="13" t="s">
        <v>168</v>
      </c>
      <c r="F531" s="22" t="s">
        <v>324</v>
      </c>
      <c r="G531" s="15"/>
    </row>
    <row r="532" spans="1:9" ht="15.5">
      <c r="A532" s="44"/>
      <c r="B532" s="42"/>
      <c r="C532" s="56" t="s">
        <v>1572</v>
      </c>
      <c r="D532" s="16">
        <v>0</v>
      </c>
      <c r="E532" s="13" t="s">
        <v>168</v>
      </c>
      <c r="F532" s="22"/>
      <c r="G532" s="15"/>
    </row>
    <row r="533" spans="1:9" ht="43.5">
      <c r="A533" s="44"/>
      <c r="B533" s="42"/>
      <c r="C533" s="56" t="s">
        <v>1571</v>
      </c>
      <c r="D533" s="16">
        <v>0</v>
      </c>
      <c r="E533" s="13" t="s">
        <v>168</v>
      </c>
      <c r="F533" s="22"/>
      <c r="G533" s="15"/>
    </row>
    <row r="534" spans="1:9" ht="62">
      <c r="A534" s="44" t="s">
        <v>323</v>
      </c>
      <c r="B534" s="42" t="s">
        <v>1570</v>
      </c>
      <c r="C534" s="23" t="s">
        <v>321</v>
      </c>
      <c r="D534" s="16">
        <v>0</v>
      </c>
      <c r="E534" s="13" t="s">
        <v>116</v>
      </c>
      <c r="F534" s="22" t="s">
        <v>320</v>
      </c>
      <c r="G534" s="15"/>
    </row>
    <row r="535" spans="1:9">
      <c r="A535" s="44"/>
      <c r="B535"/>
      <c r="C535" s="23" t="s">
        <v>319</v>
      </c>
      <c r="D535" s="16">
        <v>0</v>
      </c>
      <c r="E535" s="13" t="s">
        <v>126</v>
      </c>
      <c r="F535" s="13"/>
      <c r="G535" s="15"/>
    </row>
    <row r="536" spans="1:9" ht="29">
      <c r="A536" s="44"/>
      <c r="B536"/>
      <c r="C536" s="50" t="s">
        <v>2276</v>
      </c>
      <c r="D536" s="16">
        <v>0</v>
      </c>
      <c r="E536" s="13" t="s">
        <v>921</v>
      </c>
      <c r="F536" s="22"/>
      <c r="G536" s="15"/>
    </row>
    <row r="537" spans="1:9" ht="46.5">
      <c r="A537" s="44" t="s">
        <v>318</v>
      </c>
      <c r="B537" s="42" t="s">
        <v>1569</v>
      </c>
      <c r="C537" s="23" t="s">
        <v>316</v>
      </c>
      <c r="D537" s="16">
        <v>0</v>
      </c>
      <c r="E537" s="13" t="s">
        <v>168</v>
      </c>
      <c r="F537" s="13"/>
      <c r="G537" s="15"/>
    </row>
    <row r="538" spans="1:9" ht="58">
      <c r="A538" s="44"/>
      <c r="B538" s="42"/>
      <c r="C538" s="17" t="s">
        <v>315</v>
      </c>
      <c r="D538" s="16">
        <v>0</v>
      </c>
      <c r="E538" s="26" t="s">
        <v>235</v>
      </c>
      <c r="F538" s="30" t="s">
        <v>314</v>
      </c>
      <c r="G538" s="15"/>
    </row>
    <row r="539" spans="1:9" ht="40.15" customHeight="1">
      <c r="A539" s="408" t="s">
        <v>313</v>
      </c>
      <c r="B539" s="918" t="s">
        <v>1564</v>
      </c>
      <c r="C539" s="919"/>
      <c r="D539" s="919"/>
      <c r="E539" s="919"/>
      <c r="F539" s="919"/>
      <c r="G539" s="920"/>
      <c r="H539" s="11">
        <f>SUM(D540:D547)</f>
        <v>0</v>
      </c>
      <c r="I539" s="11">
        <f>COUNT(D540:D547)*2</f>
        <v>16</v>
      </c>
    </row>
    <row r="540" spans="1:9" ht="46.5">
      <c r="A540" s="44" t="s">
        <v>311</v>
      </c>
      <c r="B540" s="42" t="s">
        <v>1563</v>
      </c>
      <c r="C540" s="22" t="s">
        <v>309</v>
      </c>
      <c r="D540" s="16">
        <v>0</v>
      </c>
      <c r="E540" s="13" t="s">
        <v>235</v>
      </c>
      <c r="F540" s="22" t="s">
        <v>2468</v>
      </c>
      <c r="G540" s="16"/>
    </row>
    <row r="541" spans="1:9" ht="15.5">
      <c r="A541" s="44"/>
      <c r="B541" s="42"/>
      <c r="C541" s="22" t="s">
        <v>2467</v>
      </c>
      <c r="D541" s="16">
        <v>0</v>
      </c>
      <c r="E541" s="13" t="s">
        <v>235</v>
      </c>
      <c r="F541" s="22"/>
      <c r="G541" s="16"/>
    </row>
    <row r="542" spans="1:9" ht="15.5">
      <c r="A542" s="44"/>
      <c r="B542" s="35"/>
      <c r="C542" s="30" t="s">
        <v>1560</v>
      </c>
      <c r="D542" s="16">
        <v>0</v>
      </c>
      <c r="E542" s="13" t="s">
        <v>235</v>
      </c>
      <c r="F542" s="12" t="s">
        <v>2465</v>
      </c>
      <c r="G542" s="16"/>
    </row>
    <row r="543" spans="1:9" ht="15.5">
      <c r="A543" s="44"/>
      <c r="B543" s="35"/>
      <c r="C543" s="30" t="s">
        <v>2466</v>
      </c>
      <c r="D543" s="16">
        <v>0</v>
      </c>
      <c r="E543" s="13" t="s">
        <v>235</v>
      </c>
      <c r="F543" s="12" t="s">
        <v>2465</v>
      </c>
      <c r="G543" s="16"/>
    </row>
    <row r="544" spans="1:9" ht="15.5">
      <c r="A544" s="44"/>
      <c r="B544" s="35"/>
      <c r="C544" s="30" t="s">
        <v>1558</v>
      </c>
      <c r="D544" s="16">
        <v>0</v>
      </c>
      <c r="E544" s="13" t="s">
        <v>235</v>
      </c>
      <c r="F544" s="12" t="s">
        <v>2465</v>
      </c>
      <c r="G544" s="16"/>
    </row>
    <row r="545" spans="1:9" ht="29">
      <c r="A545" s="44"/>
      <c r="B545" s="35"/>
      <c r="C545" s="30" t="s">
        <v>2464</v>
      </c>
      <c r="D545" s="16">
        <v>0</v>
      </c>
      <c r="E545" s="13" t="s">
        <v>235</v>
      </c>
      <c r="F545" s="13" t="s">
        <v>2463</v>
      </c>
      <c r="G545" s="16"/>
    </row>
    <row r="546" spans="1:9" ht="46.5">
      <c r="A546" s="44" t="s">
        <v>307</v>
      </c>
      <c r="B546" s="42" t="s">
        <v>1555</v>
      </c>
      <c r="C546" s="30" t="s">
        <v>305</v>
      </c>
      <c r="D546" s="16">
        <v>0</v>
      </c>
      <c r="E546" s="13" t="s">
        <v>235</v>
      </c>
      <c r="F546" s="12"/>
      <c r="G546" s="16"/>
    </row>
    <row r="547" spans="1:9" ht="29">
      <c r="A547" s="44"/>
      <c r="B547" s="42"/>
      <c r="C547" s="30" t="s">
        <v>304</v>
      </c>
      <c r="D547" s="16">
        <v>0</v>
      </c>
      <c r="E547" s="13" t="s">
        <v>126</v>
      </c>
      <c r="F547" s="12"/>
      <c r="G547" s="16"/>
    </row>
    <row r="548" spans="1:9" ht="40.15" customHeight="1">
      <c r="A548" s="408" t="s">
        <v>303</v>
      </c>
      <c r="B548" s="918" t="s">
        <v>1554</v>
      </c>
      <c r="C548" s="919"/>
      <c r="D548" s="919"/>
      <c r="E548" s="919"/>
      <c r="F548" s="919"/>
      <c r="G548" s="920"/>
      <c r="H548" s="11">
        <f>SUM(D549:D562)</f>
        <v>0</v>
      </c>
      <c r="I548" s="11">
        <f>COUNT(D549:D562)*2</f>
        <v>28</v>
      </c>
    </row>
    <row r="549" spans="1:9" ht="84" customHeight="1">
      <c r="A549" s="44" t="s">
        <v>301</v>
      </c>
      <c r="B549" s="17" t="s">
        <v>1553</v>
      </c>
      <c r="C549" s="56" t="s">
        <v>2462</v>
      </c>
      <c r="D549" s="47">
        <v>0</v>
      </c>
      <c r="E549" s="13" t="s">
        <v>116</v>
      </c>
      <c r="F549" s="22" t="s">
        <v>2461</v>
      </c>
      <c r="G549" s="16"/>
    </row>
    <row r="550" spans="1:9" ht="101.5">
      <c r="A550" s="44"/>
      <c r="B550" s="50"/>
      <c r="C550" s="30" t="s">
        <v>297</v>
      </c>
      <c r="D550" s="47">
        <v>0</v>
      </c>
      <c r="E550" s="13" t="s">
        <v>116</v>
      </c>
      <c r="F550" s="22" t="s">
        <v>2460</v>
      </c>
      <c r="G550" s="16"/>
    </row>
    <row r="551" spans="1:9" ht="29">
      <c r="A551" s="44"/>
      <c r="B551" s="50"/>
      <c r="C551" s="17" t="s">
        <v>295</v>
      </c>
      <c r="D551" s="47">
        <v>0</v>
      </c>
      <c r="E551" s="13" t="s">
        <v>116</v>
      </c>
      <c r="F551" s="25" t="s">
        <v>294</v>
      </c>
      <c r="G551" s="16"/>
    </row>
    <row r="552" spans="1:9" ht="58">
      <c r="A552" s="44"/>
      <c r="B552" s="50"/>
      <c r="C552" s="17" t="s">
        <v>293</v>
      </c>
      <c r="D552" s="47">
        <v>0</v>
      </c>
      <c r="E552" s="13" t="s">
        <v>116</v>
      </c>
      <c r="F552" s="30" t="s">
        <v>292</v>
      </c>
      <c r="G552" s="16"/>
    </row>
    <row r="553" spans="1:9" ht="43.5">
      <c r="A553" s="44"/>
      <c r="B553" s="50"/>
      <c r="C553" s="30" t="s">
        <v>291</v>
      </c>
      <c r="D553" s="47">
        <v>0</v>
      </c>
      <c r="E553" s="13" t="s">
        <v>116</v>
      </c>
      <c r="F553" s="22" t="s">
        <v>290</v>
      </c>
      <c r="G553" s="16"/>
    </row>
    <row r="554" spans="1:9" ht="29">
      <c r="A554" s="44"/>
      <c r="B554" s="50"/>
      <c r="C554" s="55" t="s">
        <v>289</v>
      </c>
      <c r="D554" s="47">
        <v>0</v>
      </c>
      <c r="E554" s="13" t="s">
        <v>116</v>
      </c>
      <c r="F554" s="22"/>
      <c r="G554" s="16"/>
    </row>
    <row r="555" spans="1:9" ht="58">
      <c r="A555" s="44" t="s">
        <v>288</v>
      </c>
      <c r="B555" s="17" t="s">
        <v>1549</v>
      </c>
      <c r="C555" s="54" t="s">
        <v>286</v>
      </c>
      <c r="D555" s="47">
        <v>0</v>
      </c>
      <c r="E555" s="52" t="s">
        <v>235</v>
      </c>
      <c r="F555" s="17" t="s">
        <v>285</v>
      </c>
      <c r="G555" s="16"/>
    </row>
    <row r="556" spans="1:9" ht="43.5">
      <c r="A556" s="44"/>
      <c r="B556" s="50"/>
      <c r="C556" s="54" t="s">
        <v>284</v>
      </c>
      <c r="D556" s="47">
        <v>0</v>
      </c>
      <c r="E556" s="52" t="s">
        <v>235</v>
      </c>
      <c r="F556" s="17" t="s">
        <v>283</v>
      </c>
      <c r="G556" s="16"/>
    </row>
    <row r="557" spans="1:9" ht="43.5">
      <c r="A557" s="44"/>
      <c r="B557" s="50"/>
      <c r="C557" s="23" t="s">
        <v>2459</v>
      </c>
      <c r="D557" s="47">
        <v>0</v>
      </c>
      <c r="E557" s="52" t="s">
        <v>235</v>
      </c>
      <c r="F557" s="17" t="s">
        <v>1547</v>
      </c>
      <c r="G557" s="16"/>
    </row>
    <row r="558" spans="1:9" ht="58">
      <c r="A558" s="44"/>
      <c r="B558" s="50"/>
      <c r="C558" s="126" t="s">
        <v>1546</v>
      </c>
      <c r="D558" s="47">
        <v>0</v>
      </c>
      <c r="E558" s="52" t="s">
        <v>235</v>
      </c>
      <c r="F558" s="32" t="s">
        <v>1545</v>
      </c>
      <c r="G558" s="16"/>
    </row>
    <row r="559" spans="1:9" ht="29">
      <c r="A559" s="44"/>
      <c r="B559" s="50"/>
      <c r="C559" s="30" t="s">
        <v>1544</v>
      </c>
      <c r="D559" s="47">
        <v>0</v>
      </c>
      <c r="E559" s="52" t="s">
        <v>235</v>
      </c>
      <c r="F559" s="13"/>
      <c r="G559" s="16"/>
    </row>
    <row r="560" spans="1:9">
      <c r="A560" s="44"/>
      <c r="B560" s="50"/>
      <c r="C560" s="30" t="s">
        <v>282</v>
      </c>
      <c r="D560" s="47">
        <v>0</v>
      </c>
      <c r="E560" s="52" t="s">
        <v>235</v>
      </c>
      <c r="F560" s="13"/>
      <c r="G560" s="16"/>
    </row>
    <row r="561" spans="1:9" ht="29">
      <c r="A561" s="44"/>
      <c r="B561" s="50"/>
      <c r="C561" s="22" t="s">
        <v>1543</v>
      </c>
      <c r="D561" s="47">
        <v>0</v>
      </c>
      <c r="E561" s="52" t="s">
        <v>235</v>
      </c>
      <c r="F561" s="22"/>
      <c r="G561" s="16"/>
    </row>
    <row r="562" spans="1:9" ht="43.5">
      <c r="A562" s="44"/>
      <c r="B562" s="50"/>
      <c r="C562" s="22" t="s">
        <v>1542</v>
      </c>
      <c r="D562" s="47">
        <v>0</v>
      </c>
      <c r="E562" s="52" t="s">
        <v>235</v>
      </c>
      <c r="F562" s="22" t="s">
        <v>1541</v>
      </c>
      <c r="G562" s="16"/>
    </row>
    <row r="563" spans="1:9" ht="40.15" customHeight="1">
      <c r="A563" s="408" t="s">
        <v>281</v>
      </c>
      <c r="B563" s="918" t="s">
        <v>280</v>
      </c>
      <c r="C563" s="919"/>
      <c r="D563" s="919"/>
      <c r="E563" s="919"/>
      <c r="F563" s="919"/>
      <c r="G563" s="920"/>
      <c r="H563" s="11">
        <f>SUM(D564:D580)</f>
        <v>0</v>
      </c>
      <c r="I563" s="11">
        <f>COUNT(D564:D580)*2</f>
        <v>34</v>
      </c>
    </row>
    <row r="564" spans="1:9" ht="43.5">
      <c r="A564" s="44" t="s">
        <v>279</v>
      </c>
      <c r="B564" s="17" t="s">
        <v>278</v>
      </c>
      <c r="C564" s="22" t="s">
        <v>277</v>
      </c>
      <c r="D564" s="16">
        <v>0</v>
      </c>
      <c r="E564" s="13" t="s">
        <v>168</v>
      </c>
      <c r="F564" s="12"/>
      <c r="G564" s="16"/>
    </row>
    <row r="565" spans="1:9" ht="29">
      <c r="A565" s="44"/>
      <c r="B565" s="17"/>
      <c r="C565" s="22" t="s">
        <v>1540</v>
      </c>
      <c r="D565" s="16">
        <v>0</v>
      </c>
      <c r="E565" s="13" t="s">
        <v>168</v>
      </c>
      <c r="F565" s="12"/>
      <c r="G565" s="16"/>
    </row>
    <row r="566" spans="1:9">
      <c r="A566" s="44"/>
      <c r="B566" s="17"/>
      <c r="C566" s="36" t="s">
        <v>2458</v>
      </c>
      <c r="D566" s="16">
        <v>0</v>
      </c>
      <c r="E566" s="13" t="s">
        <v>168</v>
      </c>
      <c r="F566" s="12"/>
      <c r="G566" s="16"/>
    </row>
    <row r="567" spans="1:9" ht="29">
      <c r="A567" s="44"/>
      <c r="B567" s="17"/>
      <c r="C567" s="36" t="s">
        <v>2457</v>
      </c>
      <c r="D567" s="16">
        <v>0</v>
      </c>
      <c r="E567" s="13" t="s">
        <v>168</v>
      </c>
      <c r="F567" s="12" t="s">
        <v>2456</v>
      </c>
      <c r="G567" s="16"/>
    </row>
    <row r="568" spans="1:9" ht="29">
      <c r="A568" s="44"/>
      <c r="B568" s="17"/>
      <c r="C568" s="36" t="s">
        <v>2455</v>
      </c>
      <c r="D568" s="16">
        <v>0</v>
      </c>
      <c r="E568" s="13" t="s">
        <v>168</v>
      </c>
      <c r="F568" s="12"/>
      <c r="G568" s="16"/>
    </row>
    <row r="569" spans="1:9" ht="43.5">
      <c r="A569" s="44" t="s">
        <v>273</v>
      </c>
      <c r="B569" s="17" t="s">
        <v>1539</v>
      </c>
      <c r="C569" s="23" t="s">
        <v>271</v>
      </c>
      <c r="D569" s="16">
        <v>0</v>
      </c>
      <c r="E569" s="13" t="s">
        <v>235</v>
      </c>
      <c r="F569" s="30" t="s">
        <v>1538</v>
      </c>
      <c r="G569" s="16"/>
    </row>
    <row r="570" spans="1:9" ht="43.5">
      <c r="A570" s="44"/>
      <c r="B570" s="50"/>
      <c r="C570" s="23" t="s">
        <v>269</v>
      </c>
      <c r="D570" s="16">
        <v>0</v>
      </c>
      <c r="E570" s="13" t="s">
        <v>235</v>
      </c>
      <c r="F570" s="30" t="s">
        <v>268</v>
      </c>
      <c r="G570" s="16"/>
    </row>
    <row r="571" spans="1:9" ht="58">
      <c r="A571" s="44" t="s">
        <v>267</v>
      </c>
      <c r="B571" s="17" t="s">
        <v>1537</v>
      </c>
      <c r="C571" s="23" t="s">
        <v>265</v>
      </c>
      <c r="D571" s="16">
        <v>0</v>
      </c>
      <c r="E571" s="13" t="s">
        <v>110</v>
      </c>
      <c r="F571" s="13"/>
      <c r="G571" s="16"/>
    </row>
    <row r="572" spans="1:9" ht="29">
      <c r="A572" s="44"/>
      <c r="B572" s="50"/>
      <c r="C572" s="23" t="s">
        <v>264</v>
      </c>
      <c r="D572" s="16">
        <v>0</v>
      </c>
      <c r="E572" s="13" t="s">
        <v>110</v>
      </c>
      <c r="F572" s="13"/>
      <c r="G572" s="16"/>
    </row>
    <row r="573" spans="1:9" ht="43.5">
      <c r="A573" s="44"/>
      <c r="B573" s="50"/>
      <c r="C573" s="17" t="s">
        <v>263</v>
      </c>
      <c r="D573" s="16">
        <v>0</v>
      </c>
      <c r="E573" s="13" t="s">
        <v>110</v>
      </c>
      <c r="F573" s="13"/>
      <c r="G573" s="16"/>
    </row>
    <row r="574" spans="1:9" ht="29">
      <c r="A574" s="44"/>
      <c r="B574" s="50"/>
      <c r="C574" s="23" t="s">
        <v>262</v>
      </c>
      <c r="D574" s="16">
        <v>0</v>
      </c>
      <c r="E574" s="13" t="s">
        <v>235</v>
      </c>
      <c r="F574" s="30" t="s">
        <v>261</v>
      </c>
      <c r="G574" s="16"/>
    </row>
    <row r="575" spans="1:9" ht="58">
      <c r="A575" s="44"/>
      <c r="B575" s="50"/>
      <c r="C575" s="23" t="s">
        <v>260</v>
      </c>
      <c r="D575" s="16">
        <v>0</v>
      </c>
      <c r="E575" s="13" t="s">
        <v>235</v>
      </c>
      <c r="F575" s="30" t="s">
        <v>259</v>
      </c>
      <c r="G575" s="16"/>
    </row>
    <row r="576" spans="1:9" ht="29">
      <c r="A576" s="44"/>
      <c r="B576" s="50"/>
      <c r="C576" s="23" t="s">
        <v>1536</v>
      </c>
      <c r="D576" s="16">
        <v>0</v>
      </c>
      <c r="E576" s="13" t="s">
        <v>235</v>
      </c>
      <c r="F576" s="30"/>
      <c r="G576" s="16"/>
    </row>
    <row r="577" spans="1:9" ht="29">
      <c r="A577" s="44"/>
      <c r="B577" s="50"/>
      <c r="C577" s="23" t="s">
        <v>1535</v>
      </c>
      <c r="D577" s="16">
        <v>0</v>
      </c>
      <c r="E577" s="13" t="s">
        <v>110</v>
      </c>
      <c r="F577" s="30"/>
      <c r="G577" s="16"/>
    </row>
    <row r="578" spans="1:9">
      <c r="A578" s="44"/>
      <c r="B578" s="50"/>
      <c r="C578" s="23" t="s">
        <v>2454</v>
      </c>
      <c r="D578" s="16">
        <v>0</v>
      </c>
      <c r="E578" s="13" t="s">
        <v>168</v>
      </c>
      <c r="F578" s="30"/>
      <c r="G578" s="16"/>
    </row>
    <row r="579" spans="1:9" ht="43.5">
      <c r="A579" s="44" t="s">
        <v>258</v>
      </c>
      <c r="B579" s="17" t="s">
        <v>1533</v>
      </c>
      <c r="C579" s="22" t="s">
        <v>1532</v>
      </c>
      <c r="D579" s="16">
        <v>0</v>
      </c>
      <c r="E579" s="13" t="s">
        <v>235</v>
      </c>
      <c r="F579" s="12"/>
      <c r="G579" s="16"/>
    </row>
    <row r="580" spans="1:9" ht="203">
      <c r="A580" s="44" t="s">
        <v>256</v>
      </c>
      <c r="B580" s="17" t="s">
        <v>1531</v>
      </c>
      <c r="C580" s="50" t="s">
        <v>2453</v>
      </c>
      <c r="D580" s="16">
        <v>0</v>
      </c>
      <c r="E580" s="13" t="s">
        <v>168</v>
      </c>
      <c r="F580" s="50" t="s">
        <v>2452</v>
      </c>
      <c r="G580" s="16"/>
    </row>
    <row r="581" spans="1:9" ht="40.15" customHeight="1">
      <c r="A581" s="406" t="s">
        <v>254</v>
      </c>
      <c r="B581" s="918" t="s">
        <v>253</v>
      </c>
      <c r="C581" s="919"/>
      <c r="D581" s="919"/>
      <c r="E581" s="919"/>
      <c r="F581" s="919"/>
      <c r="G581" s="920"/>
      <c r="H581" s="11">
        <f>SUM(D582:D596)</f>
        <v>0</v>
      </c>
      <c r="I581" s="11">
        <f>COUNT(D582:D596)*2</f>
        <v>30</v>
      </c>
    </row>
    <row r="582" spans="1:9" ht="46.5">
      <c r="A582" s="44" t="s">
        <v>252</v>
      </c>
      <c r="B582" s="35" t="s">
        <v>251</v>
      </c>
      <c r="C582" s="22" t="s">
        <v>250</v>
      </c>
      <c r="D582" s="16">
        <v>0</v>
      </c>
      <c r="E582" s="13" t="s">
        <v>168</v>
      </c>
      <c r="F582" s="12"/>
      <c r="G582" s="16"/>
    </row>
    <row r="583" spans="1:9" ht="29">
      <c r="A583" s="44"/>
      <c r="B583" s="35"/>
      <c r="C583" s="22" t="s">
        <v>249</v>
      </c>
      <c r="D583" s="16">
        <v>0</v>
      </c>
      <c r="E583" s="13" t="s">
        <v>168</v>
      </c>
      <c r="F583" s="12"/>
      <c r="G583" s="16"/>
    </row>
    <row r="584" spans="1:9" ht="29">
      <c r="A584" s="44"/>
      <c r="B584" s="35"/>
      <c r="C584" s="22" t="s">
        <v>248</v>
      </c>
      <c r="D584" s="16">
        <v>0</v>
      </c>
      <c r="E584" s="13" t="s">
        <v>235</v>
      </c>
      <c r="F584" s="12"/>
      <c r="G584" s="16"/>
    </row>
    <row r="585" spans="1:9" ht="43.5">
      <c r="A585" s="44"/>
      <c r="B585" s="35"/>
      <c r="C585" s="22" t="s">
        <v>247</v>
      </c>
      <c r="D585" s="16">
        <v>0</v>
      </c>
      <c r="E585" s="13" t="s">
        <v>168</v>
      </c>
      <c r="F585" s="12"/>
      <c r="G585" s="16"/>
    </row>
    <row r="586" spans="1:9" ht="58">
      <c r="A586" s="44"/>
      <c r="B586" s="232" t="s">
        <v>300</v>
      </c>
      <c r="C586" s="23" t="s">
        <v>246</v>
      </c>
      <c r="D586" s="16">
        <v>0</v>
      </c>
      <c r="E586" s="13" t="s">
        <v>168</v>
      </c>
      <c r="F586" s="12"/>
      <c r="G586" s="16"/>
    </row>
    <row r="587" spans="1:9" ht="31">
      <c r="A587" s="44" t="s">
        <v>245</v>
      </c>
      <c r="B587" s="35" t="s">
        <v>244</v>
      </c>
      <c r="C587" s="23" t="s">
        <v>243</v>
      </c>
      <c r="D587" s="16">
        <v>0</v>
      </c>
      <c r="E587" s="13" t="s">
        <v>168</v>
      </c>
      <c r="F587" s="22" t="s">
        <v>242</v>
      </c>
      <c r="G587" s="16"/>
    </row>
    <row r="588" spans="1:9" ht="72.5">
      <c r="A588" s="44"/>
      <c r="B588" s="35"/>
      <c r="C588" s="23" t="s">
        <v>241</v>
      </c>
      <c r="D588" s="16">
        <v>0</v>
      </c>
      <c r="E588" s="13" t="s">
        <v>168</v>
      </c>
      <c r="F588" s="22" t="s">
        <v>240</v>
      </c>
      <c r="G588" s="16"/>
    </row>
    <row r="589" spans="1:9" ht="43.5">
      <c r="A589" s="44"/>
      <c r="B589" s="35"/>
      <c r="C589" s="23" t="s">
        <v>239</v>
      </c>
      <c r="D589" s="16">
        <v>0</v>
      </c>
      <c r="E589" s="13" t="s">
        <v>235</v>
      </c>
      <c r="F589" s="23" t="s">
        <v>238</v>
      </c>
      <c r="G589" s="16"/>
    </row>
    <row r="590" spans="1:9" ht="29">
      <c r="A590" s="44"/>
      <c r="B590" s="35"/>
      <c r="C590" s="48" t="s">
        <v>237</v>
      </c>
      <c r="D590" s="16">
        <v>0</v>
      </c>
      <c r="E590" s="13" t="s">
        <v>126</v>
      </c>
      <c r="F590" s="23"/>
      <c r="G590" s="16"/>
    </row>
    <row r="591" spans="1:9" ht="43.5">
      <c r="A591" s="44"/>
      <c r="B591" s="35"/>
      <c r="C591" s="23" t="s">
        <v>236</v>
      </c>
      <c r="D591" s="16">
        <v>0</v>
      </c>
      <c r="E591" s="13" t="s">
        <v>235</v>
      </c>
      <c r="F591" s="22" t="s">
        <v>234</v>
      </c>
      <c r="G591" s="16"/>
    </row>
    <row r="592" spans="1:9" ht="72.5">
      <c r="A592" s="44"/>
      <c r="B592" s="35"/>
      <c r="C592" s="23" t="s">
        <v>233</v>
      </c>
      <c r="D592" s="16">
        <v>0</v>
      </c>
      <c r="E592" s="13" t="s">
        <v>126</v>
      </c>
      <c r="F592" s="22" t="s">
        <v>232</v>
      </c>
      <c r="G592" s="16"/>
    </row>
    <row r="593" spans="1:9" ht="46.5">
      <c r="A593" s="44" t="s">
        <v>231</v>
      </c>
      <c r="B593" s="35" t="s">
        <v>230</v>
      </c>
      <c r="C593" s="8" t="s">
        <v>229</v>
      </c>
      <c r="D593" s="16">
        <v>0</v>
      </c>
      <c r="E593" s="46" t="s">
        <v>126</v>
      </c>
      <c r="F593" s="12"/>
      <c r="G593" s="16"/>
    </row>
    <row r="594" spans="1:9" ht="29">
      <c r="A594" s="44"/>
      <c r="B594" s="35"/>
      <c r="C594" s="17" t="s">
        <v>1526</v>
      </c>
      <c r="D594" s="16">
        <v>0</v>
      </c>
      <c r="E594" s="46" t="s">
        <v>116</v>
      </c>
      <c r="F594" s="12"/>
      <c r="G594" s="16"/>
    </row>
    <row r="595" spans="1:9" ht="29">
      <c r="A595" s="44"/>
      <c r="B595" s="35"/>
      <c r="C595" s="45" t="s">
        <v>228</v>
      </c>
      <c r="D595" s="16">
        <v>0</v>
      </c>
      <c r="E595" s="13" t="s">
        <v>116</v>
      </c>
      <c r="F595" s="12"/>
      <c r="G595" s="16"/>
    </row>
    <row r="596" spans="1:9" ht="29">
      <c r="A596" s="44"/>
      <c r="B596" s="35"/>
      <c r="C596" s="43" t="s">
        <v>227</v>
      </c>
      <c r="D596" s="16">
        <v>0</v>
      </c>
      <c r="E596" s="13" t="s">
        <v>110</v>
      </c>
      <c r="F596" s="12"/>
      <c r="G596" s="16"/>
    </row>
    <row r="597" spans="1:9" ht="18.5">
      <c r="A597" s="116"/>
      <c r="B597" s="1017" t="s">
        <v>226</v>
      </c>
      <c r="C597" s="988"/>
      <c r="D597" s="988"/>
      <c r="E597" s="988"/>
      <c r="F597" s="988"/>
      <c r="G597" s="988"/>
      <c r="H597" s="11">
        <f>H598+H601+H605+H610+H635+H639+H647+H652</f>
        <v>0</v>
      </c>
      <c r="I597" s="11">
        <f>I598+I601+I605+I610+I635+I639+I647+I652</f>
        <v>92</v>
      </c>
    </row>
    <row r="598" spans="1:9" ht="40.15" customHeight="1">
      <c r="A598" s="408" t="s">
        <v>225</v>
      </c>
      <c r="B598" s="918" t="s">
        <v>224</v>
      </c>
      <c r="C598" s="919"/>
      <c r="D598" s="919"/>
      <c r="E598" s="919"/>
      <c r="F598" s="919"/>
      <c r="G598" s="920"/>
      <c r="H598" s="11">
        <f>SUM(D599)</f>
        <v>0</v>
      </c>
      <c r="I598" s="11">
        <f>COUNT(D599)*2</f>
        <v>2</v>
      </c>
    </row>
    <row r="599" spans="1:9" ht="62">
      <c r="A599" s="28" t="s">
        <v>223</v>
      </c>
      <c r="B599" s="42" t="s">
        <v>222</v>
      </c>
      <c r="C599" s="41" t="s">
        <v>221</v>
      </c>
      <c r="D599" s="24">
        <v>0</v>
      </c>
      <c r="E599" s="26" t="s">
        <v>110</v>
      </c>
      <c r="F599" s="25"/>
      <c r="G599" s="24"/>
    </row>
    <row r="600" spans="1:9" ht="29" hidden="1">
      <c r="A600" s="40" t="s">
        <v>220</v>
      </c>
      <c r="B600" s="17" t="s">
        <v>219</v>
      </c>
      <c r="C600" s="25"/>
      <c r="D600" s="25"/>
      <c r="E600" s="26"/>
      <c r="F600" s="25"/>
      <c r="G600" s="25"/>
    </row>
    <row r="601" spans="1:9" ht="40.15" customHeight="1">
      <c r="A601" s="408" t="s">
        <v>218</v>
      </c>
      <c r="B601" s="918" t="s">
        <v>1525</v>
      </c>
      <c r="C601" s="919"/>
      <c r="D601" s="919"/>
      <c r="E601" s="919"/>
      <c r="F601" s="919"/>
      <c r="G601" s="920"/>
      <c r="H601" s="11">
        <f>SUM(D602)</f>
        <v>0</v>
      </c>
      <c r="I601" s="11">
        <f>COUNT(D602)*2</f>
        <v>2</v>
      </c>
    </row>
    <row r="602" spans="1:9" ht="31">
      <c r="A602" s="28" t="s">
        <v>216</v>
      </c>
      <c r="B602" s="42" t="s">
        <v>1524</v>
      </c>
      <c r="C602" s="22" t="s">
        <v>2451</v>
      </c>
      <c r="D602" s="24">
        <v>0</v>
      </c>
      <c r="E602" s="26" t="s">
        <v>51</v>
      </c>
      <c r="F602" s="25"/>
      <c r="G602" s="24"/>
    </row>
    <row r="603" spans="1:9" ht="46.5" hidden="1">
      <c r="A603" s="40" t="s">
        <v>213</v>
      </c>
      <c r="B603" s="42" t="s">
        <v>1523</v>
      </c>
      <c r="C603" s="48"/>
      <c r="D603" s="25"/>
      <c r="E603" s="26"/>
      <c r="F603" s="25"/>
      <c r="G603" s="25"/>
    </row>
    <row r="604" spans="1:9" ht="46.5" hidden="1">
      <c r="A604" s="40" t="s">
        <v>211</v>
      </c>
      <c r="B604" s="42" t="s">
        <v>1522</v>
      </c>
      <c r="C604" s="48"/>
      <c r="D604" s="25"/>
      <c r="E604" s="26"/>
      <c r="F604" s="25"/>
      <c r="G604" s="25"/>
    </row>
    <row r="605" spans="1:9" ht="40.15" customHeight="1">
      <c r="A605" s="408" t="s">
        <v>209</v>
      </c>
      <c r="B605" s="918" t="s">
        <v>1521</v>
      </c>
      <c r="C605" s="919"/>
      <c r="D605" s="919"/>
      <c r="E605" s="919"/>
      <c r="F605" s="919"/>
      <c r="G605" s="920"/>
      <c r="H605" s="11">
        <f>SUM(D606:D609)</f>
        <v>0</v>
      </c>
      <c r="I605" s="11">
        <f>COUNT(D606:D609)*2</f>
        <v>6</v>
      </c>
    </row>
    <row r="606" spans="1:9" ht="72.5">
      <c r="A606" s="19" t="s">
        <v>207</v>
      </c>
      <c r="B606" s="42" t="s">
        <v>1520</v>
      </c>
      <c r="C606" s="39" t="s">
        <v>205</v>
      </c>
      <c r="D606" s="24">
        <v>0</v>
      </c>
      <c r="E606" s="26" t="s">
        <v>110</v>
      </c>
      <c r="F606" s="25"/>
      <c r="G606" s="24"/>
    </row>
    <row r="607" spans="1:9" ht="46.5" hidden="1">
      <c r="A607" s="21" t="s">
        <v>203</v>
      </c>
      <c r="B607" s="42" t="s">
        <v>1519</v>
      </c>
      <c r="C607" s="25"/>
      <c r="D607" s="25"/>
      <c r="E607" s="26"/>
      <c r="F607" s="25"/>
      <c r="G607" s="25"/>
    </row>
    <row r="608" spans="1:9" ht="62">
      <c r="A608" s="19" t="s">
        <v>200</v>
      </c>
      <c r="B608" s="69" t="s">
        <v>1518</v>
      </c>
      <c r="C608" s="35" t="s">
        <v>198</v>
      </c>
      <c r="D608" s="24">
        <v>0</v>
      </c>
      <c r="E608" s="26" t="s">
        <v>110</v>
      </c>
      <c r="F608" s="25"/>
      <c r="G608" s="24"/>
    </row>
    <row r="609" spans="1:9" ht="31">
      <c r="A609" s="19"/>
      <c r="C609" s="35" t="s">
        <v>197</v>
      </c>
      <c r="D609" s="24">
        <v>0</v>
      </c>
      <c r="E609" s="26" t="s">
        <v>126</v>
      </c>
      <c r="F609" s="25"/>
      <c r="G609" s="24"/>
    </row>
    <row r="610" spans="1:9" ht="40.15" customHeight="1">
      <c r="A610" s="408" t="s">
        <v>196</v>
      </c>
      <c r="B610" s="918" t="s">
        <v>1517</v>
      </c>
      <c r="C610" s="919"/>
      <c r="D610" s="919"/>
      <c r="E610" s="919"/>
      <c r="F610" s="919"/>
      <c r="G610" s="920"/>
      <c r="H610" s="11">
        <f>SUM(D611:D634)</f>
        <v>0</v>
      </c>
      <c r="I610" s="11">
        <f>COUNT(D611:D634)*2</f>
        <v>48</v>
      </c>
    </row>
    <row r="611" spans="1:9" ht="46.5">
      <c r="A611" s="19" t="s">
        <v>194</v>
      </c>
      <c r="B611" s="42" t="s">
        <v>193</v>
      </c>
      <c r="C611" s="32" t="s">
        <v>192</v>
      </c>
      <c r="D611" s="24">
        <v>0</v>
      </c>
      <c r="E611" s="26" t="s">
        <v>51</v>
      </c>
      <c r="F611" s="25"/>
      <c r="G611" s="24"/>
    </row>
    <row r="612" spans="1:9" ht="29">
      <c r="A612" s="19"/>
      <c r="B612" s="35"/>
      <c r="C612" s="23" t="s">
        <v>191</v>
      </c>
      <c r="D612" s="24">
        <v>0</v>
      </c>
      <c r="E612" s="26" t="s">
        <v>190</v>
      </c>
      <c r="F612" s="25"/>
      <c r="G612" s="24"/>
    </row>
    <row r="613" spans="1:9" ht="46.5">
      <c r="A613" s="19" t="s">
        <v>189</v>
      </c>
      <c r="B613" s="42" t="s">
        <v>188</v>
      </c>
      <c r="C613" s="32" t="s">
        <v>2450</v>
      </c>
      <c r="D613" s="24">
        <v>0</v>
      </c>
      <c r="E613" s="26" t="s">
        <v>51</v>
      </c>
      <c r="F613" s="25"/>
      <c r="G613" s="24"/>
    </row>
    <row r="614" spans="1:9" ht="29">
      <c r="A614" s="19"/>
      <c r="B614" s="42"/>
      <c r="C614" s="22" t="s">
        <v>2449</v>
      </c>
      <c r="D614" s="24">
        <v>0</v>
      </c>
      <c r="E614" s="26" t="s">
        <v>51</v>
      </c>
      <c r="F614" s="25"/>
      <c r="G614" s="24"/>
    </row>
    <row r="615" spans="1:9" ht="43.5">
      <c r="A615" s="19"/>
      <c r="B615" s="42"/>
      <c r="C615" s="22" t="s">
        <v>2448</v>
      </c>
      <c r="D615" s="24">
        <v>0</v>
      </c>
      <c r="E615" s="26" t="s">
        <v>51</v>
      </c>
      <c r="F615" s="25"/>
      <c r="G615" s="24"/>
    </row>
    <row r="616" spans="1:9" ht="29">
      <c r="A616" s="19"/>
      <c r="B616" s="42"/>
      <c r="C616" s="22" t="s">
        <v>2447</v>
      </c>
      <c r="D616" s="24">
        <v>0</v>
      </c>
      <c r="E616" s="26" t="s">
        <v>51</v>
      </c>
      <c r="F616" s="25"/>
      <c r="G616" s="24"/>
    </row>
    <row r="617" spans="1:9" ht="43.5">
      <c r="A617" s="19"/>
      <c r="B617" s="42"/>
      <c r="C617" s="22" t="s">
        <v>2446</v>
      </c>
      <c r="D617" s="24">
        <v>0</v>
      </c>
      <c r="E617" s="26" t="s">
        <v>51</v>
      </c>
      <c r="F617" s="25"/>
      <c r="G617" s="24"/>
    </row>
    <row r="618" spans="1:9" ht="43.5">
      <c r="A618" s="19"/>
      <c r="B618" s="42"/>
      <c r="C618" s="22" t="s">
        <v>2445</v>
      </c>
      <c r="D618" s="24">
        <v>0</v>
      </c>
      <c r="E618" s="26" t="s">
        <v>51</v>
      </c>
      <c r="F618" s="25"/>
      <c r="G618" s="24"/>
    </row>
    <row r="619" spans="1:9" ht="43.5">
      <c r="A619" s="19"/>
      <c r="B619" s="42"/>
      <c r="C619" s="22" t="s">
        <v>2444</v>
      </c>
      <c r="D619" s="24">
        <v>0</v>
      </c>
      <c r="E619" s="26" t="s">
        <v>51</v>
      </c>
      <c r="F619" s="25"/>
      <c r="G619" s="24"/>
    </row>
    <row r="620" spans="1:9" ht="43.5">
      <c r="A620" s="19"/>
      <c r="B620" s="42"/>
      <c r="C620" s="22" t="s">
        <v>2443</v>
      </c>
      <c r="D620" s="24">
        <v>0</v>
      </c>
      <c r="E620" s="26" t="s">
        <v>51</v>
      </c>
      <c r="F620" s="25"/>
      <c r="G620" s="24"/>
    </row>
    <row r="621" spans="1:9" ht="58">
      <c r="A621" s="19"/>
      <c r="B621" s="42"/>
      <c r="C621" s="22" t="s">
        <v>2442</v>
      </c>
      <c r="D621" s="24">
        <v>0</v>
      </c>
      <c r="E621" s="26" t="s">
        <v>51</v>
      </c>
      <c r="F621" s="25"/>
      <c r="G621" s="24"/>
    </row>
    <row r="622" spans="1:9" ht="29">
      <c r="A622" s="19"/>
      <c r="B622" s="42"/>
      <c r="C622" s="22" t="s">
        <v>2441</v>
      </c>
      <c r="D622" s="24">
        <v>0</v>
      </c>
      <c r="E622" s="26" t="s">
        <v>51</v>
      </c>
      <c r="F622" s="25"/>
      <c r="G622" s="24"/>
    </row>
    <row r="623" spans="1:9" ht="58">
      <c r="A623" s="19"/>
      <c r="B623" s="42"/>
      <c r="C623" s="22" t="s">
        <v>2440</v>
      </c>
      <c r="D623" s="24">
        <v>0</v>
      </c>
      <c r="E623" s="26" t="s">
        <v>51</v>
      </c>
      <c r="F623" s="25"/>
      <c r="G623" s="24"/>
    </row>
    <row r="624" spans="1:9" ht="43.5">
      <c r="A624" s="19"/>
      <c r="B624" s="42"/>
      <c r="C624" s="22" t="s">
        <v>2439</v>
      </c>
      <c r="D624" s="24">
        <v>0</v>
      </c>
      <c r="E624" s="26" t="s">
        <v>51</v>
      </c>
      <c r="F624" s="25"/>
      <c r="G624" s="24"/>
    </row>
    <row r="625" spans="1:9" ht="43.5">
      <c r="A625" s="19"/>
      <c r="B625" s="42"/>
      <c r="C625" s="36" t="s">
        <v>2438</v>
      </c>
      <c r="D625" s="24">
        <v>0</v>
      </c>
      <c r="E625" s="26" t="s">
        <v>51</v>
      </c>
      <c r="F625" s="25"/>
      <c r="G625" s="24"/>
    </row>
    <row r="626" spans="1:9" ht="43.5">
      <c r="A626" s="19"/>
      <c r="B626" s="42"/>
      <c r="C626" s="22" t="s">
        <v>2437</v>
      </c>
      <c r="D626" s="24">
        <v>0</v>
      </c>
      <c r="E626" s="26" t="s">
        <v>51</v>
      </c>
      <c r="F626" s="25"/>
      <c r="G626" s="24"/>
    </row>
    <row r="627" spans="1:9" ht="29">
      <c r="A627" s="19"/>
      <c r="B627" s="42"/>
      <c r="C627" s="22" t="s">
        <v>2436</v>
      </c>
      <c r="D627" s="24">
        <v>0</v>
      </c>
      <c r="E627" s="26" t="s">
        <v>51</v>
      </c>
      <c r="F627" s="25"/>
      <c r="G627" s="24"/>
    </row>
    <row r="628" spans="1:9" ht="58">
      <c r="A628" s="19"/>
      <c r="B628" s="42"/>
      <c r="C628" s="67" t="s">
        <v>2435</v>
      </c>
      <c r="D628" s="24">
        <v>0</v>
      </c>
      <c r="E628" s="26" t="s">
        <v>51</v>
      </c>
      <c r="F628" s="25"/>
      <c r="G628" s="24"/>
    </row>
    <row r="629" spans="1:9" ht="43.5">
      <c r="A629" s="19"/>
      <c r="B629" s="42"/>
      <c r="C629" s="22" t="s">
        <v>2434</v>
      </c>
      <c r="D629" s="24">
        <v>0</v>
      </c>
      <c r="E629" s="26" t="s">
        <v>51</v>
      </c>
      <c r="F629" s="25"/>
      <c r="G629" s="24"/>
    </row>
    <row r="630" spans="1:9" ht="29">
      <c r="A630" s="19"/>
      <c r="B630" s="42"/>
      <c r="C630" s="22" t="s">
        <v>2433</v>
      </c>
      <c r="D630" s="24">
        <v>0</v>
      </c>
      <c r="E630" s="26" t="s">
        <v>51</v>
      </c>
      <c r="F630" s="25"/>
      <c r="G630" s="24"/>
    </row>
    <row r="631" spans="1:9" ht="29">
      <c r="A631" s="19"/>
      <c r="B631" s="42"/>
      <c r="C631" s="22" t="s">
        <v>2432</v>
      </c>
      <c r="D631" s="24">
        <v>0</v>
      </c>
      <c r="E631" s="26" t="s">
        <v>51</v>
      </c>
      <c r="F631" s="25"/>
      <c r="G631" s="24"/>
    </row>
    <row r="632" spans="1:9" ht="29">
      <c r="A632" s="19"/>
      <c r="B632" s="42"/>
      <c r="C632" s="192" t="s">
        <v>2431</v>
      </c>
      <c r="D632" s="24">
        <v>0</v>
      </c>
      <c r="E632" s="26" t="s">
        <v>51</v>
      </c>
      <c r="F632" s="25"/>
      <c r="G632" s="24"/>
    </row>
    <row r="633" spans="1:9" ht="31">
      <c r="A633" s="19" t="s">
        <v>174</v>
      </c>
      <c r="B633" s="42" t="s">
        <v>1498</v>
      </c>
      <c r="C633" s="22" t="s">
        <v>1984</v>
      </c>
      <c r="D633" s="24">
        <v>0</v>
      </c>
      <c r="E633" s="26" t="s">
        <v>110</v>
      </c>
      <c r="F633" s="25"/>
      <c r="G633" s="24"/>
    </row>
    <row r="634" spans="1:9" ht="246.5">
      <c r="A634" s="19" t="s">
        <v>171</v>
      </c>
      <c r="B634" s="42" t="s">
        <v>170</v>
      </c>
      <c r="C634" s="48" t="s">
        <v>169</v>
      </c>
      <c r="D634" s="24">
        <v>0</v>
      </c>
      <c r="E634" s="26" t="s">
        <v>168</v>
      </c>
      <c r="F634" s="22" t="s">
        <v>2430</v>
      </c>
      <c r="G634" s="24"/>
    </row>
    <row r="635" spans="1:9" ht="40.15" customHeight="1">
      <c r="A635" s="408" t="s">
        <v>166</v>
      </c>
      <c r="B635" s="918" t="s">
        <v>1495</v>
      </c>
      <c r="C635" s="919"/>
      <c r="D635" s="919"/>
      <c r="E635" s="919"/>
      <c r="F635" s="919"/>
      <c r="G635" s="920"/>
      <c r="H635" s="11">
        <f>SUM(D636:D638)</f>
        <v>0</v>
      </c>
      <c r="I635" s="11">
        <f>COUNT(D636:D638)*2</f>
        <v>6</v>
      </c>
    </row>
    <row r="636" spans="1:9" ht="31">
      <c r="A636" s="19" t="s">
        <v>164</v>
      </c>
      <c r="B636" s="42" t="s">
        <v>1494</v>
      </c>
      <c r="C636" s="22" t="s">
        <v>162</v>
      </c>
      <c r="D636" s="24">
        <v>0</v>
      </c>
      <c r="E636" s="26" t="s">
        <v>110</v>
      </c>
      <c r="F636" s="25"/>
      <c r="G636" s="24"/>
    </row>
    <row r="637" spans="1:9" ht="46.5">
      <c r="A637" s="19" t="s">
        <v>161</v>
      </c>
      <c r="B637" s="42" t="s">
        <v>1493</v>
      </c>
      <c r="C637" s="30" t="s">
        <v>159</v>
      </c>
      <c r="D637" s="24">
        <v>0</v>
      </c>
      <c r="E637" s="26" t="s">
        <v>110</v>
      </c>
      <c r="F637" s="25"/>
      <c r="G637" s="24"/>
    </row>
    <row r="638" spans="1:9" ht="31">
      <c r="A638" s="19" t="s">
        <v>158</v>
      </c>
      <c r="B638" s="42" t="s">
        <v>1492</v>
      </c>
      <c r="C638" s="23" t="s">
        <v>156</v>
      </c>
      <c r="D638" s="24">
        <v>0</v>
      </c>
      <c r="E638" s="26" t="s">
        <v>110</v>
      </c>
      <c r="F638" s="25"/>
      <c r="G638" s="24"/>
    </row>
    <row r="639" spans="1:9" ht="40.15" customHeight="1">
      <c r="A639" s="408" t="s">
        <v>155</v>
      </c>
      <c r="B639" s="918" t="s">
        <v>154</v>
      </c>
      <c r="C639" s="919"/>
      <c r="D639" s="919"/>
      <c r="E639" s="919"/>
      <c r="F639" s="919"/>
      <c r="G639" s="920"/>
      <c r="H639" s="11">
        <f>SUM(D640:D646)</f>
        <v>0</v>
      </c>
      <c r="I639" s="11">
        <f>COUNT(D640:D646)*2</f>
        <v>14</v>
      </c>
    </row>
    <row r="640" spans="1:9" ht="31">
      <c r="A640" s="19" t="s">
        <v>153</v>
      </c>
      <c r="B640" s="42" t="s">
        <v>152</v>
      </c>
      <c r="C640" s="30" t="s">
        <v>151</v>
      </c>
      <c r="D640" s="24">
        <v>0</v>
      </c>
      <c r="E640" s="26" t="s">
        <v>130</v>
      </c>
      <c r="F640" s="25"/>
      <c r="G640" s="24"/>
    </row>
    <row r="641" spans="1:9" ht="46.5">
      <c r="A641" s="19" t="s">
        <v>150</v>
      </c>
      <c r="B641" s="29" t="s">
        <v>149</v>
      </c>
      <c r="C641" s="30" t="s">
        <v>148</v>
      </c>
      <c r="D641" s="24">
        <v>0</v>
      </c>
      <c r="E641" s="26" t="s">
        <v>130</v>
      </c>
      <c r="F641" s="25"/>
      <c r="G641" s="24"/>
    </row>
    <row r="642" spans="1:9" ht="29">
      <c r="A642" s="19"/>
      <c r="B642" s="35"/>
      <c r="C642" s="34" t="s">
        <v>147</v>
      </c>
      <c r="D642" s="24">
        <v>0</v>
      </c>
      <c r="E642" s="26" t="s">
        <v>130</v>
      </c>
      <c r="F642" s="25"/>
      <c r="G642" s="24"/>
    </row>
    <row r="643" spans="1:9" ht="29">
      <c r="A643" s="19"/>
      <c r="B643" s="35"/>
      <c r="C643" s="30" t="s">
        <v>1981</v>
      </c>
      <c r="D643" s="24">
        <v>0</v>
      </c>
      <c r="E643" s="26" t="s">
        <v>130</v>
      </c>
      <c r="F643" s="25"/>
      <c r="G643" s="24"/>
    </row>
    <row r="644" spans="1:9" ht="46.5">
      <c r="A644" s="19" t="s">
        <v>146</v>
      </c>
      <c r="B644" s="69" t="s">
        <v>145</v>
      </c>
      <c r="C644" s="32" t="s">
        <v>144</v>
      </c>
      <c r="D644" s="24">
        <v>0</v>
      </c>
      <c r="E644" s="26" t="s">
        <v>130</v>
      </c>
      <c r="F644" s="25"/>
      <c r="G644" s="24"/>
    </row>
    <row r="645" spans="1:9" ht="46.5">
      <c r="A645" s="19" t="s">
        <v>143</v>
      </c>
      <c r="B645" s="42" t="s">
        <v>142</v>
      </c>
      <c r="C645" s="12" t="s">
        <v>141</v>
      </c>
      <c r="D645" s="24">
        <v>0</v>
      </c>
      <c r="E645" s="26" t="s">
        <v>130</v>
      </c>
      <c r="F645" s="25"/>
      <c r="G645" s="24"/>
    </row>
    <row r="646" spans="1:9" ht="62">
      <c r="A646" s="19" t="s">
        <v>140</v>
      </c>
      <c r="B646" s="29" t="s">
        <v>139</v>
      </c>
      <c r="C646" s="30" t="s">
        <v>138</v>
      </c>
      <c r="D646" s="24">
        <v>0</v>
      </c>
      <c r="E646" s="26" t="s">
        <v>130</v>
      </c>
      <c r="F646" s="25"/>
      <c r="G646" s="24"/>
    </row>
    <row r="647" spans="1:9" ht="40.15" customHeight="1">
      <c r="A647" s="408" t="s">
        <v>137</v>
      </c>
      <c r="B647" s="918" t="s">
        <v>136</v>
      </c>
      <c r="C647" s="919"/>
      <c r="D647" s="919"/>
      <c r="E647" s="919"/>
      <c r="F647" s="919"/>
      <c r="G647" s="920"/>
      <c r="H647" s="11">
        <f>SUM(D649:D651)</f>
        <v>0</v>
      </c>
      <c r="I647" s="11">
        <f>COUNT(D649:D651)*2</f>
        <v>6</v>
      </c>
    </row>
    <row r="648" spans="1:9" ht="31" hidden="1">
      <c r="A648" s="21" t="s">
        <v>135</v>
      </c>
      <c r="B648" s="42" t="s">
        <v>134</v>
      </c>
      <c r="C648" s="25"/>
      <c r="D648" s="25"/>
      <c r="E648" s="26"/>
      <c r="F648" s="25"/>
      <c r="G648" s="25"/>
    </row>
    <row r="649" spans="1:9" ht="62">
      <c r="A649" s="19" t="s">
        <v>133</v>
      </c>
      <c r="B649" s="29" t="s">
        <v>132</v>
      </c>
      <c r="C649" s="22" t="s">
        <v>2429</v>
      </c>
      <c r="D649" s="24">
        <v>0</v>
      </c>
      <c r="E649" s="26" t="s">
        <v>130</v>
      </c>
      <c r="F649" s="25"/>
      <c r="G649" s="24"/>
    </row>
    <row r="650" spans="1:9" ht="46.5">
      <c r="A650" s="19" t="s">
        <v>129</v>
      </c>
      <c r="B650" s="38" t="s">
        <v>128</v>
      </c>
      <c r="C650" s="30" t="s">
        <v>127</v>
      </c>
      <c r="D650" s="24">
        <v>0</v>
      </c>
      <c r="E650" s="26" t="s">
        <v>126</v>
      </c>
      <c r="F650" s="25"/>
      <c r="G650" s="24"/>
    </row>
    <row r="651" spans="1:9" ht="46.5">
      <c r="A651" s="19" t="s">
        <v>125</v>
      </c>
      <c r="B651" s="42" t="s">
        <v>124</v>
      </c>
      <c r="C651" s="23" t="s">
        <v>123</v>
      </c>
      <c r="D651" s="24">
        <v>0</v>
      </c>
      <c r="E651" s="26" t="s">
        <v>110</v>
      </c>
      <c r="F651" s="25"/>
      <c r="G651" s="24"/>
    </row>
    <row r="652" spans="1:9" ht="40.15" customHeight="1">
      <c r="A652" s="408" t="s">
        <v>122</v>
      </c>
      <c r="B652" s="918" t="s">
        <v>1490</v>
      </c>
      <c r="C652" s="919"/>
      <c r="D652" s="919"/>
      <c r="E652" s="919"/>
      <c r="F652" s="919"/>
      <c r="G652" s="920"/>
      <c r="H652" s="11">
        <f>SUM(D653:D656)</f>
        <v>0</v>
      </c>
      <c r="I652" s="11">
        <f>COUNT(D653:D656)*2</f>
        <v>8</v>
      </c>
    </row>
    <row r="653" spans="1:9" ht="31">
      <c r="A653" s="19" t="s">
        <v>120</v>
      </c>
      <c r="B653" s="38" t="s">
        <v>1489</v>
      </c>
      <c r="C653" s="25" t="s">
        <v>118</v>
      </c>
      <c r="D653" s="24">
        <v>0</v>
      </c>
      <c r="E653" s="26" t="s">
        <v>110</v>
      </c>
      <c r="F653" s="25"/>
      <c r="G653" s="24"/>
    </row>
    <row r="654" spans="1:9" ht="15.5">
      <c r="A654" s="118"/>
      <c r="B654" s="27"/>
      <c r="C654" s="25" t="s">
        <v>117</v>
      </c>
      <c r="D654" s="24">
        <v>0</v>
      </c>
      <c r="E654" s="26" t="s">
        <v>116</v>
      </c>
      <c r="F654" s="25"/>
      <c r="G654" s="24"/>
    </row>
    <row r="655" spans="1:9">
      <c r="A655" s="118"/>
      <c r="B655" s="25"/>
      <c r="C655" s="25" t="s">
        <v>1488</v>
      </c>
      <c r="D655" s="24">
        <v>0</v>
      </c>
      <c r="E655" s="26" t="s">
        <v>116</v>
      </c>
      <c r="F655" s="25"/>
      <c r="G655" s="24"/>
    </row>
    <row r="656" spans="1:9" ht="31">
      <c r="A656" s="19" t="s">
        <v>114</v>
      </c>
      <c r="B656" s="38" t="s">
        <v>1487</v>
      </c>
      <c r="C656" s="25" t="s">
        <v>2428</v>
      </c>
      <c r="D656" s="24">
        <v>0</v>
      </c>
      <c r="E656" s="26" t="s">
        <v>110</v>
      </c>
      <c r="F656" s="25"/>
      <c r="G656" s="24"/>
    </row>
    <row r="657" spans="1:9" ht="18.5">
      <c r="A657" s="116"/>
      <c r="B657" s="1017" t="s">
        <v>1485</v>
      </c>
      <c r="C657" s="988"/>
      <c r="D657" s="988"/>
      <c r="E657" s="988"/>
      <c r="F657" s="988"/>
      <c r="G657" s="988"/>
      <c r="H657" s="11">
        <f>H658+H666+H674+H686</f>
        <v>0</v>
      </c>
      <c r="I657" s="11">
        <f>I658+I666+I674+I686</f>
        <v>48</v>
      </c>
    </row>
    <row r="658" spans="1:9" ht="40.15" customHeight="1">
      <c r="A658" s="408" t="s">
        <v>108</v>
      </c>
      <c r="B658" s="918" t="s">
        <v>107</v>
      </c>
      <c r="C658" s="919"/>
      <c r="D658" s="919"/>
      <c r="E658" s="919"/>
      <c r="F658" s="919"/>
      <c r="G658" s="920"/>
      <c r="H658" s="11">
        <f>SUM(D659:D664)</f>
        <v>0</v>
      </c>
      <c r="I658" s="11">
        <f>COUNT(D659:D664)*2</f>
        <v>12</v>
      </c>
    </row>
    <row r="659" spans="1:9" ht="58">
      <c r="A659" s="28" t="s">
        <v>106</v>
      </c>
      <c r="B659" s="17" t="s">
        <v>105</v>
      </c>
      <c r="C659" s="204" t="s">
        <v>2427</v>
      </c>
      <c r="D659" s="16">
        <v>0</v>
      </c>
      <c r="E659" s="13" t="s">
        <v>51</v>
      </c>
      <c r="F659" s="22" t="s">
        <v>2426</v>
      </c>
      <c r="G659" s="15"/>
    </row>
    <row r="660" spans="1:9" ht="29">
      <c r="A660" s="28"/>
      <c r="B660" s="17"/>
      <c r="C660" s="30" t="s">
        <v>2425</v>
      </c>
      <c r="D660" s="16">
        <v>0</v>
      </c>
      <c r="E660" s="13" t="s">
        <v>51</v>
      </c>
      <c r="F660" s="17"/>
      <c r="G660" s="15"/>
    </row>
    <row r="661" spans="1:9">
      <c r="A661" s="28"/>
      <c r="B661" s="17"/>
      <c r="C661" s="17" t="s">
        <v>2257</v>
      </c>
      <c r="D661" s="16">
        <v>0</v>
      </c>
      <c r="E661" s="13" t="s">
        <v>51</v>
      </c>
      <c r="F661" s="17"/>
      <c r="G661" s="15"/>
    </row>
    <row r="662" spans="1:9" ht="29">
      <c r="A662" s="28" t="s">
        <v>98</v>
      </c>
      <c r="B662" s="17" t="s">
        <v>97</v>
      </c>
      <c r="C662" s="22" t="s">
        <v>2424</v>
      </c>
      <c r="D662" s="16">
        <v>0</v>
      </c>
      <c r="E662" s="13" t="s">
        <v>51</v>
      </c>
      <c r="F662" s="12"/>
      <c r="G662" s="15"/>
    </row>
    <row r="663" spans="1:9">
      <c r="A663" s="28"/>
      <c r="B663" s="17"/>
      <c r="C663" s="22" t="s">
        <v>2423</v>
      </c>
      <c r="D663" s="16">
        <v>0</v>
      </c>
      <c r="E663" s="13" t="s">
        <v>51</v>
      </c>
      <c r="F663" s="12"/>
      <c r="G663" s="15"/>
    </row>
    <row r="664" spans="1:9">
      <c r="A664" s="28"/>
      <c r="B664" s="17"/>
      <c r="C664" s="96" t="s">
        <v>2422</v>
      </c>
      <c r="D664" s="16">
        <v>0</v>
      </c>
      <c r="E664" s="13" t="s">
        <v>51</v>
      </c>
      <c r="F664" s="12"/>
      <c r="G664" s="15"/>
    </row>
    <row r="665" spans="1:9" ht="43.5" hidden="1">
      <c r="A665" s="40" t="s">
        <v>95</v>
      </c>
      <c r="B665" s="17" t="s">
        <v>94</v>
      </c>
      <c r="C665" s="63"/>
      <c r="D665" s="12"/>
      <c r="E665" s="13"/>
      <c r="F665" s="12"/>
      <c r="G665" s="12"/>
    </row>
    <row r="666" spans="1:9" ht="40.15" customHeight="1">
      <c r="A666" s="408" t="s">
        <v>93</v>
      </c>
      <c r="B666" s="918" t="s">
        <v>92</v>
      </c>
      <c r="C666" s="919"/>
      <c r="D666" s="919"/>
      <c r="E666" s="919"/>
      <c r="F666" s="919"/>
      <c r="G666" s="920"/>
      <c r="H666" s="11">
        <f>SUM(D667:D672)</f>
        <v>0</v>
      </c>
      <c r="I666" s="11">
        <f>COUNT(D667:D672)*2</f>
        <v>12</v>
      </c>
    </row>
    <row r="667" spans="1:9" ht="58">
      <c r="A667" s="28" t="s">
        <v>91</v>
      </c>
      <c r="B667" s="17" t="s">
        <v>90</v>
      </c>
      <c r="C667" s="22" t="s">
        <v>2421</v>
      </c>
      <c r="D667" s="16">
        <v>0</v>
      </c>
      <c r="E667" s="13" t="s">
        <v>51</v>
      </c>
      <c r="F667" s="22" t="s">
        <v>2420</v>
      </c>
      <c r="G667" s="15"/>
    </row>
    <row r="668" spans="1:9">
      <c r="A668" s="28"/>
      <c r="B668" s="17"/>
      <c r="C668" s="204" t="s">
        <v>2419</v>
      </c>
      <c r="D668" s="16">
        <v>0</v>
      </c>
      <c r="E668" s="13" t="s">
        <v>51</v>
      </c>
      <c r="F668" s="12"/>
      <c r="G668" s="15"/>
    </row>
    <row r="669" spans="1:9">
      <c r="A669" s="28"/>
      <c r="B669" s="17"/>
      <c r="C669" s="204" t="s">
        <v>2418</v>
      </c>
      <c r="D669" s="16">
        <v>0</v>
      </c>
      <c r="E669" s="13" t="s">
        <v>51</v>
      </c>
      <c r="F669" s="12"/>
      <c r="G669" s="15"/>
    </row>
    <row r="670" spans="1:9">
      <c r="A670" s="28"/>
      <c r="B670" s="17"/>
      <c r="C670" s="17" t="s">
        <v>1974</v>
      </c>
      <c r="D670" s="16">
        <v>0</v>
      </c>
      <c r="E670" s="13" t="s">
        <v>51</v>
      </c>
      <c r="F670" s="12"/>
      <c r="G670" s="15"/>
    </row>
    <row r="671" spans="1:9">
      <c r="A671" s="28"/>
      <c r="B671" s="17"/>
      <c r="C671" s="17" t="s">
        <v>2417</v>
      </c>
      <c r="D671" s="16">
        <v>0</v>
      </c>
      <c r="E671" s="13" t="s">
        <v>51</v>
      </c>
      <c r="F671" s="12" t="s">
        <v>1972</v>
      </c>
      <c r="G671" s="15"/>
    </row>
    <row r="672" spans="1:9">
      <c r="A672" s="28"/>
      <c r="B672" s="17"/>
      <c r="C672" s="63" t="s">
        <v>2416</v>
      </c>
      <c r="D672" s="16">
        <v>0</v>
      </c>
      <c r="E672" s="13" t="s">
        <v>51</v>
      </c>
      <c r="F672" s="12"/>
      <c r="G672" s="15"/>
    </row>
    <row r="673" spans="1:9" ht="43.5" hidden="1">
      <c r="A673" s="40" t="s">
        <v>78</v>
      </c>
      <c r="B673" s="17" t="s">
        <v>77</v>
      </c>
      <c r="C673" s="63"/>
      <c r="D673" s="12"/>
      <c r="E673" s="13"/>
      <c r="F673" s="12"/>
      <c r="G673" s="12"/>
    </row>
    <row r="674" spans="1:9" ht="40.15" customHeight="1">
      <c r="A674" s="408" t="s">
        <v>76</v>
      </c>
      <c r="B674" s="918" t="s">
        <v>75</v>
      </c>
      <c r="C674" s="919"/>
      <c r="D674" s="919"/>
      <c r="E674" s="919"/>
      <c r="F674" s="919"/>
      <c r="G674" s="920"/>
      <c r="H674" s="11">
        <f>SUM(D675:D684)</f>
        <v>0</v>
      </c>
      <c r="I674" s="11">
        <f>COUNT(D675:D684)*2</f>
        <v>20</v>
      </c>
    </row>
    <row r="675" spans="1:9" ht="29">
      <c r="A675" s="28" t="s">
        <v>74</v>
      </c>
      <c r="B675" s="17" t="s">
        <v>73</v>
      </c>
      <c r="C675" s="115" t="s">
        <v>2415</v>
      </c>
      <c r="D675" s="16">
        <v>0</v>
      </c>
      <c r="E675" s="13" t="s">
        <v>51</v>
      </c>
      <c r="F675" s="12"/>
      <c r="G675" s="15"/>
    </row>
    <row r="676" spans="1:9" ht="58">
      <c r="A676" s="28"/>
      <c r="B676" s="17"/>
      <c r="C676" s="204" t="s">
        <v>2414</v>
      </c>
      <c r="D676" s="16">
        <v>0</v>
      </c>
      <c r="E676" s="13" t="s">
        <v>51</v>
      </c>
      <c r="F676" s="12"/>
      <c r="G676" s="15"/>
    </row>
    <row r="677" spans="1:9" ht="58">
      <c r="A677" s="28"/>
      <c r="B677" s="17"/>
      <c r="C677" s="22" t="s">
        <v>2413</v>
      </c>
      <c r="D677" s="16">
        <v>0</v>
      </c>
      <c r="E677" s="13" t="s">
        <v>51</v>
      </c>
      <c r="F677" s="12"/>
      <c r="G677" s="15"/>
    </row>
    <row r="678" spans="1:9" ht="217.5">
      <c r="A678" s="28"/>
      <c r="B678" s="17"/>
      <c r="C678" s="231" t="s">
        <v>2412</v>
      </c>
      <c r="D678" s="16">
        <v>0</v>
      </c>
      <c r="E678" s="13" t="s">
        <v>51</v>
      </c>
      <c r="F678" s="36" t="s">
        <v>2411</v>
      </c>
      <c r="G678" s="15"/>
    </row>
    <row r="679" spans="1:9" ht="43.5">
      <c r="A679" s="28"/>
      <c r="B679" s="17"/>
      <c r="C679" s="230" t="s">
        <v>2410</v>
      </c>
      <c r="D679" s="16">
        <v>0</v>
      </c>
      <c r="E679" s="13" t="s">
        <v>51</v>
      </c>
      <c r="F679" s="48"/>
      <c r="G679" s="15"/>
    </row>
    <row r="680" spans="1:9">
      <c r="A680" s="28"/>
      <c r="B680" s="17"/>
      <c r="C680" s="30" t="s">
        <v>2409</v>
      </c>
      <c r="D680" s="16">
        <v>0</v>
      </c>
      <c r="E680" s="13" t="s">
        <v>51</v>
      </c>
      <c r="F680" s="12"/>
      <c r="G680" s="15"/>
    </row>
    <row r="681" spans="1:9">
      <c r="A681" s="28"/>
      <c r="B681" s="17"/>
      <c r="C681" s="204" t="s">
        <v>2408</v>
      </c>
      <c r="D681" s="16">
        <v>0</v>
      </c>
      <c r="E681" s="13" t="s">
        <v>51</v>
      </c>
      <c r="F681" s="12"/>
      <c r="G681" s="15"/>
    </row>
    <row r="682" spans="1:9" ht="58">
      <c r="A682" s="28"/>
      <c r="B682" s="17"/>
      <c r="C682" s="204" t="s">
        <v>2407</v>
      </c>
      <c r="D682" s="16">
        <v>0</v>
      </c>
      <c r="E682" s="13" t="s">
        <v>51</v>
      </c>
      <c r="F682" s="22" t="s">
        <v>2406</v>
      </c>
      <c r="G682" s="15"/>
    </row>
    <row r="683" spans="1:9">
      <c r="A683" s="28"/>
      <c r="B683" s="17"/>
      <c r="C683" s="63" t="s">
        <v>2405</v>
      </c>
      <c r="D683" s="16">
        <v>0</v>
      </c>
      <c r="E683" s="13" t="s">
        <v>51</v>
      </c>
      <c r="F683" s="12"/>
      <c r="G683" s="15"/>
    </row>
    <row r="684" spans="1:9" ht="29">
      <c r="A684" s="28"/>
      <c r="B684" s="17"/>
      <c r="C684" s="229" t="s">
        <v>1471</v>
      </c>
      <c r="D684" s="16">
        <v>0</v>
      </c>
      <c r="E684" s="13" t="s">
        <v>51</v>
      </c>
      <c r="F684" s="12"/>
      <c r="G684" s="15"/>
    </row>
    <row r="685" spans="1:9" ht="43.5" hidden="1">
      <c r="A685" s="40" t="s">
        <v>64</v>
      </c>
      <c r="B685" s="17" t="s">
        <v>63</v>
      </c>
      <c r="C685" s="204"/>
      <c r="D685" s="12"/>
      <c r="E685" s="13"/>
      <c r="F685" s="12"/>
      <c r="G685" s="12"/>
    </row>
    <row r="686" spans="1:9" ht="40.15" customHeight="1">
      <c r="A686" s="408" t="s">
        <v>62</v>
      </c>
      <c r="B686" s="918" t="s">
        <v>61</v>
      </c>
      <c r="C686" s="919"/>
      <c r="D686" s="919"/>
      <c r="E686" s="919"/>
      <c r="F686" s="919"/>
      <c r="G686" s="920"/>
      <c r="H686" s="11">
        <f>SUM(D687:D688)</f>
        <v>0</v>
      </c>
      <c r="I686" s="11">
        <f>COUNT(D687:D688)*2</f>
        <v>4</v>
      </c>
    </row>
    <row r="687" spans="1:9" ht="29">
      <c r="A687" s="28" t="s">
        <v>60</v>
      </c>
      <c r="B687" s="17" t="s">
        <v>59</v>
      </c>
      <c r="C687" s="17" t="s">
        <v>1964</v>
      </c>
      <c r="D687" s="16">
        <v>0</v>
      </c>
      <c r="E687" s="13" t="s">
        <v>51</v>
      </c>
      <c r="F687" s="12"/>
      <c r="G687" s="16"/>
    </row>
    <row r="688" spans="1:9">
      <c r="A688" s="28"/>
      <c r="B688" s="17"/>
      <c r="C688" s="17" t="s">
        <v>2244</v>
      </c>
      <c r="D688" s="16">
        <v>0</v>
      </c>
      <c r="E688" s="13" t="s">
        <v>51</v>
      </c>
      <c r="F688" s="12"/>
      <c r="G688" s="16"/>
    </row>
    <row r="689" spans="1:9" ht="43.5" hidden="1">
      <c r="A689" s="40" t="s">
        <v>50</v>
      </c>
      <c r="B689" s="17" t="s">
        <v>49</v>
      </c>
      <c r="C689" s="63"/>
      <c r="D689" s="12"/>
      <c r="E689" s="13"/>
      <c r="F689" s="12"/>
      <c r="G689" s="12"/>
    </row>
    <row r="690" spans="1:9" s="9" customFormat="1">
      <c r="A690" s="420"/>
      <c r="B690" s="11" t="s">
        <v>48</v>
      </c>
      <c r="C690" s="11" t="s">
        <v>19</v>
      </c>
      <c r="D690" s="11" t="s">
        <v>47</v>
      </c>
      <c r="E690" s="11"/>
      <c r="H690" s="11"/>
      <c r="I690" s="11"/>
    </row>
    <row r="691" spans="1:9" s="9" customFormat="1">
      <c r="A691" s="420" t="s">
        <v>44</v>
      </c>
      <c r="B691" s="11">
        <f>H42</f>
        <v>0</v>
      </c>
      <c r="C691" s="11">
        <f>I42</f>
        <v>24</v>
      </c>
      <c r="D691" s="728">
        <f>IF(D699=0,0,B691/C691)</f>
        <v>0</v>
      </c>
      <c r="E691" s="11"/>
      <c r="H691" s="11"/>
      <c r="I691" s="11"/>
    </row>
    <row r="692" spans="1:9" s="9" customFormat="1">
      <c r="A692" s="420" t="s">
        <v>42</v>
      </c>
      <c r="B692" s="11">
        <f>H101</f>
        <v>0</v>
      </c>
      <c r="C692" s="11">
        <f>I101</f>
        <v>58</v>
      </c>
      <c r="D692" s="728">
        <f>IF(D699=0,0,B692/C692)</f>
        <v>0</v>
      </c>
      <c r="E692" s="11"/>
      <c r="H692" s="11"/>
      <c r="I692" s="11"/>
    </row>
    <row r="693" spans="1:9" s="9" customFormat="1">
      <c r="A693" s="420" t="s">
        <v>40</v>
      </c>
      <c r="B693" s="11">
        <f>H149</f>
        <v>0</v>
      </c>
      <c r="C693" s="11">
        <f>I149</f>
        <v>166</v>
      </c>
      <c r="D693" s="728">
        <f>IF(D699=0,0,B693/C693)</f>
        <v>0</v>
      </c>
      <c r="E693" s="11"/>
      <c r="H693" s="11"/>
      <c r="I693" s="11"/>
    </row>
    <row r="694" spans="1:9" s="9" customFormat="1">
      <c r="A694" s="420" t="s">
        <v>38</v>
      </c>
      <c r="B694" s="11">
        <f>H241</f>
        <v>0</v>
      </c>
      <c r="C694" s="11">
        <f>I241</f>
        <v>124</v>
      </c>
      <c r="D694" s="728">
        <f>IF(D699=0,0,B694/C694)</f>
        <v>0</v>
      </c>
      <c r="E694" s="11"/>
      <c r="H694" s="11"/>
      <c r="I694" s="11"/>
    </row>
    <row r="695" spans="1:9" s="9" customFormat="1">
      <c r="A695" s="420" t="s">
        <v>36</v>
      </c>
      <c r="B695" s="11">
        <f>H329</f>
        <v>0</v>
      </c>
      <c r="C695" s="11">
        <f>I329</f>
        <v>206</v>
      </c>
      <c r="D695" s="728">
        <f>IF(D699=0,0,B695/C695)</f>
        <v>0</v>
      </c>
      <c r="E695" s="11"/>
      <c r="H695" s="11"/>
      <c r="I695" s="11"/>
    </row>
    <row r="696" spans="1:9" s="9" customFormat="1">
      <c r="A696" s="420" t="s">
        <v>33</v>
      </c>
      <c r="B696" s="11">
        <f>H517</f>
        <v>0</v>
      </c>
      <c r="C696" s="11">
        <f>I517</f>
        <v>144</v>
      </c>
      <c r="D696" s="728">
        <f>IF(D699=0,0,B696/C696)</f>
        <v>0</v>
      </c>
      <c r="E696" s="11"/>
      <c r="H696" s="11"/>
      <c r="I696" s="11"/>
    </row>
    <row r="697" spans="1:9" s="9" customFormat="1">
      <c r="A697" s="420" t="s">
        <v>32</v>
      </c>
      <c r="B697" s="11">
        <f>H597</f>
        <v>0</v>
      </c>
      <c r="C697" s="11">
        <f>I597</f>
        <v>92</v>
      </c>
      <c r="D697" s="728">
        <f>IF(D699=0,0,B697/C697)</f>
        <v>0</v>
      </c>
      <c r="E697" s="11"/>
      <c r="H697" s="11"/>
      <c r="I697" s="11"/>
    </row>
    <row r="698" spans="1:9" s="9" customFormat="1">
      <c r="A698" s="420" t="s">
        <v>30</v>
      </c>
      <c r="B698" s="11">
        <f>H657</f>
        <v>0</v>
      </c>
      <c r="C698" s="11">
        <f>I657</f>
        <v>48</v>
      </c>
      <c r="D698" s="728">
        <f>IF(D699=0,0,B698/C698)</f>
        <v>0</v>
      </c>
      <c r="E698" s="11"/>
      <c r="H698" s="11"/>
      <c r="I698" s="11"/>
    </row>
    <row r="699" spans="1:9" s="9" customFormat="1">
      <c r="A699" s="420" t="s">
        <v>46</v>
      </c>
      <c r="B699" s="11">
        <f>IF(H2=0,0,SUM(B691:B698))</f>
        <v>0</v>
      </c>
      <c r="C699" s="11">
        <f>IF(H2=0,0,SUM(C691:C698))</f>
        <v>862</v>
      </c>
      <c r="D699" s="728">
        <f>IF(H2=0,0,B699/C699)</f>
        <v>0</v>
      </c>
      <c r="E699" s="11"/>
      <c r="H699" s="11"/>
      <c r="I699" s="11"/>
    </row>
    <row r="700" spans="1:9" s="9" customFormat="1">
      <c r="A700" s="420"/>
      <c r="B700" s="11"/>
      <c r="C700" s="11"/>
      <c r="D700" s="728"/>
      <c r="E700" s="11"/>
      <c r="H700" s="11"/>
      <c r="I700" s="11"/>
    </row>
    <row r="701" spans="1:9" s="9" customFormat="1">
      <c r="A701" s="420">
        <v>0</v>
      </c>
      <c r="B701" s="11"/>
      <c r="C701" s="11"/>
      <c r="D701" s="11"/>
      <c r="E701" s="11"/>
      <c r="H701" s="11"/>
      <c r="I701" s="11"/>
    </row>
    <row r="702" spans="1:9" s="9" customFormat="1">
      <c r="A702" s="420">
        <v>1</v>
      </c>
      <c r="B702" s="11"/>
      <c r="C702" s="11"/>
      <c r="D702" s="11"/>
      <c r="E702" s="11"/>
      <c r="H702" s="11"/>
      <c r="I702" s="11"/>
    </row>
    <row r="703" spans="1:9" s="9" customFormat="1">
      <c r="A703" s="420">
        <v>2</v>
      </c>
      <c r="B703" s="11"/>
      <c r="C703" s="11"/>
      <c r="D703" s="11"/>
      <c r="E703" s="11"/>
      <c r="H703" s="11"/>
      <c r="I703" s="11"/>
    </row>
    <row r="704" spans="1:9">
      <c r="A704" s="420"/>
      <c r="B704" s="11"/>
      <c r="C704" s="11"/>
      <c r="D704" s="11"/>
      <c r="E704" s="11"/>
      <c r="F704" s="9"/>
      <c r="G704" s="9"/>
    </row>
    <row r="705" spans="1:7">
      <c r="A705" s="416"/>
      <c r="B705" s="9"/>
      <c r="C705" s="9"/>
      <c r="D705" s="9"/>
      <c r="F705" s="9"/>
      <c r="G705" s="9"/>
    </row>
    <row r="706" spans="1:7">
      <c r="A706" s="416"/>
      <c r="B706" s="9"/>
      <c r="C706" s="9"/>
      <c r="D706" s="9"/>
      <c r="F706" s="9"/>
      <c r="G706" s="9"/>
    </row>
    <row r="707" spans="1:7">
      <c r="A707" s="416"/>
      <c r="B707" s="9"/>
      <c r="C707" s="9"/>
      <c r="D707" s="9"/>
      <c r="F707" s="9"/>
      <c r="G707" s="9"/>
    </row>
    <row r="708" spans="1:7">
      <c r="A708" s="416"/>
      <c r="B708" s="9"/>
      <c r="C708" s="9"/>
      <c r="D708" s="9"/>
      <c r="F708" s="9"/>
      <c r="G708" s="9"/>
    </row>
    <row r="709" spans="1:7">
      <c r="A709" s="416"/>
      <c r="B709" s="9"/>
      <c r="C709" s="9"/>
      <c r="D709" s="9"/>
      <c r="F709" s="9"/>
      <c r="G709" s="9"/>
    </row>
    <row r="710" spans="1:7">
      <c r="A710" s="416"/>
      <c r="B710" s="9"/>
      <c r="C710" s="9"/>
      <c r="D710" s="9"/>
      <c r="F710" s="9"/>
      <c r="G710" s="9"/>
    </row>
    <row r="711" spans="1:7">
      <c r="A711" s="416"/>
      <c r="B711" s="9"/>
      <c r="C711" s="9"/>
      <c r="D711" s="9"/>
      <c r="F711" s="9"/>
      <c r="G711" s="9"/>
    </row>
  </sheetData>
  <autoFilter ref="A41:G689">
    <filterColumn colId="0">
      <colorFilter dxfId="27"/>
    </filterColumn>
  </autoFilter>
  <customSheetViews>
    <customSheetView guid="{5A5334BF-4161-4474-AB11-E32AC1D8DA20}" scale="70" filter="1" showAutoFilter="1" topLeftCell="A463">
      <selection activeCell="G493" sqref="G493"/>
      <pageMargins left="0.7" right="0.7" top="0.75" bottom="0.75" header="0.3" footer="0.3"/>
      <pageSetup paperSize="9" scale="60" orientation="portrait"/>
      <headerFooter>
        <oddHeader>&amp;LChecklist No. 6&amp;CSNCU&amp;RVersion - NHSRC /3.0</oddHeader>
        <oddFooter>Page &amp;P</oddFooter>
      </headerFooter>
      <autoFilter ref="A14:G662">
        <filterColumn colId="0">
          <colorFilter dxfId="26"/>
        </filterColumn>
      </autoFilter>
    </customSheetView>
  </customSheetViews>
  <mergeCells count="117">
    <mergeCell ref="B674:G674"/>
    <mergeCell ref="B686:G686"/>
    <mergeCell ref="B639:G639"/>
    <mergeCell ref="B647:G647"/>
    <mergeCell ref="B652:G652"/>
    <mergeCell ref="B657:G657"/>
    <mergeCell ref="B658:G658"/>
    <mergeCell ref="B666:G666"/>
    <mergeCell ref="B635:G635"/>
    <mergeCell ref="B518:G518"/>
    <mergeCell ref="B526:G526"/>
    <mergeCell ref="B539:G539"/>
    <mergeCell ref="B548:G548"/>
    <mergeCell ref="B563:G563"/>
    <mergeCell ref="B610:G610"/>
    <mergeCell ref="B581:G581"/>
    <mergeCell ref="B597:G597"/>
    <mergeCell ref="B598:G598"/>
    <mergeCell ref="B601:G601"/>
    <mergeCell ref="B605:G605"/>
    <mergeCell ref="B413:G413"/>
    <mergeCell ref="B417:G417"/>
    <mergeCell ref="B517:F517"/>
    <mergeCell ref="B434:G434"/>
    <mergeCell ref="B449:G449"/>
    <mergeCell ref="B453:G453"/>
    <mergeCell ref="B458:G458"/>
    <mergeCell ref="B468:G468"/>
    <mergeCell ref="B475:G475"/>
    <mergeCell ref="B480:G480"/>
    <mergeCell ref="B430:G430"/>
    <mergeCell ref="B486:G486"/>
    <mergeCell ref="B494:G494"/>
    <mergeCell ref="B501:G501"/>
    <mergeCell ref="B506:G506"/>
    <mergeCell ref="B251:G251"/>
    <mergeCell ref="B268:G268"/>
    <mergeCell ref="B282:G282"/>
    <mergeCell ref="B295:G295"/>
    <mergeCell ref="B301:G301"/>
    <mergeCell ref="B371:G371"/>
    <mergeCell ref="B377:G377"/>
    <mergeCell ref="B391:G391"/>
    <mergeCell ref="B400:G400"/>
    <mergeCell ref="B306:G306"/>
    <mergeCell ref="B311:G311"/>
    <mergeCell ref="B314:G314"/>
    <mergeCell ref="B317:G317"/>
    <mergeCell ref="B321:G321"/>
    <mergeCell ref="B326:G326"/>
    <mergeCell ref="B330:G330"/>
    <mergeCell ref="B339:G339"/>
    <mergeCell ref="B348:G348"/>
    <mergeCell ref="B358:G358"/>
    <mergeCell ref="B368:G368"/>
    <mergeCell ref="B329:G329"/>
    <mergeCell ref="A1:I1"/>
    <mergeCell ref="A2:G2"/>
    <mergeCell ref="H2:I2"/>
    <mergeCell ref="A3:I3"/>
    <mergeCell ref="A4:B4"/>
    <mergeCell ref="B101:G101"/>
    <mergeCell ref="B102:G102"/>
    <mergeCell ref="B242:G242"/>
    <mergeCell ref="B123:G123"/>
    <mergeCell ref="B128:G128"/>
    <mergeCell ref="B135:G135"/>
    <mergeCell ref="B149:G149"/>
    <mergeCell ref="B150:G150"/>
    <mergeCell ref="B177:G177"/>
    <mergeCell ref="B192:G192"/>
    <mergeCell ref="B117:G117"/>
    <mergeCell ref="B200:G200"/>
    <mergeCell ref="B216:G216"/>
    <mergeCell ref="B228:G228"/>
    <mergeCell ref="B241:G241"/>
    <mergeCell ref="C4:E4"/>
    <mergeCell ref="G4:I4"/>
    <mergeCell ref="A5:B5"/>
    <mergeCell ref="C5:E5"/>
    <mergeCell ref="G5:I5"/>
    <mergeCell ref="B74:G74"/>
    <mergeCell ref="B78:G78"/>
    <mergeCell ref="B90:G90"/>
    <mergeCell ref="B98:G98"/>
    <mergeCell ref="B42:G42"/>
    <mergeCell ref="B43:G43"/>
    <mergeCell ref="B62:G62"/>
    <mergeCell ref="A8:C8"/>
    <mergeCell ref="D9:I16"/>
    <mergeCell ref="B18:I18"/>
    <mergeCell ref="B19:I19"/>
    <mergeCell ref="B20:I20"/>
    <mergeCell ref="A6:B6"/>
    <mergeCell ref="C6:E6"/>
    <mergeCell ref="G6:I6"/>
    <mergeCell ref="A7:I7"/>
    <mergeCell ref="D8:I8"/>
    <mergeCell ref="B36:I36"/>
    <mergeCell ref="A17:I17"/>
    <mergeCell ref="B37:I37"/>
    <mergeCell ref="A38:I40"/>
    <mergeCell ref="B31:I31"/>
    <mergeCell ref="B32:I32"/>
    <mergeCell ref="B33:I33"/>
    <mergeCell ref="B34:I34"/>
    <mergeCell ref="B35:I35"/>
    <mergeCell ref="B26:I26"/>
    <mergeCell ref="B27:I27"/>
    <mergeCell ref="B28:I28"/>
    <mergeCell ref="B29:I29"/>
    <mergeCell ref="B30:I30"/>
    <mergeCell ref="B21:I21"/>
    <mergeCell ref="B22:I22"/>
    <mergeCell ref="B23:I23"/>
    <mergeCell ref="B24:I24"/>
    <mergeCell ref="B25:I25"/>
  </mergeCells>
  <dataValidations count="1">
    <dataValidation type="list" allowBlank="1" showInputMessage="1" showErrorMessage="1" sqref="D700:D1048576 D41:D690">
      <formula1>$A$701:$A$703</formula1>
    </dataValidation>
  </dataValidations>
  <pageMargins left="0.70866141732283472" right="0.70866141732283472" top="0.74803149606299213" bottom="0.74803149606299213" header="0.31496062992125984" footer="0.31496062992125984"/>
  <pageSetup paperSize="9" scale="55" orientation="portrait" r:id="rId1"/>
  <headerFooter>
    <oddHeader>&amp;LChecklist No. 6&amp;CSNCU&amp;RVersion - NHSRC /3.0</oddHeader>
    <oddFooter>Page &amp;P</oddFooter>
  </headerFooter>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sheetPr codeName="Sheet8" filterMode="1"/>
  <dimension ref="A1:I663"/>
  <sheetViews>
    <sheetView view="pageBreakPreview" zoomScale="60" zoomScaleNormal="70" zoomScalePageLayoutView="70" workbookViewId="0">
      <selection activeCell="L6" sqref="L6"/>
    </sheetView>
  </sheetViews>
  <sheetFormatPr defaultColWidth="9.1796875" defaultRowHeight="18.5"/>
  <cols>
    <col min="1" max="1" width="13.81640625" style="426" customWidth="1"/>
    <col min="2" max="2" width="36.7265625" style="238" customWidth="1"/>
    <col min="3" max="3" width="30.26953125" style="8" customWidth="1"/>
    <col min="4" max="4" width="8" style="8" customWidth="1"/>
    <col min="5" max="5" width="10.81640625" style="9" customWidth="1"/>
    <col min="6" max="6" width="28.7265625" style="8" customWidth="1"/>
    <col min="7" max="7" width="27.1796875" style="8" customWidth="1"/>
    <col min="8" max="8" width="5.7265625" style="449" customWidth="1"/>
    <col min="9" max="9" width="5.54296875" style="449" customWidth="1"/>
    <col min="10" max="16384" width="9.1796875" style="8"/>
  </cols>
  <sheetData>
    <row r="1" spans="1:9" ht="33.5">
      <c r="A1" s="829" t="s">
        <v>6115</v>
      </c>
      <c r="B1" s="830"/>
      <c r="C1" s="830"/>
      <c r="D1" s="830"/>
      <c r="E1" s="830"/>
      <c r="F1" s="830"/>
      <c r="G1" s="830"/>
      <c r="H1" s="830"/>
      <c r="I1" s="971"/>
    </row>
    <row r="2" spans="1:9" ht="33.5">
      <c r="A2" s="829" t="s">
        <v>6135</v>
      </c>
      <c r="B2" s="830"/>
      <c r="C2" s="830"/>
      <c r="D2" s="830"/>
      <c r="E2" s="830"/>
      <c r="F2" s="830"/>
      <c r="G2" s="830"/>
      <c r="H2" s="888">
        <v>7</v>
      </c>
      <c r="I2" s="889"/>
    </row>
    <row r="3" spans="1:9" ht="28.5">
      <c r="A3" s="835" t="s">
        <v>6117</v>
      </c>
      <c r="B3" s="835"/>
      <c r="C3" s="835"/>
      <c r="D3" s="835"/>
      <c r="E3" s="835"/>
      <c r="F3" s="835"/>
      <c r="G3" s="835"/>
      <c r="H3" s="835"/>
      <c r="I3" s="835"/>
    </row>
    <row r="4" spans="1:9" ht="28.5">
      <c r="A4" s="806" t="s">
        <v>6112</v>
      </c>
      <c r="B4" s="806"/>
      <c r="C4" s="807"/>
      <c r="D4" s="807"/>
      <c r="E4" s="807"/>
      <c r="F4" s="655" t="s">
        <v>6121</v>
      </c>
      <c r="G4" s="807"/>
      <c r="H4" s="807"/>
      <c r="I4" s="807"/>
    </row>
    <row r="5" spans="1:9" ht="28.5">
      <c r="A5" s="809" t="s">
        <v>6113</v>
      </c>
      <c r="B5" s="810"/>
      <c r="C5" s="811"/>
      <c r="D5" s="811"/>
      <c r="E5" s="811"/>
      <c r="F5" s="656" t="s">
        <v>6126</v>
      </c>
      <c r="G5" s="807"/>
      <c r="H5" s="807"/>
      <c r="I5" s="807"/>
    </row>
    <row r="6" spans="1:9" ht="42">
      <c r="A6" s="840" t="s">
        <v>6123</v>
      </c>
      <c r="B6" s="840"/>
      <c r="C6" s="841"/>
      <c r="D6" s="841"/>
      <c r="E6" s="841"/>
      <c r="F6" s="656" t="s">
        <v>6122</v>
      </c>
      <c r="G6" s="807"/>
      <c r="H6" s="807"/>
      <c r="I6" s="807"/>
    </row>
    <row r="7" spans="1:9" ht="33.5">
      <c r="A7" s="940" t="s">
        <v>2695</v>
      </c>
      <c r="B7" s="941"/>
      <c r="C7" s="941"/>
      <c r="D7" s="941"/>
      <c r="E7" s="941"/>
      <c r="F7" s="941"/>
      <c r="G7" s="941"/>
      <c r="H7" s="941"/>
      <c r="I7" s="941"/>
    </row>
    <row r="8" spans="1:9" ht="33.65" customHeight="1">
      <c r="A8" s="1012" t="s">
        <v>45</v>
      </c>
      <c r="B8" s="1012"/>
      <c r="C8" s="1013"/>
      <c r="D8" s="989" t="s">
        <v>2694</v>
      </c>
      <c r="E8" s="989"/>
      <c r="F8" s="989"/>
      <c r="G8" s="989"/>
      <c r="H8" s="989"/>
      <c r="I8" s="989"/>
    </row>
    <row r="9" spans="1:9" ht="33.65" customHeight="1">
      <c r="A9" s="681" t="s">
        <v>44</v>
      </c>
      <c r="B9" s="682" t="s">
        <v>43</v>
      </c>
      <c r="C9" s="687">
        <f>'NRC '!D649</f>
        <v>0</v>
      </c>
      <c r="D9" s="928">
        <f>D657</f>
        <v>0</v>
      </c>
      <c r="E9" s="991"/>
      <c r="F9" s="991"/>
      <c r="G9" s="991"/>
      <c r="H9" s="991"/>
      <c r="I9" s="1014"/>
    </row>
    <row r="10" spans="1:9" ht="33.65" customHeight="1">
      <c r="A10" s="681" t="s">
        <v>42</v>
      </c>
      <c r="B10" s="682" t="s">
        <v>41</v>
      </c>
      <c r="C10" s="687">
        <f>'NRC '!D650</f>
        <v>0</v>
      </c>
      <c r="D10" s="994"/>
      <c r="E10" s="995"/>
      <c r="F10" s="995"/>
      <c r="G10" s="995"/>
      <c r="H10" s="995"/>
      <c r="I10" s="1015"/>
    </row>
    <row r="11" spans="1:9" ht="33.65" customHeight="1">
      <c r="A11" s="681" t="s">
        <v>40</v>
      </c>
      <c r="B11" s="682" t="s">
        <v>39</v>
      </c>
      <c r="C11" s="687">
        <f>'NRC '!D651</f>
        <v>0</v>
      </c>
      <c r="D11" s="994"/>
      <c r="E11" s="995"/>
      <c r="F11" s="995"/>
      <c r="G11" s="995"/>
      <c r="H11" s="995"/>
      <c r="I11" s="1015"/>
    </row>
    <row r="12" spans="1:9" ht="33.65" customHeight="1">
      <c r="A12" s="681" t="s">
        <v>38</v>
      </c>
      <c r="B12" s="682" t="s">
        <v>37</v>
      </c>
      <c r="C12" s="687">
        <f>'NRC '!D652</f>
        <v>0</v>
      </c>
      <c r="D12" s="994"/>
      <c r="E12" s="995"/>
      <c r="F12" s="995"/>
      <c r="G12" s="995"/>
      <c r="H12" s="995"/>
      <c r="I12" s="1015"/>
    </row>
    <row r="13" spans="1:9" ht="33.65" customHeight="1">
      <c r="A13" s="681" t="s">
        <v>36</v>
      </c>
      <c r="B13" s="682" t="s">
        <v>35</v>
      </c>
      <c r="C13" s="687">
        <f>'NRC '!D653</f>
        <v>0</v>
      </c>
      <c r="D13" s="994"/>
      <c r="E13" s="995"/>
      <c r="F13" s="995"/>
      <c r="G13" s="995"/>
      <c r="H13" s="995"/>
      <c r="I13" s="1015"/>
    </row>
    <row r="14" spans="1:9" ht="33.65" customHeight="1">
      <c r="A14" s="681" t="s">
        <v>33</v>
      </c>
      <c r="B14" s="682" t="s">
        <v>26</v>
      </c>
      <c r="C14" s="687">
        <f>'NRC '!D654</f>
        <v>0</v>
      </c>
      <c r="D14" s="994"/>
      <c r="E14" s="995"/>
      <c r="F14" s="995"/>
      <c r="G14" s="995"/>
      <c r="H14" s="995"/>
      <c r="I14" s="1015"/>
    </row>
    <row r="15" spans="1:9" ht="33.65" customHeight="1">
      <c r="A15" s="681" t="s">
        <v>32</v>
      </c>
      <c r="B15" s="682" t="s">
        <v>31</v>
      </c>
      <c r="C15" s="687">
        <f>'NRC '!D655</f>
        <v>0</v>
      </c>
      <c r="D15" s="994"/>
      <c r="E15" s="995"/>
      <c r="F15" s="995"/>
      <c r="G15" s="995"/>
      <c r="H15" s="995"/>
      <c r="I15" s="1015"/>
    </row>
    <row r="16" spans="1:9" ht="33.65" customHeight="1">
      <c r="A16" s="681" t="s">
        <v>30</v>
      </c>
      <c r="B16" s="682" t="s">
        <v>29</v>
      </c>
      <c r="C16" s="687">
        <f>'NRC '!D656</f>
        <v>0</v>
      </c>
      <c r="D16" s="998"/>
      <c r="E16" s="999"/>
      <c r="F16" s="999"/>
      <c r="G16" s="999"/>
      <c r="H16" s="999"/>
      <c r="I16" s="1016"/>
    </row>
    <row r="17" spans="1:9" ht="33.65" customHeight="1">
      <c r="A17" s="873"/>
      <c r="B17" s="874"/>
      <c r="C17" s="874"/>
      <c r="D17" s="874"/>
      <c r="E17" s="874"/>
      <c r="F17" s="874"/>
      <c r="G17" s="874"/>
      <c r="H17" s="874"/>
      <c r="I17" s="968"/>
    </row>
    <row r="18" spans="1:9" ht="33.65" customHeight="1">
      <c r="A18" s="661"/>
      <c r="B18" s="812" t="s">
        <v>6118</v>
      </c>
      <c r="C18" s="812"/>
      <c r="D18" s="812"/>
      <c r="E18" s="812"/>
      <c r="F18" s="812"/>
      <c r="G18" s="812"/>
      <c r="H18" s="812"/>
      <c r="I18" s="812"/>
    </row>
    <row r="19" spans="1:9" ht="33.65" customHeight="1">
      <c r="A19" s="662">
        <v>1</v>
      </c>
      <c r="B19" s="814"/>
      <c r="C19" s="814"/>
      <c r="D19" s="814"/>
      <c r="E19" s="814"/>
      <c r="F19" s="814"/>
      <c r="G19" s="814"/>
      <c r="H19" s="814"/>
      <c r="I19" s="814"/>
    </row>
    <row r="20" spans="1:9" ht="33.65" customHeight="1">
      <c r="A20" s="662">
        <v>2</v>
      </c>
      <c r="B20" s="814"/>
      <c r="C20" s="814"/>
      <c r="D20" s="814"/>
      <c r="E20" s="814"/>
      <c r="F20" s="814"/>
      <c r="G20" s="814"/>
      <c r="H20" s="814"/>
      <c r="I20" s="814"/>
    </row>
    <row r="21" spans="1:9" ht="33.65" customHeight="1">
      <c r="A21" s="662">
        <v>3</v>
      </c>
      <c r="B21" s="814"/>
      <c r="C21" s="814"/>
      <c r="D21" s="814"/>
      <c r="E21" s="814"/>
      <c r="F21" s="814"/>
      <c r="G21" s="814"/>
      <c r="H21" s="814"/>
      <c r="I21" s="814"/>
    </row>
    <row r="22" spans="1:9" ht="33.65" customHeight="1">
      <c r="A22" s="662">
        <v>4</v>
      </c>
      <c r="B22" s="814"/>
      <c r="C22" s="814"/>
      <c r="D22" s="814"/>
      <c r="E22" s="814"/>
      <c r="F22" s="814"/>
      <c r="G22" s="814"/>
      <c r="H22" s="814"/>
      <c r="I22" s="814"/>
    </row>
    <row r="23" spans="1:9" ht="33.65" customHeight="1">
      <c r="A23" s="662">
        <v>5</v>
      </c>
      <c r="B23" s="814"/>
      <c r="C23" s="814"/>
      <c r="D23" s="814"/>
      <c r="E23" s="814"/>
      <c r="F23" s="814"/>
      <c r="G23" s="814"/>
      <c r="H23" s="814"/>
      <c r="I23" s="814"/>
    </row>
    <row r="24" spans="1:9" ht="33.65" customHeight="1">
      <c r="A24" s="661"/>
      <c r="B24" s="816" t="s">
        <v>6120</v>
      </c>
      <c r="C24" s="817"/>
      <c r="D24" s="817"/>
      <c r="E24" s="817"/>
      <c r="F24" s="817"/>
      <c r="G24" s="817"/>
      <c r="H24" s="817"/>
      <c r="I24" s="967"/>
    </row>
    <row r="25" spans="1:9" ht="33.65" customHeight="1">
      <c r="A25" s="662">
        <v>1</v>
      </c>
      <c r="B25" s="814"/>
      <c r="C25" s="814"/>
      <c r="D25" s="814"/>
      <c r="E25" s="814"/>
      <c r="F25" s="814"/>
      <c r="G25" s="814"/>
      <c r="H25" s="814"/>
      <c r="I25" s="814"/>
    </row>
    <row r="26" spans="1:9" ht="33.65" customHeight="1">
      <c r="A26" s="662">
        <v>2</v>
      </c>
      <c r="B26" s="814"/>
      <c r="C26" s="814"/>
      <c r="D26" s="814"/>
      <c r="E26" s="814"/>
      <c r="F26" s="814"/>
      <c r="G26" s="814"/>
      <c r="H26" s="814"/>
      <c r="I26" s="814"/>
    </row>
    <row r="27" spans="1:9" ht="33.65" customHeight="1">
      <c r="A27" s="662">
        <v>3</v>
      </c>
      <c r="B27" s="814"/>
      <c r="C27" s="814"/>
      <c r="D27" s="814"/>
      <c r="E27" s="814"/>
      <c r="F27" s="814"/>
      <c r="G27" s="814"/>
      <c r="H27" s="814"/>
      <c r="I27" s="814"/>
    </row>
    <row r="28" spans="1:9" ht="33.65" customHeight="1">
      <c r="A28" s="662">
        <v>4</v>
      </c>
      <c r="B28" s="789"/>
      <c r="C28" s="790"/>
      <c r="D28" s="790"/>
      <c r="E28" s="790"/>
      <c r="F28" s="790"/>
      <c r="G28" s="790"/>
      <c r="H28" s="790"/>
      <c r="I28" s="947"/>
    </row>
    <row r="29" spans="1:9" ht="33.65" customHeight="1">
      <c r="A29" s="662">
        <v>5</v>
      </c>
      <c r="B29" s="789"/>
      <c r="C29" s="790"/>
      <c r="D29" s="790"/>
      <c r="E29" s="790"/>
      <c r="F29" s="790"/>
      <c r="G29" s="790"/>
      <c r="H29" s="790"/>
      <c r="I29" s="947"/>
    </row>
    <row r="30" spans="1:9" ht="33.65" customHeight="1">
      <c r="A30" s="661"/>
      <c r="B30" s="812" t="s">
        <v>6119</v>
      </c>
      <c r="C30" s="812"/>
      <c r="D30" s="812"/>
      <c r="E30" s="812"/>
      <c r="F30" s="812"/>
      <c r="G30" s="812"/>
      <c r="H30" s="812"/>
      <c r="I30" s="812"/>
    </row>
    <row r="31" spans="1:9" ht="33.65" customHeight="1">
      <c r="A31" s="662">
        <v>1</v>
      </c>
      <c r="B31" s="814"/>
      <c r="C31" s="814"/>
      <c r="D31" s="814"/>
      <c r="E31" s="814"/>
      <c r="F31" s="814"/>
      <c r="G31" s="814"/>
      <c r="H31" s="814"/>
      <c r="I31" s="814"/>
    </row>
    <row r="32" spans="1:9" ht="33.65" customHeight="1">
      <c r="A32" s="662">
        <v>2</v>
      </c>
      <c r="B32" s="814"/>
      <c r="C32" s="814"/>
      <c r="D32" s="814"/>
      <c r="E32" s="814"/>
      <c r="F32" s="814"/>
      <c r="G32" s="814"/>
      <c r="H32" s="814"/>
      <c r="I32" s="814"/>
    </row>
    <row r="33" spans="1:9" ht="33.65" customHeight="1">
      <c r="A33" s="662">
        <v>3</v>
      </c>
      <c r="B33" s="814"/>
      <c r="C33" s="814"/>
      <c r="D33" s="814"/>
      <c r="E33" s="814"/>
      <c r="F33" s="814"/>
      <c r="G33" s="814"/>
      <c r="H33" s="814"/>
      <c r="I33" s="814"/>
    </row>
    <row r="34" spans="1:9" ht="33.65" customHeight="1">
      <c r="A34" s="662">
        <v>4</v>
      </c>
      <c r="B34" s="814"/>
      <c r="C34" s="814"/>
      <c r="D34" s="814"/>
      <c r="E34" s="814"/>
      <c r="F34" s="814"/>
      <c r="G34" s="814"/>
      <c r="H34" s="814"/>
      <c r="I34" s="814"/>
    </row>
    <row r="35" spans="1:9" ht="33.65" customHeight="1">
      <c r="A35" s="662">
        <v>5</v>
      </c>
      <c r="B35" s="789"/>
      <c r="C35" s="790"/>
      <c r="D35" s="790"/>
      <c r="E35" s="790"/>
      <c r="F35" s="790"/>
      <c r="G35" s="790"/>
      <c r="H35" s="790"/>
      <c r="I35" s="947"/>
    </row>
    <row r="36" spans="1:9" ht="33.65" customHeight="1">
      <c r="A36" s="661"/>
      <c r="B36" s="863" t="s">
        <v>6124</v>
      </c>
      <c r="C36" s="864"/>
      <c r="D36" s="864"/>
      <c r="E36" s="864"/>
      <c r="F36" s="864"/>
      <c r="G36" s="864"/>
      <c r="H36" s="864"/>
      <c r="I36" s="948"/>
    </row>
    <row r="37" spans="1:9" ht="33.65" customHeight="1">
      <c r="A37" s="661"/>
      <c r="B37" s="842" t="s">
        <v>6125</v>
      </c>
      <c r="C37" s="842"/>
      <c r="D37" s="842"/>
      <c r="E37" s="842"/>
      <c r="F37" s="842"/>
      <c r="G37" s="842"/>
      <c r="H37" s="842"/>
      <c r="I37" s="842"/>
    </row>
    <row r="38" spans="1:9" ht="33.65" customHeight="1">
      <c r="A38" s="922"/>
      <c r="B38" s="923"/>
      <c r="C38" s="923"/>
      <c r="D38" s="923"/>
      <c r="E38" s="923"/>
      <c r="F38" s="923"/>
      <c r="G38" s="923"/>
      <c r="H38" s="923"/>
      <c r="I38" s="923"/>
    </row>
    <row r="39" spans="1:9" ht="33.65" customHeight="1">
      <c r="A39" s="969"/>
      <c r="B39" s="970"/>
      <c r="C39" s="970"/>
      <c r="D39" s="970"/>
      <c r="E39" s="970"/>
      <c r="F39" s="970"/>
      <c r="G39" s="970"/>
      <c r="H39" s="970"/>
      <c r="I39" s="970"/>
    </row>
    <row r="40" spans="1:9" ht="33.65" customHeight="1">
      <c r="A40" s="969"/>
      <c r="B40" s="970"/>
      <c r="C40" s="970"/>
      <c r="D40" s="970"/>
      <c r="E40" s="970"/>
      <c r="F40" s="970"/>
      <c r="G40" s="970"/>
      <c r="H40" s="970"/>
      <c r="I40" s="970"/>
    </row>
    <row r="41" spans="1:9" ht="26">
      <c r="A41" s="985" t="s">
        <v>2881</v>
      </c>
      <c r="B41" s="986"/>
      <c r="C41" s="986"/>
      <c r="D41" s="986"/>
      <c r="E41" s="986"/>
      <c r="F41" s="986"/>
      <c r="G41" s="987"/>
    </row>
    <row r="42" spans="1:9" ht="72.5">
      <c r="A42" s="472" t="s">
        <v>2880</v>
      </c>
      <c r="B42" s="472" t="s">
        <v>2879</v>
      </c>
      <c r="C42" s="462" t="s">
        <v>1461</v>
      </c>
      <c r="D42" s="457" t="s">
        <v>2691</v>
      </c>
      <c r="E42" s="458" t="s">
        <v>2690</v>
      </c>
      <c r="F42" s="462" t="s">
        <v>2234</v>
      </c>
      <c r="G42" s="462" t="s">
        <v>2233</v>
      </c>
    </row>
    <row r="43" spans="1:9" ht="26.25" customHeight="1">
      <c r="A43" s="110"/>
      <c r="B43" s="988" t="s">
        <v>1455</v>
      </c>
      <c r="C43" s="988"/>
      <c r="D43" s="988"/>
      <c r="E43" s="988"/>
      <c r="F43" s="988"/>
      <c r="G43" s="988"/>
      <c r="H43" s="449">
        <f>H44+H63+H78+H94</f>
        <v>0</v>
      </c>
      <c r="I43" s="449">
        <f>I44+I63+I78+I94</f>
        <v>28</v>
      </c>
    </row>
    <row r="44" spans="1:9">
      <c r="A44" s="421" t="s">
        <v>1454</v>
      </c>
      <c r="B44" s="1003" t="s">
        <v>1453</v>
      </c>
      <c r="C44" s="1004"/>
      <c r="D44" s="1004"/>
      <c r="E44" s="1004"/>
      <c r="F44" s="1004"/>
      <c r="G44" s="1005"/>
      <c r="H44" s="449">
        <f>SUM(D48:D58)</f>
        <v>0</v>
      </c>
      <c r="I44" s="449">
        <f>COUNT(D48:D58)*2</f>
        <v>4</v>
      </c>
    </row>
    <row r="45" spans="1:9" ht="31" hidden="1">
      <c r="A45" s="21" t="s">
        <v>1452</v>
      </c>
      <c r="B45" s="42" t="s">
        <v>2689</v>
      </c>
      <c r="C45" s="25"/>
      <c r="D45" s="25"/>
      <c r="E45" s="26"/>
      <c r="F45" s="25"/>
      <c r="G45" s="25"/>
      <c r="H45" s="11"/>
      <c r="I45" s="11"/>
    </row>
    <row r="46" spans="1:9" ht="31" hidden="1">
      <c r="A46" s="21" t="s">
        <v>1448</v>
      </c>
      <c r="B46" s="42" t="s">
        <v>2688</v>
      </c>
      <c r="C46" s="25"/>
      <c r="D46" s="25"/>
      <c r="E46" s="26"/>
      <c r="F46" s="25"/>
      <c r="G46" s="25"/>
      <c r="H46" s="11"/>
      <c r="I46" s="11"/>
    </row>
    <row r="47" spans="1:9" ht="31" hidden="1">
      <c r="A47" s="21" t="s">
        <v>1444</v>
      </c>
      <c r="B47" s="42" t="s">
        <v>2687</v>
      </c>
      <c r="C47" s="25"/>
      <c r="D47" s="25"/>
      <c r="E47" s="26"/>
      <c r="F47" s="25"/>
      <c r="G47" s="25"/>
      <c r="H47" s="11"/>
      <c r="I47" s="11"/>
    </row>
    <row r="48" spans="1:9" ht="29">
      <c r="A48" s="19" t="s">
        <v>1440</v>
      </c>
      <c r="B48" s="42" t="s">
        <v>2686</v>
      </c>
      <c r="C48" s="25" t="s">
        <v>2878</v>
      </c>
      <c r="D48" s="24">
        <v>0</v>
      </c>
      <c r="E48" s="25" t="s">
        <v>116</v>
      </c>
      <c r="F48" s="17" t="s">
        <v>2877</v>
      </c>
      <c r="G48" s="24"/>
    </row>
    <row r="49" spans="1:9" ht="31" hidden="1">
      <c r="A49" s="21" t="s">
        <v>1436</v>
      </c>
      <c r="B49" s="42" t="s">
        <v>2683</v>
      </c>
      <c r="C49" s="25"/>
      <c r="D49" s="25"/>
      <c r="E49" s="25"/>
      <c r="F49" s="25"/>
      <c r="G49" s="25"/>
      <c r="H49" s="11"/>
      <c r="I49" s="11"/>
    </row>
    <row r="50" spans="1:9" ht="15.5" hidden="1">
      <c r="A50" s="21" t="s">
        <v>1432</v>
      </c>
      <c r="B50" s="42" t="s">
        <v>2682</v>
      </c>
      <c r="C50" s="25"/>
      <c r="D50" s="25"/>
      <c r="E50" s="25"/>
      <c r="F50" s="25"/>
      <c r="G50" s="25"/>
      <c r="H50" s="11"/>
      <c r="I50" s="11"/>
    </row>
    <row r="51" spans="1:9" ht="31" hidden="1">
      <c r="A51" s="21" t="s">
        <v>1426</v>
      </c>
      <c r="B51" s="42" t="s">
        <v>2681</v>
      </c>
      <c r="C51" s="25"/>
      <c r="D51" s="25"/>
      <c r="E51" s="25"/>
      <c r="F51" s="25"/>
      <c r="G51" s="25"/>
      <c r="H51" s="11"/>
      <c r="I51" s="11"/>
    </row>
    <row r="52" spans="1:9" ht="15.5" hidden="1">
      <c r="A52" s="21" t="s">
        <v>1420</v>
      </c>
      <c r="B52" s="42" t="s">
        <v>2680</v>
      </c>
      <c r="C52" s="25"/>
      <c r="D52" s="25"/>
      <c r="E52" s="25"/>
      <c r="F52" s="25"/>
      <c r="G52" s="25"/>
      <c r="H52" s="11"/>
      <c r="I52" s="11"/>
    </row>
    <row r="53" spans="1:9" ht="31" hidden="1">
      <c r="A53" s="21" t="s">
        <v>1417</v>
      </c>
      <c r="B53" s="42" t="s">
        <v>2679</v>
      </c>
      <c r="C53" s="25"/>
      <c r="D53" s="25"/>
      <c r="E53" s="25"/>
      <c r="F53" s="25"/>
      <c r="G53" s="25"/>
      <c r="H53" s="11"/>
      <c r="I53" s="11"/>
    </row>
    <row r="54" spans="1:9" ht="31" hidden="1">
      <c r="A54" s="21" t="s">
        <v>1414</v>
      </c>
      <c r="B54" s="42" t="s">
        <v>2678</v>
      </c>
      <c r="C54" s="25"/>
      <c r="D54" s="25"/>
      <c r="E54" s="25"/>
      <c r="F54" s="25"/>
      <c r="G54" s="25"/>
      <c r="H54" s="11"/>
      <c r="I54" s="11"/>
    </row>
    <row r="55" spans="1:9" ht="15.5" hidden="1">
      <c r="A55" s="21" t="s">
        <v>1408</v>
      </c>
      <c r="B55" s="42" t="s">
        <v>2677</v>
      </c>
      <c r="C55" s="25"/>
      <c r="D55" s="25"/>
      <c r="E55" s="25"/>
      <c r="F55" s="25"/>
      <c r="G55" s="25"/>
      <c r="H55" s="11"/>
      <c r="I55" s="11"/>
    </row>
    <row r="56" spans="1:9" ht="31" hidden="1">
      <c r="A56" s="21" t="s">
        <v>1404</v>
      </c>
      <c r="B56" s="42" t="s">
        <v>2676</v>
      </c>
      <c r="C56" s="25"/>
      <c r="D56" s="25"/>
      <c r="E56" s="25"/>
      <c r="F56" s="25"/>
      <c r="G56" s="25"/>
      <c r="H56" s="11"/>
      <c r="I56" s="11"/>
    </row>
    <row r="57" spans="1:9" ht="31" hidden="1">
      <c r="A57" s="21" t="s">
        <v>1400</v>
      </c>
      <c r="B57" s="42" t="s">
        <v>2675</v>
      </c>
      <c r="C57" s="25"/>
      <c r="D57" s="25"/>
      <c r="E57" s="25"/>
      <c r="F57" s="25"/>
      <c r="G57" s="25"/>
      <c r="H57" s="11"/>
      <c r="I57" s="11"/>
    </row>
    <row r="58" spans="1:9" ht="31">
      <c r="A58" s="19" t="s">
        <v>1395</v>
      </c>
      <c r="B58" s="42" t="s">
        <v>1394</v>
      </c>
      <c r="C58" s="17" t="s">
        <v>2397</v>
      </c>
      <c r="D58" s="24">
        <v>0</v>
      </c>
      <c r="E58" s="25" t="s">
        <v>110</v>
      </c>
      <c r="F58" s="25"/>
      <c r="G58" s="24"/>
    </row>
    <row r="59" spans="1:9" ht="30" hidden="1" customHeight="1">
      <c r="A59" s="21" t="s">
        <v>1392</v>
      </c>
      <c r="B59" s="42" t="s">
        <v>2674</v>
      </c>
      <c r="C59" s="25"/>
      <c r="D59" s="25"/>
      <c r="E59" s="26"/>
      <c r="F59" s="25"/>
      <c r="G59" s="25"/>
      <c r="H59" s="11"/>
      <c r="I59" s="11"/>
    </row>
    <row r="60" spans="1:9" ht="31" hidden="1">
      <c r="A60" s="21" t="s">
        <v>1383</v>
      </c>
      <c r="B60" s="42" t="s">
        <v>2673</v>
      </c>
      <c r="C60" s="25"/>
      <c r="D60" s="25"/>
      <c r="E60" s="26"/>
      <c r="F60" s="25"/>
      <c r="G60" s="25"/>
      <c r="H60" s="11"/>
      <c r="I60" s="11"/>
    </row>
    <row r="61" spans="1:9" ht="31" hidden="1">
      <c r="A61" s="21" t="s">
        <v>1381</v>
      </c>
      <c r="B61" s="42" t="s">
        <v>2672</v>
      </c>
      <c r="C61" s="25"/>
      <c r="D61" s="25"/>
      <c r="E61" s="26"/>
      <c r="F61" s="25"/>
      <c r="G61" s="25"/>
      <c r="H61" s="11"/>
      <c r="I61" s="11"/>
    </row>
    <row r="62" spans="1:9" ht="31" hidden="1">
      <c r="A62" s="21" t="s">
        <v>1379</v>
      </c>
      <c r="B62" s="191" t="s">
        <v>2671</v>
      </c>
      <c r="C62" s="130"/>
      <c r="D62" s="130"/>
      <c r="E62" s="117"/>
      <c r="F62" s="130"/>
      <c r="G62" s="130"/>
      <c r="H62" s="11"/>
      <c r="I62" s="11"/>
    </row>
    <row r="63" spans="1:9">
      <c r="A63" s="421" t="s">
        <v>1377</v>
      </c>
      <c r="B63" s="1028" t="s">
        <v>1376</v>
      </c>
      <c r="C63" s="1028"/>
      <c r="D63" s="1028"/>
      <c r="E63" s="1028"/>
      <c r="F63" s="1028"/>
      <c r="G63" s="1028"/>
      <c r="H63" s="449">
        <f>SUM(D67:D76)</f>
        <v>0</v>
      </c>
      <c r="I63" s="449">
        <f>COUNT(D67:D76)*2</f>
        <v>20</v>
      </c>
    </row>
    <row r="64" spans="1:9" ht="31" hidden="1">
      <c r="A64" s="21" t="s">
        <v>1375</v>
      </c>
      <c r="B64" s="265" t="s">
        <v>2670</v>
      </c>
      <c r="C64" s="186"/>
      <c r="D64" s="186"/>
      <c r="E64" s="89"/>
      <c r="F64" s="186"/>
      <c r="G64" s="186"/>
      <c r="H64" s="11"/>
      <c r="I64" s="11"/>
    </row>
    <row r="65" spans="1:9" ht="31" hidden="1">
      <c r="A65" s="21" t="s">
        <v>1373</v>
      </c>
      <c r="B65" s="38" t="s">
        <v>2669</v>
      </c>
      <c r="C65" s="25"/>
      <c r="D65" s="25"/>
      <c r="E65" s="26"/>
      <c r="F65" s="25"/>
      <c r="G65" s="25"/>
      <c r="H65" s="11"/>
      <c r="I65" s="11"/>
    </row>
    <row r="66" spans="1:9" ht="31" hidden="1">
      <c r="A66" s="21" t="s">
        <v>1370</v>
      </c>
      <c r="B66" s="177" t="s">
        <v>2668</v>
      </c>
      <c r="C66" s="192"/>
      <c r="D66" s="130"/>
      <c r="E66" s="117"/>
      <c r="F66" s="130"/>
      <c r="G66" s="130"/>
      <c r="H66" s="11"/>
      <c r="I66" s="11"/>
    </row>
    <row r="67" spans="1:9" ht="31">
      <c r="A67" s="19" t="s">
        <v>1367</v>
      </c>
      <c r="B67" s="38" t="s">
        <v>2660</v>
      </c>
      <c r="C67" s="50" t="s">
        <v>2876</v>
      </c>
      <c r="D67" s="24">
        <v>0</v>
      </c>
      <c r="E67" s="12" t="s">
        <v>110</v>
      </c>
      <c r="F67" s="25"/>
      <c r="G67" s="24"/>
    </row>
    <row r="68" spans="1:9" ht="29">
      <c r="A68" s="19"/>
      <c r="B68" s="38"/>
      <c r="C68" s="50" t="s">
        <v>2875</v>
      </c>
      <c r="D68" s="24">
        <v>0</v>
      </c>
      <c r="E68" s="12" t="s">
        <v>110</v>
      </c>
      <c r="F68" s="25"/>
      <c r="G68" s="24"/>
    </row>
    <row r="69" spans="1:9" ht="43.5">
      <c r="A69" s="19"/>
      <c r="B69" s="38"/>
      <c r="C69" s="50" t="s">
        <v>2874</v>
      </c>
      <c r="D69" s="24">
        <v>0</v>
      </c>
      <c r="E69" s="12" t="s">
        <v>110</v>
      </c>
      <c r="F69" s="25"/>
      <c r="G69" s="24"/>
    </row>
    <row r="70" spans="1:9" ht="29">
      <c r="A70" s="19"/>
      <c r="B70" s="38"/>
      <c r="C70" s="50" t="s">
        <v>2873</v>
      </c>
      <c r="D70" s="24">
        <v>0</v>
      </c>
      <c r="E70" s="12" t="s">
        <v>110</v>
      </c>
      <c r="F70" s="25"/>
      <c r="G70" s="24"/>
    </row>
    <row r="71" spans="1:9" ht="29">
      <c r="A71" s="19"/>
      <c r="B71" s="38"/>
      <c r="C71" s="50" t="s">
        <v>2872</v>
      </c>
      <c r="D71" s="24">
        <v>0</v>
      </c>
      <c r="E71" s="12" t="s">
        <v>110</v>
      </c>
      <c r="F71" s="25"/>
      <c r="G71" s="24"/>
    </row>
    <row r="72" spans="1:9" ht="29">
      <c r="A72" s="19"/>
      <c r="B72" s="38"/>
      <c r="C72" s="17" t="s">
        <v>2871</v>
      </c>
      <c r="D72" s="24">
        <v>0</v>
      </c>
      <c r="E72" s="12" t="s">
        <v>110</v>
      </c>
      <c r="F72" s="25"/>
      <c r="G72" s="24"/>
    </row>
    <row r="73" spans="1:9" ht="58">
      <c r="A73" s="19"/>
      <c r="B73" s="38"/>
      <c r="C73" s="50" t="s">
        <v>2870</v>
      </c>
      <c r="D73" s="24">
        <v>0</v>
      </c>
      <c r="E73" s="12" t="s">
        <v>110</v>
      </c>
      <c r="F73" s="25"/>
      <c r="G73" s="24"/>
    </row>
    <row r="74" spans="1:9" ht="29">
      <c r="A74" s="19"/>
      <c r="B74" s="38"/>
      <c r="C74" s="50" t="s">
        <v>2869</v>
      </c>
      <c r="D74" s="24">
        <v>0</v>
      </c>
      <c r="E74" s="12" t="s">
        <v>1758</v>
      </c>
      <c r="F74" s="25"/>
      <c r="G74" s="24"/>
    </row>
    <row r="75" spans="1:9" ht="43.5">
      <c r="A75" s="19"/>
      <c r="B75" s="38"/>
      <c r="C75" s="17" t="s">
        <v>2868</v>
      </c>
      <c r="D75" s="24">
        <v>0</v>
      </c>
      <c r="E75" s="12" t="s">
        <v>1758</v>
      </c>
      <c r="F75" s="25"/>
      <c r="G75" s="24"/>
    </row>
    <row r="76" spans="1:9" ht="58">
      <c r="A76" s="19"/>
      <c r="B76" s="38"/>
      <c r="C76" s="17" t="s">
        <v>2867</v>
      </c>
      <c r="D76" s="24">
        <v>0</v>
      </c>
      <c r="E76" s="12" t="s">
        <v>1758</v>
      </c>
      <c r="F76" s="25"/>
      <c r="G76" s="24"/>
    </row>
    <row r="77" spans="1:9" ht="31" hidden="1">
      <c r="A77" s="21" t="s">
        <v>1363</v>
      </c>
      <c r="B77" s="265" t="s">
        <v>2659</v>
      </c>
      <c r="D77" s="264"/>
      <c r="E77" s="89"/>
      <c r="F77" s="186"/>
      <c r="G77" s="186"/>
      <c r="H77" s="11"/>
      <c r="I77" s="11"/>
    </row>
    <row r="78" spans="1:9">
      <c r="A78" s="421" t="s">
        <v>1360</v>
      </c>
      <c r="B78" s="1003" t="s">
        <v>1359</v>
      </c>
      <c r="C78" s="1004"/>
      <c r="D78" s="1004"/>
      <c r="E78" s="1004"/>
      <c r="F78" s="1004"/>
      <c r="G78" s="1005"/>
      <c r="H78" s="449">
        <f>SUM(D80)</f>
        <v>0</v>
      </c>
      <c r="I78" s="449">
        <f>COUNT(D80)*2</f>
        <v>2</v>
      </c>
    </row>
    <row r="79" spans="1:9" ht="15.5" hidden="1">
      <c r="A79" s="21" t="s">
        <v>1358</v>
      </c>
      <c r="B79" s="38" t="s">
        <v>2658</v>
      </c>
      <c r="C79" s="22"/>
      <c r="D79" s="22"/>
      <c r="E79" s="13"/>
      <c r="F79" s="22"/>
      <c r="G79" s="25"/>
      <c r="H79" s="11"/>
      <c r="I79" s="11"/>
    </row>
    <row r="80" spans="1:9" ht="145">
      <c r="A80" s="19" t="s">
        <v>1356</v>
      </c>
      <c r="B80" s="38" t="s">
        <v>2655</v>
      </c>
      <c r="C80" s="84" t="s">
        <v>2866</v>
      </c>
      <c r="D80" s="10">
        <v>0</v>
      </c>
      <c r="E80" s="22" t="s">
        <v>116</v>
      </c>
      <c r="F80" s="17" t="s">
        <v>2865</v>
      </c>
      <c r="G80" s="24"/>
    </row>
    <row r="81" spans="1:9" ht="31" hidden="1">
      <c r="A81" s="21" t="s">
        <v>1353</v>
      </c>
      <c r="B81" s="38" t="s">
        <v>2652</v>
      </c>
      <c r="C81" s="25"/>
      <c r="D81" s="17"/>
      <c r="E81" s="26"/>
      <c r="F81" s="25"/>
      <c r="G81" s="25"/>
      <c r="H81" s="11"/>
      <c r="I81" s="11"/>
    </row>
    <row r="82" spans="1:9" hidden="1">
      <c r="A82" s="422" t="s">
        <v>1349</v>
      </c>
      <c r="B82" s="1003" t="s">
        <v>1348</v>
      </c>
      <c r="C82" s="1004"/>
      <c r="D82" s="1004"/>
      <c r="E82" s="1004"/>
      <c r="F82" s="1004"/>
      <c r="G82" s="1005"/>
      <c r="H82" s="11"/>
      <c r="I82" s="11"/>
    </row>
    <row r="83" spans="1:9" ht="46.5" hidden="1">
      <c r="A83" s="21" t="s">
        <v>1347</v>
      </c>
      <c r="B83" s="42" t="s">
        <v>1346</v>
      </c>
      <c r="C83" s="25"/>
      <c r="D83" s="17"/>
      <c r="E83" s="26"/>
      <c r="F83" s="25"/>
      <c r="G83" s="25"/>
      <c r="H83" s="11"/>
      <c r="I83" s="11"/>
    </row>
    <row r="84" spans="1:9" ht="46.5" hidden="1">
      <c r="A84" s="21" t="s">
        <v>1343</v>
      </c>
      <c r="B84" s="42" t="s">
        <v>1342</v>
      </c>
      <c r="C84" s="25"/>
      <c r="D84" s="17"/>
      <c r="E84" s="26"/>
      <c r="F84" s="25"/>
      <c r="G84" s="25"/>
      <c r="H84" s="11"/>
      <c r="I84" s="11"/>
    </row>
    <row r="85" spans="1:9" ht="46.5" hidden="1">
      <c r="A85" s="21" t="s">
        <v>1340</v>
      </c>
      <c r="B85" s="42" t="s">
        <v>1339</v>
      </c>
      <c r="C85" s="25"/>
      <c r="D85" s="17"/>
      <c r="E85" s="26"/>
      <c r="F85" s="25"/>
      <c r="G85" s="25"/>
      <c r="H85" s="11"/>
      <c r="I85" s="11"/>
    </row>
    <row r="86" spans="1:9" ht="46.5" hidden="1">
      <c r="A86" s="21" t="s">
        <v>1337</v>
      </c>
      <c r="B86" s="42" t="s">
        <v>1336</v>
      </c>
      <c r="C86" s="25"/>
      <c r="D86" s="17"/>
      <c r="E86" s="26"/>
      <c r="F86" s="178"/>
      <c r="G86" s="25"/>
      <c r="H86" s="11"/>
      <c r="I86" s="11"/>
    </row>
    <row r="87" spans="1:9" ht="46.5" hidden="1">
      <c r="A87" s="21" t="s">
        <v>1330</v>
      </c>
      <c r="B87" s="42" t="s">
        <v>1586</v>
      </c>
      <c r="C87" s="25"/>
      <c r="D87" s="17"/>
      <c r="E87" s="26"/>
      <c r="F87" s="178"/>
      <c r="G87" s="25"/>
      <c r="H87" s="11"/>
      <c r="I87" s="11"/>
    </row>
    <row r="88" spans="1:9" ht="46.5" hidden="1">
      <c r="A88" s="21" t="s">
        <v>1324</v>
      </c>
      <c r="B88" s="42" t="s">
        <v>1323</v>
      </c>
      <c r="C88" s="25"/>
      <c r="D88" s="17"/>
      <c r="E88" s="26"/>
      <c r="F88" s="178"/>
      <c r="G88" s="25"/>
      <c r="H88" s="11"/>
      <c r="I88" s="11"/>
    </row>
    <row r="89" spans="1:9" ht="46.5" hidden="1">
      <c r="A89" s="21" t="s">
        <v>1321</v>
      </c>
      <c r="B89" s="42" t="s">
        <v>1320</v>
      </c>
      <c r="C89" s="25"/>
      <c r="D89" s="17"/>
      <c r="E89" s="26"/>
      <c r="F89" s="178"/>
      <c r="G89" s="25"/>
      <c r="H89" s="11"/>
      <c r="I89" s="11"/>
    </row>
    <row r="90" spans="1:9" ht="77.5" hidden="1">
      <c r="A90" s="21" t="s">
        <v>1318</v>
      </c>
      <c r="B90" s="42" t="s">
        <v>1317</v>
      </c>
      <c r="C90" s="25"/>
      <c r="D90" s="17"/>
      <c r="E90" s="26"/>
      <c r="F90" s="178"/>
      <c r="G90" s="25"/>
      <c r="H90" s="11"/>
      <c r="I90" s="11"/>
    </row>
    <row r="91" spans="1:9" ht="46.5" hidden="1">
      <c r="A91" s="21" t="s">
        <v>1315</v>
      </c>
      <c r="B91" s="42" t="s">
        <v>1314</v>
      </c>
      <c r="C91" s="25"/>
      <c r="D91" s="17"/>
      <c r="E91" s="26"/>
      <c r="F91" s="178"/>
      <c r="G91" s="25"/>
      <c r="H91" s="11"/>
      <c r="I91" s="11"/>
    </row>
    <row r="92" spans="1:9" ht="46.5" hidden="1">
      <c r="A92" s="21" t="s">
        <v>1313</v>
      </c>
      <c r="B92" s="42" t="s">
        <v>1312</v>
      </c>
      <c r="C92" s="25"/>
      <c r="D92" s="17"/>
      <c r="E92" s="26"/>
      <c r="F92" s="178"/>
      <c r="G92" s="25"/>
      <c r="H92" s="11"/>
      <c r="I92" s="11"/>
    </row>
    <row r="93" spans="1:9" ht="29" hidden="1">
      <c r="A93" s="21" t="s">
        <v>1310</v>
      </c>
      <c r="B93" s="23" t="s">
        <v>1309</v>
      </c>
      <c r="C93" s="25"/>
      <c r="D93" s="17"/>
      <c r="E93" s="26"/>
      <c r="F93" s="178"/>
      <c r="G93" s="25"/>
      <c r="H93" s="11"/>
      <c r="I93" s="11"/>
    </row>
    <row r="94" spans="1:9">
      <c r="A94" s="421" t="s">
        <v>1307</v>
      </c>
      <c r="B94" s="1003" t="s">
        <v>1306</v>
      </c>
      <c r="C94" s="1004"/>
      <c r="D94" s="1004"/>
      <c r="E94" s="1004"/>
      <c r="F94" s="1004"/>
      <c r="G94" s="1005"/>
      <c r="H94" s="449">
        <f>SUM(D95)</f>
        <v>0</v>
      </c>
      <c r="I94" s="449">
        <f>COUNT(D95)*2</f>
        <v>2</v>
      </c>
    </row>
    <row r="95" spans="1:9" ht="29">
      <c r="A95" s="19" t="s">
        <v>1305</v>
      </c>
      <c r="B95" s="38" t="s">
        <v>1304</v>
      </c>
      <c r="C95" s="17" t="s">
        <v>2864</v>
      </c>
      <c r="D95" s="10">
        <v>0</v>
      </c>
      <c r="E95" s="25" t="s">
        <v>116</v>
      </c>
      <c r="F95" s="25"/>
      <c r="G95" s="24"/>
    </row>
    <row r="96" spans="1:9" ht="15.5" hidden="1">
      <c r="A96" s="21" t="s">
        <v>1303</v>
      </c>
      <c r="B96" s="38" t="s">
        <v>1302</v>
      </c>
      <c r="C96" s="25"/>
      <c r="D96" s="25"/>
      <c r="E96" s="26"/>
      <c r="F96" s="25"/>
      <c r="G96" s="25"/>
      <c r="H96" s="11"/>
      <c r="I96" s="11"/>
    </row>
    <row r="97" spans="1:9" ht="15.5" hidden="1">
      <c r="A97" s="21" t="s">
        <v>1301</v>
      </c>
      <c r="B97" s="38" t="s">
        <v>1300</v>
      </c>
      <c r="C97" s="25"/>
      <c r="D97" s="25"/>
      <c r="E97" s="26"/>
      <c r="F97" s="25"/>
      <c r="G97" s="25"/>
      <c r="H97" s="11"/>
      <c r="I97" s="11"/>
    </row>
    <row r="98" spans="1:9" ht="31" hidden="1">
      <c r="A98" s="21" t="s">
        <v>1299</v>
      </c>
      <c r="B98" s="38" t="s">
        <v>1298</v>
      </c>
      <c r="C98" s="25"/>
      <c r="D98" s="25"/>
      <c r="E98" s="26"/>
      <c r="F98" s="25"/>
      <c r="G98" s="25"/>
      <c r="H98" s="11"/>
      <c r="I98" s="11"/>
    </row>
    <row r="99" spans="1:9" ht="31" hidden="1">
      <c r="A99" s="21" t="s">
        <v>1297</v>
      </c>
      <c r="B99" s="31" t="s">
        <v>1296</v>
      </c>
      <c r="C99" s="25"/>
      <c r="D99" s="25"/>
      <c r="E99" s="26"/>
      <c r="F99" s="25"/>
      <c r="G99" s="25"/>
      <c r="H99" s="11"/>
      <c r="I99" s="11"/>
    </row>
    <row r="100" spans="1:9" ht="15.5" hidden="1">
      <c r="A100" s="21" t="s">
        <v>1295</v>
      </c>
      <c r="B100" s="38" t="s">
        <v>1294</v>
      </c>
      <c r="C100" s="25"/>
      <c r="D100" s="25"/>
      <c r="E100" s="26"/>
      <c r="F100" s="25"/>
      <c r="G100" s="25"/>
      <c r="H100" s="11"/>
      <c r="I100" s="11"/>
    </row>
    <row r="101" spans="1:9" ht="31" hidden="1">
      <c r="A101" s="21" t="s">
        <v>1293</v>
      </c>
      <c r="B101" s="38" t="s">
        <v>1292</v>
      </c>
      <c r="C101" s="25"/>
      <c r="D101" s="25"/>
      <c r="E101" s="26"/>
      <c r="F101" s="25"/>
      <c r="G101" s="25"/>
      <c r="H101" s="11"/>
      <c r="I101" s="11"/>
    </row>
    <row r="102" spans="1:9" hidden="1">
      <c r="A102" s="422" t="s">
        <v>1291</v>
      </c>
      <c r="B102" s="1024" t="s">
        <v>1290</v>
      </c>
      <c r="C102" s="1025"/>
      <c r="D102" s="1025"/>
      <c r="E102" s="1025"/>
      <c r="F102" s="1025"/>
      <c r="G102" s="1026"/>
      <c r="H102" s="11"/>
      <c r="I102" s="11"/>
    </row>
    <row r="103" spans="1:9" ht="62" hidden="1">
      <c r="A103" s="21" t="s">
        <v>1289</v>
      </c>
      <c r="B103" s="31" t="s">
        <v>1288</v>
      </c>
      <c r="C103" s="25"/>
      <c r="D103" s="25"/>
      <c r="E103" s="26"/>
      <c r="F103" s="25"/>
      <c r="G103" s="25"/>
      <c r="H103" s="11"/>
      <c r="I103" s="11"/>
    </row>
    <row r="104" spans="1:9" ht="62" hidden="1">
      <c r="A104" s="21" t="s">
        <v>1285</v>
      </c>
      <c r="B104" s="38" t="s">
        <v>1284</v>
      </c>
      <c r="C104" s="25"/>
      <c r="D104" s="25"/>
      <c r="E104" s="26"/>
      <c r="F104" s="25"/>
      <c r="G104" s="25"/>
      <c r="H104" s="11"/>
      <c r="I104" s="11"/>
    </row>
    <row r="105" spans="1:9">
      <c r="A105" s="110"/>
      <c r="B105" s="988" t="s">
        <v>1283</v>
      </c>
      <c r="C105" s="988"/>
      <c r="D105" s="988"/>
      <c r="E105" s="988"/>
      <c r="F105" s="988"/>
      <c r="G105" s="988"/>
      <c r="H105" s="449">
        <f>H106+H120+H126+H131+H138</f>
        <v>0</v>
      </c>
      <c r="I105" s="449">
        <f>I106+I120+I126+I131+I138</f>
        <v>60</v>
      </c>
    </row>
    <row r="106" spans="1:9">
      <c r="A106" s="415" t="s">
        <v>1282</v>
      </c>
      <c r="B106" s="918" t="s">
        <v>1281</v>
      </c>
      <c r="C106" s="919"/>
      <c r="D106" s="919"/>
      <c r="E106" s="919"/>
      <c r="F106" s="919"/>
      <c r="G106" s="920"/>
      <c r="H106" s="449">
        <f>SUM(D107:D119)</f>
        <v>0</v>
      </c>
      <c r="I106" s="449">
        <f>COUNT(D107:D119)*2</f>
        <v>20</v>
      </c>
    </row>
    <row r="107" spans="1:9" ht="31">
      <c r="A107" s="19" t="s">
        <v>1280</v>
      </c>
      <c r="B107" s="33" t="s">
        <v>1279</v>
      </c>
      <c r="C107" s="88" t="s">
        <v>1278</v>
      </c>
      <c r="D107" s="24">
        <v>0</v>
      </c>
      <c r="E107" s="26" t="s">
        <v>168</v>
      </c>
      <c r="F107" s="22" t="s">
        <v>1277</v>
      </c>
      <c r="G107" s="24"/>
    </row>
    <row r="108" spans="1:9" ht="39.75" customHeight="1">
      <c r="A108" s="19"/>
      <c r="B108" s="8"/>
      <c r="C108" s="36" t="s">
        <v>2863</v>
      </c>
      <c r="D108" s="24">
        <v>0</v>
      </c>
      <c r="E108" s="26" t="s">
        <v>168</v>
      </c>
      <c r="F108" s="25"/>
      <c r="G108" s="24"/>
    </row>
    <row r="109" spans="1:9" ht="46.5">
      <c r="A109" s="19" t="s">
        <v>1275</v>
      </c>
      <c r="B109" s="33" t="s">
        <v>1274</v>
      </c>
      <c r="C109" s="48" t="s">
        <v>2862</v>
      </c>
      <c r="D109" s="24">
        <v>0</v>
      </c>
      <c r="E109" s="26" t="s">
        <v>168</v>
      </c>
      <c r="F109" s="25"/>
      <c r="G109" s="24"/>
    </row>
    <row r="110" spans="1:9" ht="29">
      <c r="A110" s="19"/>
      <c r="B110" s="33"/>
      <c r="C110" s="48" t="s">
        <v>2861</v>
      </c>
      <c r="D110" s="24">
        <v>0</v>
      </c>
      <c r="E110" s="26" t="s">
        <v>168</v>
      </c>
      <c r="F110" s="25"/>
      <c r="G110" s="24"/>
    </row>
    <row r="111" spans="1:9" ht="29">
      <c r="A111" s="19"/>
      <c r="B111" s="8"/>
      <c r="C111" s="48" t="s">
        <v>2649</v>
      </c>
      <c r="D111" s="24">
        <v>0</v>
      </c>
      <c r="E111" s="26" t="s">
        <v>168</v>
      </c>
      <c r="F111" s="25"/>
      <c r="G111" s="24"/>
    </row>
    <row r="112" spans="1:9" ht="43.5">
      <c r="A112" s="19"/>
      <c r="B112" s="25"/>
      <c r="C112" s="48" t="s">
        <v>2860</v>
      </c>
      <c r="D112" s="24">
        <v>0</v>
      </c>
      <c r="E112" s="26" t="s">
        <v>168</v>
      </c>
      <c r="F112" s="25"/>
      <c r="G112" s="24"/>
    </row>
    <row r="113" spans="1:9" ht="31" hidden="1">
      <c r="A113" s="21" t="s">
        <v>1268</v>
      </c>
      <c r="B113" s="33" t="s">
        <v>1267</v>
      </c>
      <c r="C113" s="25"/>
      <c r="D113" s="25"/>
      <c r="E113" s="26"/>
      <c r="F113" s="25"/>
      <c r="G113" s="25"/>
      <c r="H113" s="11"/>
      <c r="I113" s="11"/>
    </row>
    <row r="114" spans="1:9" ht="31" hidden="1">
      <c r="A114" s="21" t="s">
        <v>1265</v>
      </c>
      <c r="B114" s="33" t="s">
        <v>1264</v>
      </c>
      <c r="C114" s="25"/>
      <c r="D114" s="25"/>
      <c r="E114" s="26"/>
      <c r="F114" s="25"/>
      <c r="G114" s="25"/>
      <c r="H114" s="11"/>
      <c r="I114" s="11"/>
    </row>
    <row r="115" spans="1:9" ht="58">
      <c r="A115" s="19" t="s">
        <v>1262</v>
      </c>
      <c r="B115" s="33" t="s">
        <v>1261</v>
      </c>
      <c r="C115" s="86" t="s">
        <v>2859</v>
      </c>
      <c r="D115" s="24">
        <v>0</v>
      </c>
      <c r="E115" s="13" t="s">
        <v>168</v>
      </c>
      <c r="F115" s="84" t="s">
        <v>2858</v>
      </c>
      <c r="G115" s="24"/>
    </row>
    <row r="116" spans="1:9" ht="43.5">
      <c r="A116" s="19"/>
      <c r="B116" s="33"/>
      <c r="C116" s="86" t="s">
        <v>2857</v>
      </c>
      <c r="D116" s="24">
        <v>0</v>
      </c>
      <c r="E116" s="13" t="s">
        <v>168</v>
      </c>
      <c r="F116" s="84"/>
      <c r="G116" s="24"/>
    </row>
    <row r="117" spans="1:9" ht="31">
      <c r="A117" s="19" t="s">
        <v>1258</v>
      </c>
      <c r="B117" s="33" t="s">
        <v>1257</v>
      </c>
      <c r="C117" s="102" t="s">
        <v>1256</v>
      </c>
      <c r="D117" s="24">
        <v>0</v>
      </c>
      <c r="E117" s="13" t="s">
        <v>168</v>
      </c>
      <c r="F117" s="25"/>
      <c r="G117" s="24"/>
    </row>
    <row r="118" spans="1:9" ht="46.5" hidden="1">
      <c r="A118" s="21" t="s">
        <v>1255</v>
      </c>
      <c r="B118" s="33" t="s">
        <v>1254</v>
      </c>
      <c r="D118" s="25"/>
      <c r="E118" s="26"/>
      <c r="F118" s="25"/>
      <c r="G118" s="25"/>
      <c r="H118" s="11"/>
      <c r="I118" s="11"/>
    </row>
    <row r="119" spans="1:9" ht="46.5">
      <c r="A119" s="19" t="s">
        <v>1252</v>
      </c>
      <c r="B119" s="33" t="s">
        <v>1251</v>
      </c>
      <c r="C119" s="17" t="s">
        <v>2204</v>
      </c>
      <c r="D119" s="24">
        <v>0</v>
      </c>
      <c r="E119" s="26" t="s">
        <v>1249</v>
      </c>
      <c r="F119" s="25"/>
      <c r="G119" s="24"/>
    </row>
    <row r="120" spans="1:9">
      <c r="A120" s="415" t="s">
        <v>1248</v>
      </c>
      <c r="B120" s="918" t="s">
        <v>2644</v>
      </c>
      <c r="C120" s="919"/>
      <c r="D120" s="919"/>
      <c r="E120" s="919"/>
      <c r="F120" s="919"/>
      <c r="G120" s="920"/>
      <c r="H120" s="449">
        <f>SUM(D121)</f>
        <v>0</v>
      </c>
      <c r="I120" s="449">
        <f>COUNT(D121)*2</f>
        <v>2</v>
      </c>
    </row>
    <row r="121" spans="1:9" ht="31">
      <c r="A121" s="19" t="s">
        <v>1246</v>
      </c>
      <c r="B121" s="66" t="s">
        <v>1245</v>
      </c>
      <c r="C121" s="17" t="s">
        <v>2856</v>
      </c>
      <c r="D121" s="24">
        <v>0</v>
      </c>
      <c r="E121" s="9" t="s">
        <v>986</v>
      </c>
      <c r="F121" s="25"/>
      <c r="G121" s="24"/>
    </row>
    <row r="122" spans="1:9" ht="46.5" hidden="1">
      <c r="A122" s="21" t="s">
        <v>1239</v>
      </c>
      <c r="B122" s="66" t="s">
        <v>1238</v>
      </c>
      <c r="C122" s="25"/>
      <c r="D122" s="25"/>
      <c r="E122" s="26"/>
      <c r="F122" s="25"/>
      <c r="G122" s="25"/>
      <c r="H122" s="11"/>
      <c r="I122" s="11"/>
    </row>
    <row r="123" spans="1:9" ht="46.5" hidden="1">
      <c r="A123" s="21" t="s">
        <v>1237</v>
      </c>
      <c r="B123" s="100" t="s">
        <v>1236</v>
      </c>
      <c r="C123" s="25"/>
      <c r="D123" s="25"/>
      <c r="E123" s="26"/>
      <c r="F123" s="25"/>
      <c r="G123" s="25"/>
      <c r="H123" s="11"/>
      <c r="I123" s="11"/>
    </row>
    <row r="124" spans="1:9" ht="46.5" hidden="1">
      <c r="A124" s="21" t="s">
        <v>1231</v>
      </c>
      <c r="B124" s="97" t="s">
        <v>1230</v>
      </c>
      <c r="C124" s="22"/>
      <c r="D124" s="25"/>
      <c r="E124" s="26"/>
      <c r="F124" s="25"/>
      <c r="G124" s="25"/>
      <c r="H124" s="11"/>
      <c r="I124" s="11"/>
    </row>
    <row r="125" spans="1:9" ht="46.5" hidden="1">
      <c r="A125" s="21" t="s">
        <v>1229</v>
      </c>
      <c r="B125" s="98" t="s">
        <v>1228</v>
      </c>
      <c r="C125" s="25"/>
      <c r="D125" s="25"/>
      <c r="E125" s="26"/>
      <c r="F125" s="25"/>
      <c r="G125" s="25"/>
      <c r="H125" s="11"/>
      <c r="I125" s="11"/>
    </row>
    <row r="126" spans="1:9">
      <c r="A126" s="415" t="s">
        <v>1227</v>
      </c>
      <c r="B126" s="918" t="s">
        <v>1226</v>
      </c>
      <c r="C126" s="919"/>
      <c r="D126" s="919"/>
      <c r="E126" s="919"/>
      <c r="F126" s="919"/>
      <c r="G126" s="920"/>
      <c r="H126" s="449">
        <f>SUM(D127:D129)</f>
        <v>0</v>
      </c>
      <c r="I126" s="449">
        <f>COUNT(D127:D129)*2</f>
        <v>6</v>
      </c>
    </row>
    <row r="127" spans="1:9" ht="31">
      <c r="A127" s="19" t="s">
        <v>1225</v>
      </c>
      <c r="B127" s="66" t="s">
        <v>1224</v>
      </c>
      <c r="C127" s="17" t="s">
        <v>2855</v>
      </c>
      <c r="D127" s="24">
        <v>0</v>
      </c>
      <c r="E127" s="26" t="s">
        <v>168</v>
      </c>
      <c r="F127" s="25"/>
      <c r="G127" s="24"/>
    </row>
    <row r="128" spans="1:9" ht="43.5">
      <c r="A128" s="19" t="s">
        <v>1220</v>
      </c>
      <c r="B128" s="66" t="s">
        <v>1219</v>
      </c>
      <c r="C128" s="22" t="s">
        <v>1912</v>
      </c>
      <c r="D128" s="24">
        <v>0</v>
      </c>
      <c r="E128" s="26" t="s">
        <v>1210</v>
      </c>
      <c r="F128" s="25"/>
      <c r="G128" s="24"/>
    </row>
    <row r="129" spans="1:9" ht="46.5">
      <c r="A129" s="19" t="s">
        <v>1217</v>
      </c>
      <c r="B129" s="66" t="s">
        <v>1216</v>
      </c>
      <c r="C129" s="23" t="s">
        <v>1215</v>
      </c>
      <c r="D129" s="24">
        <v>0</v>
      </c>
      <c r="E129" s="26" t="s">
        <v>1214</v>
      </c>
      <c r="F129" s="25"/>
      <c r="G129" s="24"/>
    </row>
    <row r="130" spans="1:9" ht="77.5" hidden="1">
      <c r="A130" s="21" t="s">
        <v>1213</v>
      </c>
      <c r="B130" s="97" t="s">
        <v>1212</v>
      </c>
      <c r="C130" s="25"/>
      <c r="D130" s="25"/>
      <c r="E130" s="26"/>
      <c r="F130" s="25"/>
      <c r="G130" s="25"/>
      <c r="H130" s="11"/>
      <c r="I130" s="11"/>
    </row>
    <row r="131" spans="1:9">
      <c r="A131" s="415" t="s">
        <v>1208</v>
      </c>
      <c r="B131" s="918" t="s">
        <v>1207</v>
      </c>
      <c r="C131" s="919"/>
      <c r="D131" s="919"/>
      <c r="E131" s="919"/>
      <c r="F131" s="919"/>
      <c r="G131" s="920"/>
      <c r="H131" s="449">
        <f>SUM(D132:D137)</f>
        <v>0</v>
      </c>
      <c r="I131" s="449">
        <f>COUNT(D132:D137)*2</f>
        <v>8</v>
      </c>
    </row>
    <row r="132" spans="1:9" ht="46.5">
      <c r="A132" s="19" t="s">
        <v>1206</v>
      </c>
      <c r="B132" s="66" t="s">
        <v>1205</v>
      </c>
      <c r="C132" s="22" t="s">
        <v>2854</v>
      </c>
      <c r="D132" s="24">
        <v>0</v>
      </c>
      <c r="E132" s="26" t="s">
        <v>110</v>
      </c>
      <c r="F132" s="25"/>
      <c r="G132" s="24"/>
    </row>
    <row r="133" spans="1:9" ht="31" hidden="1">
      <c r="A133" s="21" t="s">
        <v>1203</v>
      </c>
      <c r="B133" s="66" t="s">
        <v>1202</v>
      </c>
      <c r="C133" s="22"/>
      <c r="D133" s="25"/>
      <c r="E133" s="26"/>
      <c r="F133" s="25"/>
      <c r="G133" s="25"/>
      <c r="H133" s="11"/>
      <c r="I133" s="11"/>
    </row>
    <row r="134" spans="1:9" ht="31" hidden="1">
      <c r="A134" s="21" t="s">
        <v>1200</v>
      </c>
      <c r="B134" s="66" t="s">
        <v>1199</v>
      </c>
      <c r="C134" s="204"/>
      <c r="D134" s="25"/>
      <c r="E134" s="26"/>
      <c r="F134" s="25"/>
      <c r="G134" s="25"/>
      <c r="H134" s="11"/>
      <c r="I134" s="11"/>
    </row>
    <row r="135" spans="1:9" ht="46.5">
      <c r="A135" s="19" t="s">
        <v>1198</v>
      </c>
      <c r="B135" s="66" t="s">
        <v>1197</v>
      </c>
      <c r="C135" s="22" t="s">
        <v>2853</v>
      </c>
      <c r="D135" s="24">
        <v>0</v>
      </c>
      <c r="E135" s="26" t="s">
        <v>1195</v>
      </c>
      <c r="F135" s="25"/>
      <c r="G135" s="24"/>
    </row>
    <row r="136" spans="1:9" ht="58">
      <c r="A136" s="19"/>
      <c r="B136" s="42"/>
      <c r="C136" s="36" t="s">
        <v>2852</v>
      </c>
      <c r="D136" s="24">
        <v>0</v>
      </c>
      <c r="E136" s="26" t="s">
        <v>808</v>
      </c>
      <c r="F136" s="25"/>
      <c r="G136" s="24"/>
    </row>
    <row r="137" spans="1:9" ht="58">
      <c r="A137" s="19" t="s">
        <v>1191</v>
      </c>
      <c r="B137" s="35" t="s">
        <v>2639</v>
      </c>
      <c r="C137" s="30" t="s">
        <v>2376</v>
      </c>
      <c r="D137" s="24">
        <v>0</v>
      </c>
      <c r="E137" s="26" t="s">
        <v>168</v>
      </c>
      <c r="F137" s="25"/>
      <c r="G137" s="24"/>
    </row>
    <row r="138" spans="1:9">
      <c r="A138" s="415" t="s">
        <v>1188</v>
      </c>
      <c r="B138" s="918" t="s">
        <v>1187</v>
      </c>
      <c r="C138" s="1027"/>
      <c r="D138" s="919"/>
      <c r="E138" s="919"/>
      <c r="F138" s="919"/>
      <c r="G138" s="920"/>
      <c r="H138" s="449">
        <f>SUM(D139:D151)</f>
        <v>0</v>
      </c>
      <c r="I138" s="449">
        <f>COUNT(D139:D151)*2</f>
        <v>24</v>
      </c>
    </row>
    <row r="139" spans="1:9" ht="62">
      <c r="A139" s="19" t="s">
        <v>1186</v>
      </c>
      <c r="B139" s="66" t="s">
        <v>1185</v>
      </c>
      <c r="C139" s="36" t="s">
        <v>2638</v>
      </c>
      <c r="D139" s="24">
        <v>0</v>
      </c>
      <c r="E139" s="26" t="s">
        <v>808</v>
      </c>
      <c r="F139" s="25"/>
      <c r="G139" s="24"/>
    </row>
    <row r="140" spans="1:9" ht="15.5">
      <c r="A140" s="19"/>
      <c r="B140" s="66"/>
      <c r="C140" s="22" t="s">
        <v>2374</v>
      </c>
      <c r="D140" s="24">
        <v>0</v>
      </c>
      <c r="E140" s="26" t="s">
        <v>808</v>
      </c>
      <c r="F140" s="25"/>
      <c r="G140" s="24"/>
    </row>
    <row r="141" spans="1:9" ht="15.5">
      <c r="A141" s="19"/>
      <c r="B141" s="66"/>
      <c r="C141" s="22" t="s">
        <v>2373</v>
      </c>
      <c r="D141" s="24">
        <v>0</v>
      </c>
      <c r="E141" s="26" t="s">
        <v>808</v>
      </c>
      <c r="F141" s="25"/>
      <c r="G141" s="24"/>
    </row>
    <row r="142" spans="1:9" ht="15.5">
      <c r="A142" s="19"/>
      <c r="B142" s="66"/>
      <c r="C142" s="36" t="s">
        <v>2372</v>
      </c>
      <c r="D142" s="24">
        <v>0</v>
      </c>
      <c r="E142" s="26" t="s">
        <v>808</v>
      </c>
      <c r="F142" s="25"/>
      <c r="G142" s="24"/>
    </row>
    <row r="143" spans="1:9" ht="29">
      <c r="A143" s="19"/>
      <c r="B143" s="66"/>
      <c r="C143" s="36" t="s">
        <v>2371</v>
      </c>
      <c r="D143" s="24">
        <v>0</v>
      </c>
      <c r="E143" s="26" t="s">
        <v>808</v>
      </c>
      <c r="F143" s="25"/>
      <c r="G143" s="24"/>
    </row>
    <row r="144" spans="1:9" ht="15.5">
      <c r="A144" s="19"/>
      <c r="B144" s="66"/>
      <c r="C144" s="36" t="s">
        <v>2370</v>
      </c>
      <c r="D144" s="24">
        <v>0</v>
      </c>
      <c r="E144" s="26" t="s">
        <v>808</v>
      </c>
      <c r="F144" s="25"/>
      <c r="G144" s="24"/>
    </row>
    <row r="145" spans="1:9" ht="15.5">
      <c r="A145" s="19"/>
      <c r="B145" s="66"/>
      <c r="C145" s="36" t="s">
        <v>2369</v>
      </c>
      <c r="D145" s="24">
        <v>0</v>
      </c>
      <c r="E145" s="26" t="s">
        <v>808</v>
      </c>
      <c r="F145" s="25"/>
      <c r="G145" s="24"/>
    </row>
    <row r="146" spans="1:9" ht="15.5">
      <c r="A146" s="19"/>
      <c r="B146" s="66"/>
      <c r="C146" s="36" t="s">
        <v>2851</v>
      </c>
      <c r="D146" s="24">
        <v>0</v>
      </c>
      <c r="E146" s="26" t="s">
        <v>808</v>
      </c>
      <c r="F146" s="25"/>
      <c r="G146" s="24"/>
    </row>
    <row r="147" spans="1:9" ht="46.5">
      <c r="A147" s="19" t="s">
        <v>1182</v>
      </c>
      <c r="B147" s="66" t="s">
        <v>1181</v>
      </c>
      <c r="C147" s="23" t="s">
        <v>1180</v>
      </c>
      <c r="D147" s="24">
        <v>0</v>
      </c>
      <c r="E147" s="26" t="s">
        <v>808</v>
      </c>
      <c r="F147" s="25"/>
      <c r="G147" s="24"/>
    </row>
    <row r="148" spans="1:9" ht="46.5">
      <c r="A148" s="19" t="s">
        <v>1179</v>
      </c>
      <c r="B148" s="97" t="s">
        <v>1178</v>
      </c>
      <c r="C148" s="23" t="s">
        <v>1177</v>
      </c>
      <c r="D148" s="24">
        <v>0</v>
      </c>
      <c r="E148" s="26" t="s">
        <v>808</v>
      </c>
      <c r="F148" s="25"/>
      <c r="G148" s="24"/>
    </row>
    <row r="149" spans="1:9" ht="46.5" hidden="1">
      <c r="A149" s="21" t="s">
        <v>1176</v>
      </c>
      <c r="B149" s="66" t="s">
        <v>1175</v>
      </c>
      <c r="C149" s="17"/>
      <c r="D149" s="25"/>
      <c r="E149" s="26"/>
      <c r="F149" s="25"/>
      <c r="G149" s="25"/>
      <c r="H149" s="11"/>
      <c r="I149" s="11"/>
    </row>
    <row r="150" spans="1:9" ht="62">
      <c r="A150" s="19" t="s">
        <v>1173</v>
      </c>
      <c r="B150" s="66" t="s">
        <v>1172</v>
      </c>
      <c r="C150" s="22" t="s">
        <v>1171</v>
      </c>
      <c r="D150" s="24">
        <v>0</v>
      </c>
      <c r="E150" s="26" t="s">
        <v>1170</v>
      </c>
      <c r="F150" s="25"/>
      <c r="G150" s="24"/>
    </row>
    <row r="151" spans="1:9" ht="72.5">
      <c r="A151" s="19"/>
      <c r="B151" s="66"/>
      <c r="C151" s="22" t="s">
        <v>2850</v>
      </c>
      <c r="D151" s="24">
        <v>0</v>
      </c>
      <c r="E151" s="26" t="s">
        <v>1170</v>
      </c>
      <c r="F151" s="25"/>
      <c r="G151" s="24"/>
    </row>
    <row r="152" spans="1:9" ht="46.5" hidden="1">
      <c r="A152" s="21" t="s">
        <v>1169</v>
      </c>
      <c r="B152" s="69" t="s">
        <v>1168</v>
      </c>
      <c r="C152" s="25"/>
      <c r="D152" s="25"/>
      <c r="E152" s="26"/>
      <c r="F152" s="25"/>
      <c r="G152" s="25"/>
      <c r="H152" s="11"/>
      <c r="I152" s="11"/>
    </row>
    <row r="153" spans="1:9">
      <c r="A153" s="110"/>
      <c r="B153" s="988" t="s">
        <v>1167</v>
      </c>
      <c r="C153" s="988"/>
      <c r="D153" s="988"/>
      <c r="E153" s="988"/>
      <c r="F153" s="988"/>
      <c r="G153" s="988"/>
      <c r="H153" s="449">
        <f>H154+H176+H182+H188+H204+H215</f>
        <v>0</v>
      </c>
      <c r="I153" s="449">
        <f>I154+I176+I182+I188+I204+I215</f>
        <v>130</v>
      </c>
    </row>
    <row r="154" spans="1:9">
      <c r="A154" s="421" t="s">
        <v>1166</v>
      </c>
      <c r="B154" s="1024" t="s">
        <v>1165</v>
      </c>
      <c r="C154" s="1025"/>
      <c r="D154" s="1025"/>
      <c r="E154" s="1025"/>
      <c r="F154" s="1025"/>
      <c r="G154" s="1026"/>
      <c r="H154" s="449">
        <f>SUM(D155:D175)</f>
        <v>0</v>
      </c>
      <c r="I154" s="449">
        <f>COUNT(D155:D175)*2</f>
        <v>42</v>
      </c>
    </row>
    <row r="155" spans="1:9" ht="43.5">
      <c r="A155" s="19" t="s">
        <v>1164</v>
      </c>
      <c r="B155" s="66" t="s">
        <v>1163</v>
      </c>
      <c r="C155" s="263" t="s">
        <v>2849</v>
      </c>
      <c r="D155" s="16">
        <v>0</v>
      </c>
      <c r="E155" s="262" t="s">
        <v>168</v>
      </c>
      <c r="F155" s="261" t="s">
        <v>2848</v>
      </c>
      <c r="G155" s="24"/>
    </row>
    <row r="156" spans="1:9" ht="31">
      <c r="A156" s="19" t="s">
        <v>1158</v>
      </c>
      <c r="B156" s="69" t="s">
        <v>1157</v>
      </c>
      <c r="C156" s="22" t="s">
        <v>2179</v>
      </c>
      <c r="D156" s="16">
        <v>0</v>
      </c>
      <c r="E156" s="262" t="s">
        <v>168</v>
      </c>
      <c r="F156" s="22"/>
      <c r="G156" s="24"/>
    </row>
    <row r="157" spans="1:9" ht="15.5">
      <c r="A157" s="19"/>
      <c r="B157" s="69"/>
      <c r="C157" s="22" t="s">
        <v>2847</v>
      </c>
      <c r="D157" s="16">
        <v>0</v>
      </c>
      <c r="E157" s="262" t="s">
        <v>168</v>
      </c>
      <c r="F157" s="48"/>
      <c r="G157" s="24"/>
    </row>
    <row r="158" spans="1:9" ht="29">
      <c r="A158" s="19"/>
      <c r="B158" s="69"/>
      <c r="C158" s="22" t="s">
        <v>2846</v>
      </c>
      <c r="D158" s="16">
        <v>0</v>
      </c>
      <c r="E158" s="262" t="s">
        <v>168</v>
      </c>
      <c r="F158" s="12"/>
      <c r="G158" s="24"/>
    </row>
    <row r="159" spans="1:9" ht="29">
      <c r="A159" s="19"/>
      <c r="B159" s="69"/>
      <c r="C159" s="22" t="s">
        <v>2845</v>
      </c>
      <c r="D159" s="16">
        <v>0</v>
      </c>
      <c r="E159" s="262" t="s">
        <v>168</v>
      </c>
      <c r="F159" s="12"/>
      <c r="G159" s="24"/>
    </row>
    <row r="160" spans="1:9" ht="31">
      <c r="A160" s="19" t="s">
        <v>1146</v>
      </c>
      <c r="B160" s="42" t="s">
        <v>1145</v>
      </c>
      <c r="C160" s="36" t="s">
        <v>2622</v>
      </c>
      <c r="D160" s="16">
        <v>0</v>
      </c>
      <c r="E160" s="262" t="s">
        <v>168</v>
      </c>
      <c r="F160" s="22"/>
      <c r="G160" s="24"/>
    </row>
    <row r="161" spans="1:9" ht="29">
      <c r="A161" s="19"/>
      <c r="B161" s="42"/>
      <c r="C161" s="22" t="s">
        <v>2620</v>
      </c>
      <c r="D161" s="16">
        <v>0</v>
      </c>
      <c r="E161" s="262" t="s">
        <v>168</v>
      </c>
      <c r="F161" s="25"/>
      <c r="G161" s="24"/>
    </row>
    <row r="162" spans="1:9" ht="43.5">
      <c r="A162" s="19"/>
      <c r="B162" s="42"/>
      <c r="C162" s="68" t="s">
        <v>2619</v>
      </c>
      <c r="D162" s="16">
        <v>0</v>
      </c>
      <c r="E162" s="262" t="s">
        <v>168</v>
      </c>
      <c r="F162" s="25"/>
      <c r="G162" s="24"/>
    </row>
    <row r="163" spans="1:9" ht="15.5">
      <c r="A163" s="19"/>
      <c r="B163" s="42"/>
      <c r="C163" s="68" t="s">
        <v>2844</v>
      </c>
      <c r="D163" s="16">
        <v>0</v>
      </c>
      <c r="E163" s="262" t="s">
        <v>168</v>
      </c>
      <c r="G163" s="24"/>
    </row>
    <row r="164" spans="1:9" ht="15.5">
      <c r="A164" s="19"/>
      <c r="B164" s="42"/>
      <c r="C164" s="22" t="s">
        <v>2843</v>
      </c>
      <c r="D164" s="16">
        <v>0</v>
      </c>
      <c r="E164" s="262" t="s">
        <v>168</v>
      </c>
      <c r="F164" s="12"/>
      <c r="G164" s="24"/>
    </row>
    <row r="165" spans="1:9" ht="43.5">
      <c r="A165" s="19"/>
      <c r="B165" s="42"/>
      <c r="C165" s="32" t="s">
        <v>2842</v>
      </c>
      <c r="D165" s="16">
        <v>0</v>
      </c>
      <c r="E165" s="262" t="s">
        <v>168</v>
      </c>
      <c r="F165" s="22"/>
      <c r="G165" s="24"/>
    </row>
    <row r="166" spans="1:9" ht="15.5">
      <c r="A166" s="19"/>
      <c r="B166" s="42"/>
      <c r="C166" s="22" t="s">
        <v>2841</v>
      </c>
      <c r="D166" s="16">
        <v>0</v>
      </c>
      <c r="E166" s="262" t="s">
        <v>168</v>
      </c>
      <c r="F166" s="12"/>
      <c r="G166" s="24"/>
    </row>
    <row r="167" spans="1:9" ht="43.5">
      <c r="A167" s="19"/>
      <c r="B167" s="22"/>
      <c r="C167" s="22" t="s">
        <v>2840</v>
      </c>
      <c r="D167" s="16">
        <v>0</v>
      </c>
      <c r="E167" s="262" t="s">
        <v>168</v>
      </c>
      <c r="F167" s="12"/>
      <c r="G167" s="24"/>
    </row>
    <row r="168" spans="1:9" ht="29">
      <c r="A168" s="19"/>
      <c r="B168" s="42"/>
      <c r="C168" s="22" t="s">
        <v>2839</v>
      </c>
      <c r="D168" s="16">
        <v>0</v>
      </c>
      <c r="E168" s="262" t="s">
        <v>168</v>
      </c>
      <c r="G168" s="24"/>
    </row>
    <row r="169" spans="1:9" ht="15.5">
      <c r="A169" s="19"/>
      <c r="B169" s="42"/>
      <c r="C169" s="22" t="s">
        <v>2838</v>
      </c>
      <c r="D169" s="16">
        <v>0</v>
      </c>
      <c r="E169" s="262" t="s">
        <v>168</v>
      </c>
      <c r="F169" s="12"/>
      <c r="G169" s="24"/>
    </row>
    <row r="170" spans="1:9" ht="87">
      <c r="A170" s="19" t="s">
        <v>1134</v>
      </c>
      <c r="B170" s="42" t="s">
        <v>1133</v>
      </c>
      <c r="C170" s="36" t="s">
        <v>2166</v>
      </c>
      <c r="D170" s="16">
        <v>0</v>
      </c>
      <c r="E170" s="262" t="s">
        <v>168</v>
      </c>
      <c r="F170" s="36" t="s">
        <v>2165</v>
      </c>
      <c r="G170" s="24"/>
    </row>
    <row r="171" spans="1:9" ht="43.5">
      <c r="A171" s="19"/>
      <c r="B171" s="42"/>
      <c r="C171" s="36" t="s">
        <v>2164</v>
      </c>
      <c r="D171" s="16">
        <v>0</v>
      </c>
      <c r="E171" s="262" t="s">
        <v>168</v>
      </c>
      <c r="F171" s="22" t="s">
        <v>2163</v>
      </c>
      <c r="G171" s="24"/>
    </row>
    <row r="172" spans="1:9" ht="46.5">
      <c r="A172" s="19" t="s">
        <v>1131</v>
      </c>
      <c r="B172" s="42" t="s">
        <v>1130</v>
      </c>
      <c r="C172" s="22" t="s">
        <v>1129</v>
      </c>
      <c r="D172" s="16">
        <v>0</v>
      </c>
      <c r="E172" s="262" t="s">
        <v>168</v>
      </c>
      <c r="F172" s="25"/>
      <c r="G172" s="24"/>
    </row>
    <row r="173" spans="1:9" ht="31">
      <c r="A173" s="19" t="s">
        <v>1128</v>
      </c>
      <c r="B173" s="42" t="s">
        <v>1127</v>
      </c>
      <c r="C173" s="22" t="s">
        <v>2837</v>
      </c>
      <c r="D173" s="16">
        <v>0</v>
      </c>
      <c r="E173" s="262" t="s">
        <v>168</v>
      </c>
      <c r="F173" s="22"/>
      <c r="G173" s="24"/>
    </row>
    <row r="174" spans="1:9" ht="77.5">
      <c r="A174" s="19" t="s">
        <v>1124</v>
      </c>
      <c r="B174" s="177" t="s">
        <v>1123</v>
      </c>
      <c r="C174" s="263" t="s">
        <v>2836</v>
      </c>
      <c r="D174" s="16">
        <v>0</v>
      </c>
      <c r="E174" s="262" t="s">
        <v>168</v>
      </c>
      <c r="G174" s="24"/>
    </row>
    <row r="175" spans="1:9" ht="47.25" customHeight="1">
      <c r="A175" s="19"/>
      <c r="B175" s="38"/>
      <c r="C175" s="36" t="s">
        <v>2156</v>
      </c>
      <c r="D175" s="16">
        <v>0</v>
      </c>
      <c r="E175" s="262" t="s">
        <v>168</v>
      </c>
      <c r="F175" s="261"/>
      <c r="G175" s="152"/>
    </row>
    <row r="176" spans="1:9">
      <c r="A176" s="421" t="s">
        <v>1118</v>
      </c>
      <c r="B176" s="1003" t="s">
        <v>2605</v>
      </c>
      <c r="C176" s="1004"/>
      <c r="D176" s="1004"/>
      <c r="E176" s="1004"/>
      <c r="F176" s="1004"/>
      <c r="G176" s="1005"/>
      <c r="H176" s="449">
        <f>SUM(D177:D181)</f>
        <v>0</v>
      </c>
      <c r="I176" s="449">
        <f>COUNT(D177:D181)*2</f>
        <v>8</v>
      </c>
    </row>
    <row r="177" spans="1:9" ht="72.5">
      <c r="A177" s="19" t="s">
        <v>1116</v>
      </c>
      <c r="B177" s="69" t="s">
        <v>1115</v>
      </c>
      <c r="C177" s="23" t="s">
        <v>1114</v>
      </c>
      <c r="D177" s="37">
        <v>0</v>
      </c>
      <c r="E177" s="26" t="s">
        <v>168</v>
      </c>
      <c r="F177" s="23" t="s">
        <v>1113</v>
      </c>
      <c r="G177" s="24"/>
    </row>
    <row r="178" spans="1:9" ht="46.5" hidden="1">
      <c r="A178" s="21" t="s">
        <v>1112</v>
      </c>
      <c r="B178" s="33" t="s">
        <v>1111</v>
      </c>
      <c r="C178" s="25"/>
      <c r="D178" s="25"/>
      <c r="E178" s="26"/>
      <c r="F178" s="25"/>
      <c r="G178" s="25"/>
      <c r="H178" s="11"/>
      <c r="I178" s="11"/>
    </row>
    <row r="179" spans="1:9" ht="43.5">
      <c r="A179" s="19" t="s">
        <v>1110</v>
      </c>
      <c r="B179" s="33" t="s">
        <v>1109</v>
      </c>
      <c r="C179" s="103" t="s">
        <v>2835</v>
      </c>
      <c r="D179" s="37">
        <v>0</v>
      </c>
      <c r="E179" s="26" t="s">
        <v>168</v>
      </c>
      <c r="F179" s="22" t="s">
        <v>1877</v>
      </c>
      <c r="G179" s="24"/>
    </row>
    <row r="180" spans="1:9" ht="31">
      <c r="A180" s="19" t="s">
        <v>1107</v>
      </c>
      <c r="B180" s="203" t="s">
        <v>1106</v>
      </c>
      <c r="C180" s="48" t="s">
        <v>2834</v>
      </c>
      <c r="D180" s="37">
        <v>0</v>
      </c>
      <c r="E180" s="26" t="s">
        <v>168</v>
      </c>
      <c r="F180" s="48"/>
      <c r="G180" s="24"/>
    </row>
    <row r="181" spans="1:9" ht="29">
      <c r="A181" s="19"/>
      <c r="B181" s="87"/>
      <c r="C181" s="17" t="s">
        <v>2833</v>
      </c>
      <c r="D181" s="37">
        <v>0</v>
      </c>
      <c r="E181" s="26" t="s">
        <v>168</v>
      </c>
      <c r="F181" s="12"/>
      <c r="G181" s="24"/>
    </row>
    <row r="182" spans="1:9">
      <c r="A182" s="421" t="s">
        <v>1103</v>
      </c>
      <c r="B182" s="1003" t="s">
        <v>2587</v>
      </c>
      <c r="C182" s="1004"/>
      <c r="D182" s="1004"/>
      <c r="E182" s="1004"/>
      <c r="F182" s="1004"/>
      <c r="G182" s="1005"/>
      <c r="H182" s="449">
        <f>SUM(D183:D187)</f>
        <v>0</v>
      </c>
      <c r="I182" s="449">
        <f>COUNT(D183:D187)*2</f>
        <v>10</v>
      </c>
    </row>
    <row r="183" spans="1:9" ht="43.5">
      <c r="A183" s="19" t="s">
        <v>1101</v>
      </c>
      <c r="B183" s="69" t="s">
        <v>1100</v>
      </c>
      <c r="C183" s="86" t="s">
        <v>2832</v>
      </c>
      <c r="D183" s="24">
        <v>0</v>
      </c>
      <c r="E183" s="26" t="s">
        <v>235</v>
      </c>
      <c r="F183" s="25"/>
      <c r="G183" s="24"/>
    </row>
    <row r="184" spans="1:9" ht="43.5">
      <c r="A184" s="19"/>
      <c r="B184" s="202"/>
      <c r="C184" s="86" t="s">
        <v>1098</v>
      </c>
      <c r="D184" s="24">
        <v>0</v>
      </c>
      <c r="E184" s="26" t="s">
        <v>168</v>
      </c>
      <c r="F184" s="25"/>
      <c r="G184" s="24"/>
    </row>
    <row r="185" spans="1:9" ht="43.5">
      <c r="A185" s="19" t="s">
        <v>1097</v>
      </c>
      <c r="B185" s="202" t="s">
        <v>1096</v>
      </c>
      <c r="C185" s="86" t="s">
        <v>2831</v>
      </c>
      <c r="D185" s="24">
        <v>0</v>
      </c>
      <c r="E185" s="26" t="s">
        <v>168</v>
      </c>
      <c r="F185" s="25"/>
      <c r="G185" s="24"/>
    </row>
    <row r="186" spans="1:9" ht="72.5">
      <c r="A186" s="19"/>
      <c r="B186" s="202"/>
      <c r="C186" s="84" t="s">
        <v>1094</v>
      </c>
      <c r="D186" s="24">
        <v>0</v>
      </c>
      <c r="E186" s="26" t="s">
        <v>190</v>
      </c>
      <c r="F186" s="25"/>
      <c r="G186" s="24"/>
    </row>
    <row r="187" spans="1:9" ht="62">
      <c r="A187" s="19" t="s">
        <v>1093</v>
      </c>
      <c r="B187" s="69" t="s">
        <v>1092</v>
      </c>
      <c r="C187" s="23" t="s">
        <v>1091</v>
      </c>
      <c r="D187" s="24">
        <v>0</v>
      </c>
      <c r="E187" s="26" t="s">
        <v>422</v>
      </c>
      <c r="F187" s="25"/>
      <c r="G187" s="24"/>
    </row>
    <row r="188" spans="1:9">
      <c r="A188" s="421" t="s">
        <v>1090</v>
      </c>
      <c r="B188" s="1003" t="s">
        <v>2581</v>
      </c>
      <c r="C188" s="1004"/>
      <c r="D188" s="1004"/>
      <c r="E188" s="1004"/>
      <c r="F188" s="1004"/>
      <c r="G188" s="1005"/>
      <c r="H188" s="449">
        <f>SUM(D190:D203)</f>
        <v>0</v>
      </c>
      <c r="I188" s="449">
        <f>COUNT(D190:D203)*2</f>
        <v>26</v>
      </c>
    </row>
    <row r="189" spans="1:9" ht="31" hidden="1">
      <c r="A189" s="21" t="s">
        <v>1088</v>
      </c>
      <c r="B189" s="42" t="s">
        <v>1087</v>
      </c>
      <c r="D189" s="25"/>
      <c r="E189" s="26"/>
      <c r="F189" s="25"/>
      <c r="G189" s="25"/>
      <c r="H189" s="11"/>
      <c r="I189" s="11"/>
    </row>
    <row r="190" spans="1:9" ht="46.5">
      <c r="A190" s="19" t="s">
        <v>1084</v>
      </c>
      <c r="B190" s="42" t="s">
        <v>1083</v>
      </c>
      <c r="C190" s="25" t="s">
        <v>2830</v>
      </c>
      <c r="D190" s="24">
        <v>0</v>
      </c>
      <c r="E190" s="26" t="s">
        <v>190</v>
      </c>
      <c r="F190" s="22" t="s">
        <v>2829</v>
      </c>
      <c r="G190" s="24"/>
    </row>
    <row r="191" spans="1:9" ht="31">
      <c r="A191" s="19" t="s">
        <v>1081</v>
      </c>
      <c r="B191" s="42" t="s">
        <v>1080</v>
      </c>
      <c r="C191" s="8" t="s">
        <v>2148</v>
      </c>
      <c r="D191" s="24">
        <v>0</v>
      </c>
      <c r="E191" s="26" t="s">
        <v>1078</v>
      </c>
      <c r="F191" s="22" t="s">
        <v>2828</v>
      </c>
      <c r="G191" s="24"/>
    </row>
    <row r="192" spans="1:9" ht="46.5" hidden="1">
      <c r="A192" s="21" t="s">
        <v>1076</v>
      </c>
      <c r="B192" s="42" t="s">
        <v>1075</v>
      </c>
      <c r="C192" s="17"/>
      <c r="D192" s="25"/>
      <c r="E192" s="26"/>
      <c r="F192" s="25"/>
      <c r="G192" s="25"/>
      <c r="H192" s="11"/>
      <c r="I192" s="11"/>
    </row>
    <row r="193" spans="1:9" ht="31">
      <c r="A193" s="19" t="s">
        <v>1062</v>
      </c>
      <c r="B193" s="42" t="s">
        <v>1061</v>
      </c>
      <c r="C193" s="17" t="s">
        <v>2827</v>
      </c>
      <c r="D193" s="24">
        <v>0</v>
      </c>
      <c r="E193" s="26" t="s">
        <v>422</v>
      </c>
      <c r="F193" s="17" t="s">
        <v>2826</v>
      </c>
      <c r="G193" s="24"/>
    </row>
    <row r="194" spans="1:9" ht="29">
      <c r="A194" s="19"/>
      <c r="B194" s="42"/>
      <c r="C194" s="17" t="s">
        <v>2825</v>
      </c>
      <c r="D194" s="24">
        <v>0</v>
      </c>
      <c r="E194" s="26" t="s">
        <v>422</v>
      </c>
      <c r="F194" s="17" t="s">
        <v>2824</v>
      </c>
      <c r="G194" s="24"/>
    </row>
    <row r="195" spans="1:9" ht="29">
      <c r="A195" s="19"/>
      <c r="B195" s="42"/>
      <c r="C195" s="17" t="s">
        <v>2823</v>
      </c>
      <c r="D195" s="24">
        <v>0</v>
      </c>
      <c r="E195" s="26" t="s">
        <v>422</v>
      </c>
      <c r="F195" s="17" t="s">
        <v>2822</v>
      </c>
      <c r="G195" s="24"/>
    </row>
    <row r="196" spans="1:9" ht="29">
      <c r="A196" s="19"/>
      <c r="B196" s="42"/>
      <c r="C196" s="17" t="s">
        <v>2821</v>
      </c>
      <c r="D196" s="24">
        <v>0</v>
      </c>
      <c r="E196" s="26" t="s">
        <v>422</v>
      </c>
      <c r="F196" s="17" t="s">
        <v>2820</v>
      </c>
      <c r="G196" s="24"/>
    </row>
    <row r="197" spans="1:9" ht="15.5">
      <c r="A197" s="19"/>
      <c r="B197" s="42"/>
      <c r="C197" s="17" t="s">
        <v>2819</v>
      </c>
      <c r="D197" s="24">
        <v>0</v>
      </c>
      <c r="E197" s="26" t="s">
        <v>422</v>
      </c>
      <c r="F197" s="17" t="s">
        <v>2818</v>
      </c>
      <c r="G197" s="24"/>
    </row>
    <row r="198" spans="1:9" ht="31">
      <c r="A198" s="19" t="s">
        <v>1057</v>
      </c>
      <c r="B198" s="42" t="s">
        <v>1056</v>
      </c>
      <c r="C198" s="22" t="s">
        <v>2817</v>
      </c>
      <c r="D198" s="24">
        <v>0</v>
      </c>
      <c r="E198" s="26" t="s">
        <v>422</v>
      </c>
      <c r="F198" s="22"/>
      <c r="G198" s="24"/>
    </row>
    <row r="199" spans="1:9" ht="29">
      <c r="A199" s="19"/>
      <c r="B199" s="42"/>
      <c r="C199" s="48" t="s">
        <v>2816</v>
      </c>
      <c r="D199" s="24">
        <v>0</v>
      </c>
      <c r="E199" s="26" t="s">
        <v>422</v>
      </c>
      <c r="F199" s="12"/>
      <c r="G199" s="24"/>
    </row>
    <row r="200" spans="1:9" ht="15.5">
      <c r="A200" s="19"/>
      <c r="B200" s="42"/>
      <c r="C200" s="75" t="s">
        <v>2815</v>
      </c>
      <c r="D200" s="24">
        <v>0</v>
      </c>
      <c r="E200" s="26" t="s">
        <v>422</v>
      </c>
      <c r="F200" s="12"/>
      <c r="G200" s="24"/>
    </row>
    <row r="201" spans="1:9" ht="15.5">
      <c r="A201" s="19"/>
      <c r="B201" s="42"/>
      <c r="C201" s="75" t="s">
        <v>1053</v>
      </c>
      <c r="D201" s="24">
        <v>0</v>
      </c>
      <c r="E201" s="26" t="s">
        <v>422</v>
      </c>
      <c r="F201" s="12"/>
      <c r="G201" s="24"/>
    </row>
    <row r="202" spans="1:9" ht="31">
      <c r="A202" s="19" t="s">
        <v>1049</v>
      </c>
      <c r="B202" s="42" t="s">
        <v>1048</v>
      </c>
      <c r="C202" s="36" t="s">
        <v>2350</v>
      </c>
      <c r="D202" s="24">
        <v>0</v>
      </c>
      <c r="E202" s="26" t="s">
        <v>422</v>
      </c>
      <c r="F202" s="25"/>
      <c r="G202" s="24"/>
    </row>
    <row r="203" spans="1:9" ht="29">
      <c r="A203" s="19"/>
      <c r="B203" s="79"/>
      <c r="C203" s="36" t="s">
        <v>2814</v>
      </c>
      <c r="D203" s="24">
        <v>0</v>
      </c>
      <c r="E203" s="26" t="s">
        <v>422</v>
      </c>
      <c r="F203" s="25"/>
      <c r="G203" s="152"/>
    </row>
    <row r="204" spans="1:9">
      <c r="A204" s="421" t="s">
        <v>1043</v>
      </c>
      <c r="B204" s="1003" t="s">
        <v>1042</v>
      </c>
      <c r="C204" s="1004"/>
      <c r="D204" s="1004"/>
      <c r="E204" s="1004"/>
      <c r="F204" s="1004"/>
      <c r="G204" s="1005"/>
      <c r="H204" s="449">
        <f>SUM(D205:D214)</f>
        <v>0</v>
      </c>
      <c r="I204" s="449">
        <f>COUNT(D205:D214)*2</f>
        <v>20</v>
      </c>
    </row>
    <row r="205" spans="1:9" ht="58">
      <c r="A205" s="19" t="s">
        <v>1041</v>
      </c>
      <c r="B205" s="42" t="s">
        <v>1040</v>
      </c>
      <c r="C205" s="84" t="s">
        <v>1851</v>
      </c>
      <c r="D205" s="16">
        <v>0</v>
      </c>
      <c r="E205" s="26" t="s">
        <v>1028</v>
      </c>
      <c r="F205" s="22" t="s">
        <v>2813</v>
      </c>
      <c r="G205" s="24"/>
    </row>
    <row r="206" spans="1:9" ht="29">
      <c r="A206" s="19"/>
      <c r="B206" s="42"/>
      <c r="C206" s="22" t="s">
        <v>2564</v>
      </c>
      <c r="D206" s="16">
        <v>0</v>
      </c>
      <c r="E206" s="26" t="s">
        <v>1028</v>
      </c>
      <c r="F206" s="22" t="s">
        <v>2563</v>
      </c>
      <c r="G206" s="24"/>
    </row>
    <row r="207" spans="1:9" ht="72.5">
      <c r="A207" s="19"/>
      <c r="B207" s="42"/>
      <c r="C207" s="84" t="s">
        <v>1845</v>
      </c>
      <c r="D207" s="16">
        <v>0</v>
      </c>
      <c r="E207" s="26" t="s">
        <v>1028</v>
      </c>
      <c r="F207" s="22" t="s">
        <v>2812</v>
      </c>
      <c r="G207" s="24"/>
    </row>
    <row r="208" spans="1:9" ht="43.5">
      <c r="A208" s="19"/>
      <c r="B208" s="42"/>
      <c r="C208" s="84" t="s">
        <v>2811</v>
      </c>
      <c r="D208" s="16">
        <v>0</v>
      </c>
      <c r="E208" s="26" t="s">
        <v>1028</v>
      </c>
      <c r="F208" s="22" t="s">
        <v>2810</v>
      </c>
      <c r="G208" s="24"/>
    </row>
    <row r="209" spans="1:9" ht="87">
      <c r="A209" s="19"/>
      <c r="B209" s="42"/>
      <c r="C209" s="248" t="s">
        <v>2809</v>
      </c>
      <c r="D209" s="16">
        <v>0</v>
      </c>
      <c r="E209" s="140" t="s">
        <v>1028</v>
      </c>
      <c r="F209" s="48" t="s">
        <v>2808</v>
      </c>
      <c r="G209" s="24"/>
    </row>
    <row r="210" spans="1:9" ht="43.5">
      <c r="A210" s="19"/>
      <c r="B210" s="42"/>
      <c r="C210" s="84" t="s">
        <v>2807</v>
      </c>
      <c r="D210" s="16">
        <v>0</v>
      </c>
      <c r="E210" s="26" t="s">
        <v>1028</v>
      </c>
      <c r="F210" s="22" t="s">
        <v>2806</v>
      </c>
      <c r="G210" s="24"/>
    </row>
    <row r="211" spans="1:9" ht="31">
      <c r="A211" s="19" t="s">
        <v>1036</v>
      </c>
      <c r="B211" s="42" t="s">
        <v>1035</v>
      </c>
      <c r="C211" s="84" t="s">
        <v>2805</v>
      </c>
      <c r="D211" s="16">
        <v>0</v>
      </c>
      <c r="E211" s="26" t="s">
        <v>1028</v>
      </c>
      <c r="F211" s="22" t="s">
        <v>2804</v>
      </c>
      <c r="G211" s="24"/>
    </row>
    <row r="212" spans="1:9" ht="29">
      <c r="A212" s="19"/>
      <c r="B212" s="42"/>
      <c r="C212" s="84" t="s">
        <v>1833</v>
      </c>
      <c r="D212" s="16">
        <v>0</v>
      </c>
      <c r="E212" s="26" t="s">
        <v>1028</v>
      </c>
      <c r="F212" s="22" t="s">
        <v>2803</v>
      </c>
      <c r="G212" s="24"/>
    </row>
    <row r="213" spans="1:9" ht="15.5">
      <c r="A213" s="19"/>
      <c r="B213" s="42"/>
      <c r="C213" s="22" t="s">
        <v>316</v>
      </c>
      <c r="D213" s="16">
        <v>0</v>
      </c>
      <c r="E213" s="26" t="s">
        <v>1028</v>
      </c>
      <c r="F213" s="12" t="s">
        <v>1831</v>
      </c>
      <c r="G213" s="24"/>
    </row>
    <row r="214" spans="1:9" ht="46.5">
      <c r="A214" s="19" t="s">
        <v>1031</v>
      </c>
      <c r="B214" s="33" t="s">
        <v>1030</v>
      </c>
      <c r="C214" s="17" t="s">
        <v>1828</v>
      </c>
      <c r="D214" s="16">
        <v>0</v>
      </c>
      <c r="E214" s="26" t="s">
        <v>1028</v>
      </c>
      <c r="F214" s="25"/>
      <c r="G214" s="24"/>
    </row>
    <row r="215" spans="1:9">
      <c r="A215" s="421" t="s">
        <v>1027</v>
      </c>
      <c r="B215" s="1003" t="s">
        <v>2553</v>
      </c>
      <c r="C215" s="1004"/>
      <c r="D215" s="1004"/>
      <c r="E215" s="1004"/>
      <c r="F215" s="1004"/>
      <c r="G215" s="1005"/>
      <c r="H215" s="449">
        <f>SUM(D216:D228)</f>
        <v>0</v>
      </c>
      <c r="I215" s="449">
        <f>COUNT(D216:D228)*2</f>
        <v>24</v>
      </c>
    </row>
    <row r="216" spans="1:9" ht="46.5">
      <c r="A216" s="19" t="s">
        <v>1025</v>
      </c>
      <c r="B216" s="42" t="s">
        <v>1024</v>
      </c>
      <c r="C216" s="29" t="s">
        <v>1023</v>
      </c>
      <c r="D216" s="16">
        <v>0</v>
      </c>
      <c r="E216" s="13" t="s">
        <v>168</v>
      </c>
      <c r="F216" s="22" t="s">
        <v>2802</v>
      </c>
      <c r="G216" s="24"/>
    </row>
    <row r="217" spans="1:9" ht="46.5" hidden="1">
      <c r="A217" s="21" t="s">
        <v>1021</v>
      </c>
      <c r="B217" s="42" t="s">
        <v>1020</v>
      </c>
      <c r="C217" s="25"/>
      <c r="D217" s="25" t="s">
        <v>2801</v>
      </c>
      <c r="E217" s="26"/>
      <c r="F217" s="25"/>
      <c r="G217" s="25"/>
      <c r="H217" s="11"/>
      <c r="I217" s="11"/>
    </row>
    <row r="218" spans="1:9" ht="46.5">
      <c r="A218" s="19" t="s">
        <v>1007</v>
      </c>
      <c r="B218" s="42" t="s">
        <v>1006</v>
      </c>
      <c r="C218" s="166" t="s">
        <v>1814</v>
      </c>
      <c r="D218" s="16">
        <v>0</v>
      </c>
      <c r="E218" s="13" t="s">
        <v>168</v>
      </c>
      <c r="F218" s="22" t="s">
        <v>2330</v>
      </c>
      <c r="G218" s="24"/>
    </row>
    <row r="219" spans="1:9" ht="62">
      <c r="A219" s="19" t="s">
        <v>1003</v>
      </c>
      <c r="B219" s="38" t="s">
        <v>1002</v>
      </c>
      <c r="C219" s="31" t="s">
        <v>2329</v>
      </c>
      <c r="D219" s="16">
        <v>0</v>
      </c>
      <c r="E219" s="13" t="s">
        <v>168</v>
      </c>
      <c r="F219" s="22"/>
      <c r="G219" s="24"/>
    </row>
    <row r="220" spans="1:9" ht="43.5">
      <c r="A220" s="19" t="s">
        <v>1001</v>
      </c>
      <c r="B220" s="42" t="s">
        <v>1000</v>
      </c>
      <c r="C220" s="31" t="s">
        <v>999</v>
      </c>
      <c r="D220" s="16">
        <v>0</v>
      </c>
      <c r="E220" s="26" t="s">
        <v>986</v>
      </c>
      <c r="F220" s="23" t="s">
        <v>1808</v>
      </c>
      <c r="G220" s="24"/>
    </row>
    <row r="221" spans="1:9" ht="101.5">
      <c r="A221" s="19" t="s">
        <v>997</v>
      </c>
      <c r="B221" s="38" t="s">
        <v>996</v>
      </c>
      <c r="C221" s="17" t="s">
        <v>2800</v>
      </c>
      <c r="D221" s="16">
        <v>0</v>
      </c>
      <c r="E221" s="26" t="s">
        <v>986</v>
      </c>
      <c r="F221" s="17" t="s">
        <v>2799</v>
      </c>
      <c r="G221" s="24"/>
    </row>
    <row r="222" spans="1:9" ht="31">
      <c r="A222" s="19"/>
      <c r="B222" s="38"/>
      <c r="C222" s="31" t="s">
        <v>995</v>
      </c>
      <c r="D222" s="16">
        <v>0</v>
      </c>
      <c r="E222" s="26" t="s">
        <v>986</v>
      </c>
      <c r="F222" s="23" t="s">
        <v>994</v>
      </c>
      <c r="G222" s="24"/>
    </row>
    <row r="223" spans="1:9" ht="31">
      <c r="A223" s="19"/>
      <c r="B223" s="38"/>
      <c r="C223" s="31" t="s">
        <v>993</v>
      </c>
      <c r="D223" s="16">
        <v>0</v>
      </c>
      <c r="E223" s="26" t="s">
        <v>986</v>
      </c>
      <c r="F223" s="23" t="s">
        <v>992</v>
      </c>
      <c r="G223" s="24"/>
    </row>
    <row r="224" spans="1:9" ht="46.5">
      <c r="A224" s="19" t="s">
        <v>991</v>
      </c>
      <c r="B224" s="42" t="s">
        <v>990</v>
      </c>
      <c r="C224" s="17" t="s">
        <v>2327</v>
      </c>
      <c r="D224" s="16">
        <v>0</v>
      </c>
      <c r="E224" s="26" t="s">
        <v>986</v>
      </c>
      <c r="F224" s="22"/>
      <c r="G224" s="24"/>
    </row>
    <row r="225" spans="1:9" ht="43.5">
      <c r="A225" s="116"/>
      <c r="B225" s="25"/>
      <c r="C225" s="30" t="s">
        <v>2117</v>
      </c>
      <c r="D225" s="16">
        <v>0</v>
      </c>
      <c r="E225" s="26" t="s">
        <v>986</v>
      </c>
      <c r="F225" s="22" t="s">
        <v>2326</v>
      </c>
      <c r="G225" s="24"/>
    </row>
    <row r="226" spans="1:9" ht="29">
      <c r="A226" s="228"/>
      <c r="B226" s="260"/>
      <c r="C226" s="25" t="s">
        <v>2115</v>
      </c>
      <c r="D226" s="16">
        <v>0</v>
      </c>
      <c r="E226" s="26" t="s">
        <v>986</v>
      </c>
      <c r="F226" s="106" t="s">
        <v>2325</v>
      </c>
      <c r="G226" s="24"/>
    </row>
    <row r="227" spans="1:9" ht="43.5">
      <c r="A227" s="228"/>
      <c r="B227" s="260"/>
      <c r="C227" s="36" t="s">
        <v>2113</v>
      </c>
      <c r="D227" s="16">
        <v>0</v>
      </c>
      <c r="E227" s="26" t="s">
        <v>986</v>
      </c>
      <c r="F227" s="22" t="s">
        <v>2112</v>
      </c>
      <c r="G227" s="24"/>
    </row>
    <row r="228" spans="1:9" ht="14.5">
      <c r="A228" s="228"/>
      <c r="B228" s="260"/>
      <c r="C228" s="36" t="s">
        <v>2798</v>
      </c>
      <c r="D228" s="16">
        <v>0</v>
      </c>
      <c r="E228" s="26" t="s">
        <v>986</v>
      </c>
      <c r="F228" s="22" t="s">
        <v>2797</v>
      </c>
      <c r="G228" s="259"/>
    </row>
    <row r="229" spans="1:9">
      <c r="A229" s="110"/>
      <c r="B229" s="988" t="s">
        <v>984</v>
      </c>
      <c r="C229" s="988"/>
      <c r="D229" s="988"/>
      <c r="E229" s="988"/>
      <c r="F229" s="988"/>
      <c r="G229" s="988"/>
      <c r="H229" s="449">
        <f>H230+H235+H251+H264+H278+H283+H296+H311+H316</f>
        <v>0</v>
      </c>
      <c r="I229" s="449">
        <f>I230+I235+I251+I264+I278+I283+I296+I311+I316</f>
        <v>128</v>
      </c>
    </row>
    <row r="230" spans="1:9">
      <c r="A230" s="415" t="s">
        <v>983</v>
      </c>
      <c r="B230" s="1003" t="s">
        <v>2537</v>
      </c>
      <c r="C230" s="1004"/>
      <c r="D230" s="1004"/>
      <c r="E230" s="1004"/>
      <c r="F230" s="1004"/>
      <c r="G230" s="1005"/>
      <c r="H230" s="449">
        <f>SUM(D231:D233)</f>
        <v>0</v>
      </c>
      <c r="I230" s="449">
        <f>COUNT(D231:D233)*2</f>
        <v>6</v>
      </c>
    </row>
    <row r="231" spans="1:9" ht="43.5">
      <c r="A231" s="19" t="s">
        <v>981</v>
      </c>
      <c r="B231" s="69" t="s">
        <v>980</v>
      </c>
      <c r="C231" s="23" t="s">
        <v>979</v>
      </c>
      <c r="D231" s="16">
        <v>0</v>
      </c>
      <c r="E231" s="26" t="s">
        <v>110</v>
      </c>
      <c r="F231" s="84" t="s">
        <v>2796</v>
      </c>
      <c r="G231" s="24"/>
    </row>
    <row r="232" spans="1:9" ht="43.5">
      <c r="A232" s="19"/>
      <c r="B232" s="69"/>
      <c r="C232" s="30" t="s">
        <v>978</v>
      </c>
      <c r="D232" s="16">
        <v>0</v>
      </c>
      <c r="E232" s="26" t="s">
        <v>110</v>
      </c>
      <c r="F232" s="239"/>
      <c r="G232" s="24"/>
    </row>
    <row r="233" spans="1:9" ht="46.5">
      <c r="A233" s="19" t="s">
        <v>977</v>
      </c>
      <c r="B233" s="42" t="s">
        <v>976</v>
      </c>
      <c r="C233" s="23" t="s">
        <v>975</v>
      </c>
      <c r="D233" s="16">
        <v>0</v>
      </c>
      <c r="E233" s="26" t="s">
        <v>974</v>
      </c>
      <c r="F233" s="22"/>
      <c r="G233" s="24"/>
    </row>
    <row r="234" spans="1:9" ht="46.5" hidden="1">
      <c r="A234" s="21" t="s">
        <v>972</v>
      </c>
      <c r="B234" s="42" t="s">
        <v>971</v>
      </c>
      <c r="C234" s="22"/>
      <c r="D234" s="25"/>
      <c r="E234" s="26"/>
      <c r="F234" s="25"/>
      <c r="G234" s="25"/>
      <c r="H234" s="11"/>
      <c r="I234" s="11"/>
    </row>
    <row r="235" spans="1:9">
      <c r="A235" s="415" t="s">
        <v>970</v>
      </c>
      <c r="B235" s="1003" t="s">
        <v>969</v>
      </c>
      <c r="C235" s="1004"/>
      <c r="D235" s="1004"/>
      <c r="E235" s="1004"/>
      <c r="F235" s="1004"/>
      <c r="G235" s="1005"/>
      <c r="H235" s="449">
        <f>SUM(D236:D249)</f>
        <v>0</v>
      </c>
      <c r="I235" s="449">
        <f>COUNT(D236:D249)*2</f>
        <v>26</v>
      </c>
    </row>
    <row r="236" spans="1:9" ht="46.5">
      <c r="A236" s="19" t="s">
        <v>968</v>
      </c>
      <c r="B236" s="42" t="s">
        <v>967</v>
      </c>
      <c r="C236" s="22" t="s">
        <v>2795</v>
      </c>
      <c r="D236" s="37">
        <v>0</v>
      </c>
      <c r="E236" s="26" t="s">
        <v>110</v>
      </c>
      <c r="F236" s="22" t="s">
        <v>965</v>
      </c>
      <c r="G236" s="24"/>
    </row>
    <row r="237" spans="1:9" ht="29">
      <c r="A237" s="19"/>
      <c r="B237" s="42"/>
      <c r="C237" s="22" t="s">
        <v>2324</v>
      </c>
      <c r="D237" s="37">
        <v>0</v>
      </c>
      <c r="E237" s="26" t="s">
        <v>1078</v>
      </c>
      <c r="F237" s="23"/>
      <c r="G237" s="24"/>
    </row>
    <row r="238" spans="1:9" ht="31" hidden="1">
      <c r="A238" s="21" t="s">
        <v>964</v>
      </c>
      <c r="B238" s="69" t="s">
        <v>963</v>
      </c>
      <c r="C238" s="25"/>
      <c r="D238" s="25"/>
      <c r="E238" s="26"/>
      <c r="F238" s="25"/>
      <c r="G238" s="25"/>
      <c r="H238" s="11"/>
      <c r="I238" s="11"/>
    </row>
    <row r="239" spans="1:9" ht="43.5">
      <c r="A239" s="19" t="s">
        <v>962</v>
      </c>
      <c r="B239" s="42" t="s">
        <v>961</v>
      </c>
      <c r="C239" s="22" t="s">
        <v>960</v>
      </c>
      <c r="D239" s="37">
        <v>0</v>
      </c>
      <c r="E239" s="26" t="s">
        <v>168</v>
      </c>
      <c r="F239" s="25"/>
      <c r="G239" s="24"/>
    </row>
    <row r="240" spans="1:9" ht="29">
      <c r="A240" s="19"/>
      <c r="B240" s="42"/>
      <c r="C240" s="22" t="s">
        <v>1794</v>
      </c>
      <c r="D240" s="37">
        <v>0</v>
      </c>
      <c r="E240" s="26" t="s">
        <v>168</v>
      </c>
      <c r="F240" s="25"/>
      <c r="G240" s="24"/>
    </row>
    <row r="241" spans="1:9" ht="29">
      <c r="A241" s="19"/>
      <c r="B241" s="42"/>
      <c r="C241" s="22" t="s">
        <v>2794</v>
      </c>
      <c r="D241" s="37">
        <v>0</v>
      </c>
      <c r="E241" s="26" t="s">
        <v>190</v>
      </c>
      <c r="F241" s="25"/>
      <c r="G241" s="24"/>
    </row>
    <row r="242" spans="1:9" ht="31">
      <c r="A242" s="19" t="s">
        <v>958</v>
      </c>
      <c r="B242" s="42" t="s">
        <v>957</v>
      </c>
      <c r="C242" s="23" t="s">
        <v>1793</v>
      </c>
      <c r="D242" s="37">
        <v>0</v>
      </c>
      <c r="E242" s="26" t="s">
        <v>190</v>
      </c>
      <c r="F242" s="25"/>
      <c r="G242" s="24"/>
    </row>
    <row r="243" spans="1:9" ht="15.5">
      <c r="A243" s="19"/>
      <c r="B243" s="42"/>
      <c r="C243" s="13" t="s">
        <v>955</v>
      </c>
      <c r="D243" s="37">
        <v>0</v>
      </c>
      <c r="E243" s="13" t="s">
        <v>190</v>
      </c>
      <c r="F243" s="25"/>
      <c r="G243" s="24"/>
    </row>
    <row r="244" spans="1:9" ht="43.5">
      <c r="A244" s="19"/>
      <c r="B244" s="42"/>
      <c r="C244" s="164" t="s">
        <v>954</v>
      </c>
      <c r="D244" s="37">
        <v>0</v>
      </c>
      <c r="E244" s="13" t="s">
        <v>51</v>
      </c>
      <c r="F244" s="25"/>
      <c r="G244" s="24"/>
    </row>
    <row r="245" spans="1:9" ht="31">
      <c r="A245" s="19" t="s">
        <v>953</v>
      </c>
      <c r="B245" s="69" t="s">
        <v>952</v>
      </c>
      <c r="C245" s="17" t="s">
        <v>951</v>
      </c>
      <c r="D245" s="37">
        <v>0</v>
      </c>
      <c r="E245" s="9" t="s">
        <v>110</v>
      </c>
      <c r="F245" s="25"/>
      <c r="G245" s="24"/>
    </row>
    <row r="246" spans="1:9" ht="43.5">
      <c r="A246" s="19"/>
      <c r="B246" s="69"/>
      <c r="C246" s="17" t="s">
        <v>950</v>
      </c>
      <c r="D246" s="37">
        <v>0</v>
      </c>
      <c r="E246" s="26" t="s">
        <v>130</v>
      </c>
      <c r="F246" s="25"/>
      <c r="G246" s="24"/>
    </row>
    <row r="247" spans="1:9" ht="43.5">
      <c r="A247" s="19" t="s">
        <v>949</v>
      </c>
      <c r="B247" s="17" t="s">
        <v>948</v>
      </c>
      <c r="C247" s="23" t="s">
        <v>947</v>
      </c>
      <c r="D247" s="37">
        <v>0</v>
      </c>
      <c r="E247" s="26" t="s">
        <v>110</v>
      </c>
      <c r="F247" s="25"/>
      <c r="G247" s="24"/>
    </row>
    <row r="248" spans="1:9" ht="14.5">
      <c r="A248" s="19"/>
      <c r="B248" s="17"/>
      <c r="C248" s="23" t="s">
        <v>946</v>
      </c>
      <c r="D248" s="37">
        <v>0</v>
      </c>
      <c r="E248" s="26" t="s">
        <v>797</v>
      </c>
      <c r="F248" s="25"/>
      <c r="G248" s="24"/>
    </row>
    <row r="249" spans="1:9" ht="46.5">
      <c r="A249" s="19" t="s">
        <v>945</v>
      </c>
      <c r="B249" s="42" t="s">
        <v>944</v>
      </c>
      <c r="C249" s="30" t="s">
        <v>1792</v>
      </c>
      <c r="D249" s="37">
        <v>0</v>
      </c>
      <c r="E249" s="26" t="s">
        <v>190</v>
      </c>
      <c r="F249" s="23" t="s">
        <v>942</v>
      </c>
      <c r="G249" s="24"/>
    </row>
    <row r="250" spans="1:9" ht="31" hidden="1">
      <c r="A250" s="21" t="s">
        <v>939</v>
      </c>
      <c r="B250" s="42" t="s">
        <v>938</v>
      </c>
      <c r="C250" s="22"/>
      <c r="D250" s="25"/>
      <c r="E250" s="26"/>
      <c r="F250" s="25"/>
      <c r="G250" s="25"/>
      <c r="H250" s="11"/>
      <c r="I250" s="11"/>
    </row>
    <row r="251" spans="1:9">
      <c r="A251" s="415" t="s">
        <v>937</v>
      </c>
      <c r="B251" s="1003" t="s">
        <v>936</v>
      </c>
      <c r="C251" s="1004"/>
      <c r="D251" s="1004"/>
      <c r="E251" s="1004"/>
      <c r="F251" s="1004"/>
      <c r="G251" s="1005"/>
      <c r="H251" s="449">
        <f>SUM(D252:D263)</f>
        <v>0</v>
      </c>
      <c r="I251" s="449">
        <f>COUNT(D252:D263)*2</f>
        <v>24</v>
      </c>
    </row>
    <row r="252" spans="1:9" ht="31">
      <c r="A252" s="19" t="s">
        <v>935</v>
      </c>
      <c r="B252" s="38" t="s">
        <v>934</v>
      </c>
      <c r="C252" s="76" t="s">
        <v>2108</v>
      </c>
      <c r="D252" s="16">
        <v>0</v>
      </c>
      <c r="E252" s="26" t="s">
        <v>168</v>
      </c>
      <c r="F252" s="22"/>
      <c r="G252" s="24"/>
    </row>
    <row r="253" spans="1:9" ht="29">
      <c r="A253" s="19"/>
      <c r="B253" s="38"/>
      <c r="C253" s="76" t="s">
        <v>2107</v>
      </c>
      <c r="D253" s="16">
        <v>0</v>
      </c>
      <c r="E253" s="26" t="s">
        <v>168</v>
      </c>
      <c r="F253" s="22"/>
      <c r="G253" s="24"/>
    </row>
    <row r="254" spans="1:9" ht="31">
      <c r="A254" s="19" t="s">
        <v>929</v>
      </c>
      <c r="B254" s="38" t="s">
        <v>928</v>
      </c>
      <c r="C254" s="36" t="s">
        <v>2106</v>
      </c>
      <c r="D254" s="16">
        <v>0</v>
      </c>
      <c r="E254" s="26" t="s">
        <v>2105</v>
      </c>
      <c r="F254" s="12"/>
      <c r="G254" s="24"/>
    </row>
    <row r="255" spans="1:9" ht="29">
      <c r="A255" s="19"/>
      <c r="B255" s="38"/>
      <c r="C255" s="36" t="s">
        <v>2104</v>
      </c>
      <c r="D255" s="16">
        <v>0</v>
      </c>
      <c r="E255" s="26" t="s">
        <v>168</v>
      </c>
      <c r="F255" s="12"/>
      <c r="G255" s="24"/>
    </row>
    <row r="256" spans="1:9" ht="29">
      <c r="A256" s="19"/>
      <c r="B256" s="38"/>
      <c r="C256" s="22" t="s">
        <v>2319</v>
      </c>
      <c r="D256" s="16">
        <v>0</v>
      </c>
      <c r="E256" s="26" t="s">
        <v>235</v>
      </c>
      <c r="F256" s="12"/>
      <c r="G256" s="24"/>
    </row>
    <row r="257" spans="1:9" ht="72.5">
      <c r="A257" s="19" t="s">
        <v>924</v>
      </c>
      <c r="B257" s="38" t="s">
        <v>923</v>
      </c>
      <c r="C257" s="23" t="s">
        <v>1785</v>
      </c>
      <c r="D257" s="16">
        <v>0</v>
      </c>
      <c r="E257" s="26" t="s">
        <v>921</v>
      </c>
      <c r="F257" s="221" t="s">
        <v>2318</v>
      </c>
      <c r="G257" s="24"/>
    </row>
    <row r="258" spans="1:9" ht="29">
      <c r="A258" s="19"/>
      <c r="B258" s="38"/>
      <c r="C258" s="17" t="s">
        <v>2317</v>
      </c>
      <c r="D258" s="16">
        <v>0</v>
      </c>
      <c r="E258" s="26" t="s">
        <v>116</v>
      </c>
      <c r="F258" s="50" t="s">
        <v>2316</v>
      </c>
      <c r="G258" s="24"/>
    </row>
    <row r="259" spans="1:9" ht="58">
      <c r="A259" s="19"/>
      <c r="B259" s="38"/>
      <c r="C259" s="23" t="s">
        <v>1783</v>
      </c>
      <c r="D259" s="16">
        <v>0</v>
      </c>
      <c r="E259" s="26" t="s">
        <v>116</v>
      </c>
      <c r="F259" s="23" t="s">
        <v>919</v>
      </c>
      <c r="G259" s="24"/>
    </row>
    <row r="260" spans="1:9" ht="29">
      <c r="A260" s="19"/>
      <c r="B260" s="38"/>
      <c r="C260" s="17" t="s">
        <v>2315</v>
      </c>
      <c r="D260" s="16">
        <v>0</v>
      </c>
      <c r="E260" s="26" t="s">
        <v>168</v>
      </c>
      <c r="F260" s="25"/>
      <c r="G260" s="24"/>
    </row>
    <row r="261" spans="1:9" ht="43.5">
      <c r="A261" s="19" t="s">
        <v>918</v>
      </c>
      <c r="B261" s="38" t="s">
        <v>917</v>
      </c>
      <c r="C261" s="32" t="s">
        <v>2793</v>
      </c>
      <c r="D261" s="16">
        <v>0</v>
      </c>
      <c r="E261" s="26" t="s">
        <v>168</v>
      </c>
      <c r="F261" s="25"/>
      <c r="G261" s="24"/>
    </row>
    <row r="262" spans="1:9" ht="15.5">
      <c r="A262" s="19"/>
      <c r="B262" s="38"/>
      <c r="C262" s="30" t="s">
        <v>2792</v>
      </c>
      <c r="D262" s="16">
        <v>0</v>
      </c>
      <c r="E262" s="9" t="s">
        <v>797</v>
      </c>
      <c r="F262" s="25"/>
      <c r="G262" s="24"/>
    </row>
    <row r="263" spans="1:9" ht="29">
      <c r="A263" s="19" t="s">
        <v>915</v>
      </c>
      <c r="B263" s="75" t="s">
        <v>914</v>
      </c>
      <c r="C263" s="23" t="s">
        <v>1778</v>
      </c>
      <c r="D263" s="16">
        <v>0</v>
      </c>
      <c r="E263" s="26" t="s">
        <v>126</v>
      </c>
      <c r="F263" s="25"/>
      <c r="G263" s="24"/>
    </row>
    <row r="264" spans="1:9">
      <c r="A264" s="415" t="s">
        <v>912</v>
      </c>
      <c r="B264" s="1003" t="s">
        <v>911</v>
      </c>
      <c r="C264" s="1004"/>
      <c r="D264" s="1004"/>
      <c r="E264" s="1004"/>
      <c r="F264" s="1004"/>
      <c r="G264" s="1005"/>
      <c r="H264" s="449">
        <f>SUM(D265:D277)</f>
        <v>0</v>
      </c>
      <c r="I264" s="449">
        <f>COUNT(D265:D277)*2</f>
        <v>24</v>
      </c>
    </row>
    <row r="265" spans="1:9" ht="31">
      <c r="A265" s="19" t="s">
        <v>910</v>
      </c>
      <c r="B265" s="33" t="s">
        <v>909</v>
      </c>
      <c r="C265" s="36" t="s">
        <v>908</v>
      </c>
      <c r="D265" s="24">
        <v>0</v>
      </c>
      <c r="E265" s="26" t="s">
        <v>168</v>
      </c>
      <c r="F265" s="25"/>
      <c r="G265" s="24"/>
    </row>
    <row r="266" spans="1:9" ht="29">
      <c r="A266" s="19"/>
      <c r="B266" s="33"/>
      <c r="C266" s="36" t="s">
        <v>907</v>
      </c>
      <c r="D266" s="24">
        <v>0</v>
      </c>
      <c r="E266" s="26" t="s">
        <v>168</v>
      </c>
      <c r="F266" s="25"/>
      <c r="G266" s="24"/>
    </row>
    <row r="267" spans="1:9" ht="29">
      <c r="A267" s="19"/>
      <c r="B267" s="33"/>
      <c r="C267" s="22" t="s">
        <v>2791</v>
      </c>
      <c r="D267" s="24">
        <v>0</v>
      </c>
      <c r="E267" s="26" t="s">
        <v>168</v>
      </c>
      <c r="F267" s="25"/>
      <c r="G267" s="24"/>
    </row>
    <row r="268" spans="1:9" ht="43.5">
      <c r="A268" s="19" t="s">
        <v>906</v>
      </c>
      <c r="B268" s="69" t="s">
        <v>905</v>
      </c>
      <c r="C268" s="36" t="s">
        <v>904</v>
      </c>
      <c r="D268" s="24">
        <v>0</v>
      </c>
      <c r="E268" s="26" t="s">
        <v>168</v>
      </c>
      <c r="F268" s="36" t="s">
        <v>903</v>
      </c>
      <c r="G268" s="24"/>
    </row>
    <row r="269" spans="1:9" ht="29">
      <c r="A269" s="19"/>
      <c r="B269" s="69"/>
      <c r="C269" s="23" t="s">
        <v>902</v>
      </c>
      <c r="D269" s="24">
        <v>0</v>
      </c>
      <c r="E269" s="26" t="s">
        <v>168</v>
      </c>
      <c r="F269" s="23"/>
      <c r="G269" s="24"/>
    </row>
    <row r="270" spans="1:9" ht="29">
      <c r="A270" s="19"/>
      <c r="B270" s="69"/>
      <c r="C270" s="45" t="s">
        <v>901</v>
      </c>
      <c r="D270" s="24">
        <v>0</v>
      </c>
      <c r="E270" s="26" t="s">
        <v>168</v>
      </c>
      <c r="F270" s="23"/>
      <c r="G270" s="24"/>
    </row>
    <row r="271" spans="1:9" ht="31">
      <c r="A271" s="19" t="s">
        <v>900</v>
      </c>
      <c r="B271" s="42" t="s">
        <v>899</v>
      </c>
      <c r="C271" s="161" t="s">
        <v>898</v>
      </c>
      <c r="D271" s="24">
        <v>0</v>
      </c>
      <c r="E271" s="26" t="s">
        <v>168</v>
      </c>
      <c r="F271" s="25"/>
      <c r="G271" s="24"/>
    </row>
    <row r="272" spans="1:9" ht="29">
      <c r="A272" s="19"/>
      <c r="B272" s="42"/>
      <c r="C272" s="36" t="s">
        <v>897</v>
      </c>
      <c r="D272" s="24">
        <v>0</v>
      </c>
      <c r="E272" s="26" t="s">
        <v>168</v>
      </c>
      <c r="F272" s="25"/>
      <c r="G272" s="24"/>
    </row>
    <row r="273" spans="1:9" ht="29">
      <c r="A273" s="19"/>
      <c r="B273" s="42"/>
      <c r="C273" s="36" t="s">
        <v>896</v>
      </c>
      <c r="D273" s="24">
        <v>0</v>
      </c>
      <c r="E273" s="26" t="s">
        <v>168</v>
      </c>
      <c r="F273" s="25"/>
      <c r="G273" s="24"/>
    </row>
    <row r="274" spans="1:9" ht="15.5">
      <c r="A274" s="19"/>
      <c r="B274" s="42"/>
      <c r="C274" s="36" t="s">
        <v>2101</v>
      </c>
      <c r="D274" s="24">
        <v>0</v>
      </c>
      <c r="E274" s="26" t="s">
        <v>168</v>
      </c>
      <c r="F274" s="25"/>
      <c r="G274" s="24"/>
    </row>
    <row r="275" spans="1:9" ht="31" hidden="1">
      <c r="A275" s="21" t="s">
        <v>894</v>
      </c>
      <c r="B275" s="42" t="s">
        <v>893</v>
      </c>
      <c r="C275" s="17"/>
      <c r="D275" s="25"/>
      <c r="E275" s="26" t="s">
        <v>168</v>
      </c>
      <c r="F275" s="25"/>
      <c r="G275" s="25"/>
      <c r="H275" s="11"/>
      <c r="I275" s="11"/>
    </row>
    <row r="276" spans="1:9" ht="31">
      <c r="A276" s="19" t="s">
        <v>892</v>
      </c>
      <c r="B276" s="42" t="s">
        <v>891</v>
      </c>
      <c r="C276" s="22" t="s">
        <v>2790</v>
      </c>
      <c r="D276" s="24">
        <v>0</v>
      </c>
      <c r="E276" s="26" t="s">
        <v>168</v>
      </c>
      <c r="F276" s="25"/>
      <c r="G276" s="24"/>
    </row>
    <row r="277" spans="1:9" ht="31">
      <c r="A277" s="19" t="s">
        <v>889</v>
      </c>
      <c r="B277" s="42" t="s">
        <v>888</v>
      </c>
      <c r="C277" s="30" t="s">
        <v>887</v>
      </c>
      <c r="D277" s="24">
        <v>0</v>
      </c>
      <c r="E277" s="26" t="s">
        <v>168</v>
      </c>
      <c r="F277" s="17"/>
      <c r="G277" s="24"/>
    </row>
    <row r="278" spans="1:9">
      <c r="A278" s="415" t="s">
        <v>886</v>
      </c>
      <c r="B278" s="1024" t="s">
        <v>885</v>
      </c>
      <c r="C278" s="1025"/>
      <c r="D278" s="1025"/>
      <c r="E278" s="1025"/>
      <c r="F278" s="1025"/>
      <c r="G278" s="1026"/>
      <c r="H278" s="449">
        <f>SUM(D279:D281)</f>
        <v>0</v>
      </c>
      <c r="I278" s="449">
        <f>COUNT(D279:D281)*2</f>
        <v>6</v>
      </c>
    </row>
    <row r="279" spans="1:9" ht="46.5">
      <c r="A279" s="19" t="s">
        <v>884</v>
      </c>
      <c r="B279" s="42" t="s">
        <v>883</v>
      </c>
      <c r="C279" s="23" t="s">
        <v>882</v>
      </c>
      <c r="D279" s="24">
        <v>0</v>
      </c>
      <c r="E279" s="26" t="s">
        <v>235</v>
      </c>
      <c r="F279" s="25"/>
      <c r="G279" s="24"/>
    </row>
    <row r="280" spans="1:9" ht="46.5">
      <c r="A280" s="19" t="s">
        <v>881</v>
      </c>
      <c r="B280" s="42" t="s">
        <v>880</v>
      </c>
      <c r="C280" s="36" t="s">
        <v>2312</v>
      </c>
      <c r="D280" s="24">
        <v>0</v>
      </c>
      <c r="E280" s="26" t="s">
        <v>235</v>
      </c>
      <c r="F280" s="25"/>
      <c r="G280" s="24"/>
    </row>
    <row r="281" spans="1:9" ht="15.5">
      <c r="A281" s="19"/>
      <c r="B281" s="42"/>
      <c r="C281" s="36" t="s">
        <v>1772</v>
      </c>
      <c r="D281" s="24">
        <v>0</v>
      </c>
      <c r="E281" s="26" t="s">
        <v>235</v>
      </c>
      <c r="F281" s="25"/>
      <c r="G281" s="24"/>
    </row>
    <row r="282" spans="1:9" ht="43.5" hidden="1">
      <c r="A282" s="21" t="s">
        <v>878</v>
      </c>
      <c r="B282" s="71" t="s">
        <v>877</v>
      </c>
      <c r="C282" s="25"/>
      <c r="D282" s="25"/>
      <c r="E282" s="26"/>
      <c r="F282" s="25"/>
      <c r="G282" s="25"/>
      <c r="H282" s="11"/>
      <c r="I282" s="11"/>
    </row>
    <row r="283" spans="1:9">
      <c r="A283" s="415" t="s">
        <v>876</v>
      </c>
      <c r="B283" s="1003" t="s">
        <v>875</v>
      </c>
      <c r="C283" s="1004"/>
      <c r="D283" s="1004"/>
      <c r="E283" s="1004"/>
      <c r="F283" s="1004"/>
      <c r="G283" s="1005"/>
      <c r="H283" s="449">
        <f>SUM(D284:D295)</f>
        <v>0</v>
      </c>
      <c r="I283" s="449">
        <f>COUNT(D284:D295)*2</f>
        <v>24</v>
      </c>
    </row>
    <row r="284" spans="1:9" ht="43.5">
      <c r="A284" s="28" t="s">
        <v>874</v>
      </c>
      <c r="B284" s="42" t="s">
        <v>873</v>
      </c>
      <c r="C284" s="17" t="s">
        <v>2789</v>
      </c>
      <c r="D284" s="24">
        <v>0</v>
      </c>
      <c r="E284" s="26" t="s">
        <v>2786</v>
      </c>
      <c r="F284" s="17" t="s">
        <v>2788</v>
      </c>
      <c r="G284" s="24"/>
    </row>
    <row r="285" spans="1:9" ht="43.5">
      <c r="A285" s="28"/>
      <c r="B285" s="258"/>
      <c r="C285" s="17" t="s">
        <v>2787</v>
      </c>
      <c r="D285" s="24">
        <v>0</v>
      </c>
      <c r="E285" s="26" t="s">
        <v>2786</v>
      </c>
      <c r="F285" s="17" t="s">
        <v>2785</v>
      </c>
      <c r="G285" s="24"/>
    </row>
    <row r="286" spans="1:9" ht="58">
      <c r="A286" s="28"/>
      <c r="B286" s="258"/>
      <c r="C286" s="17" t="s">
        <v>2784</v>
      </c>
      <c r="D286" s="24">
        <v>0</v>
      </c>
      <c r="E286" s="26" t="s">
        <v>130</v>
      </c>
      <c r="F286" s="17" t="s">
        <v>2783</v>
      </c>
      <c r="G286" s="24"/>
    </row>
    <row r="287" spans="1:9" ht="58">
      <c r="A287" s="28" t="s">
        <v>871</v>
      </c>
      <c r="B287" s="42" t="s">
        <v>870</v>
      </c>
      <c r="C287" s="17" t="s">
        <v>2782</v>
      </c>
      <c r="D287" s="24">
        <v>0</v>
      </c>
      <c r="E287" s="26" t="s">
        <v>1752</v>
      </c>
      <c r="F287" s="17" t="s">
        <v>2781</v>
      </c>
      <c r="G287" s="24"/>
    </row>
    <row r="288" spans="1:9" ht="58">
      <c r="A288" s="28"/>
      <c r="B288" s="42"/>
      <c r="C288" s="45" t="s">
        <v>2780</v>
      </c>
      <c r="D288" s="24">
        <v>0</v>
      </c>
      <c r="E288" s="26" t="s">
        <v>1752</v>
      </c>
      <c r="F288" s="242" t="s">
        <v>2779</v>
      </c>
      <c r="G288" s="24"/>
    </row>
    <row r="289" spans="1:9" ht="101.5">
      <c r="A289" s="28"/>
      <c r="B289" s="42"/>
      <c r="C289" s="242" t="s">
        <v>2778</v>
      </c>
      <c r="D289" s="24">
        <v>0</v>
      </c>
      <c r="E289" s="26" t="s">
        <v>1752</v>
      </c>
      <c r="F289" s="257" t="s">
        <v>2777</v>
      </c>
      <c r="G289" s="24"/>
    </row>
    <row r="290" spans="1:9" ht="101.5">
      <c r="A290" s="28" t="s">
        <v>869</v>
      </c>
      <c r="B290" s="23" t="s">
        <v>868</v>
      </c>
      <c r="C290" s="50" t="s">
        <v>2776</v>
      </c>
      <c r="D290" s="24">
        <v>0</v>
      </c>
      <c r="E290" s="26" t="s">
        <v>126</v>
      </c>
      <c r="F290" s="221" t="s">
        <v>2775</v>
      </c>
      <c r="G290" s="24"/>
    </row>
    <row r="291" spans="1:9" ht="43.5">
      <c r="A291" s="28"/>
      <c r="B291" s="23"/>
      <c r="C291" s="221" t="s">
        <v>2774</v>
      </c>
      <c r="D291" s="24">
        <v>0</v>
      </c>
      <c r="E291" s="26" t="s">
        <v>126</v>
      </c>
      <c r="F291" s="25"/>
      <c r="G291" s="24"/>
    </row>
    <row r="292" spans="1:9" ht="29">
      <c r="A292" s="28"/>
      <c r="B292" s="23"/>
      <c r="C292" s="221" t="s">
        <v>2773</v>
      </c>
      <c r="D292" s="24">
        <v>0</v>
      </c>
      <c r="E292" s="26" t="s">
        <v>168</v>
      </c>
      <c r="G292" s="24"/>
    </row>
    <row r="293" spans="1:9" ht="29">
      <c r="A293" s="28"/>
      <c r="B293" s="23"/>
      <c r="C293" s="17" t="s">
        <v>2772</v>
      </c>
      <c r="D293" s="24">
        <v>0</v>
      </c>
      <c r="E293" s="26" t="s">
        <v>168</v>
      </c>
      <c r="F293" s="25"/>
      <c r="G293" s="24"/>
    </row>
    <row r="294" spans="1:9" ht="43.5">
      <c r="A294" s="28"/>
      <c r="B294" s="23"/>
      <c r="C294" s="221" t="s">
        <v>2771</v>
      </c>
      <c r="D294" s="24">
        <v>0</v>
      </c>
      <c r="E294" s="26" t="s">
        <v>51</v>
      </c>
      <c r="F294" s="25"/>
      <c r="G294" s="24"/>
    </row>
    <row r="295" spans="1:9" ht="43.5">
      <c r="A295" s="28"/>
      <c r="B295" s="23"/>
      <c r="C295" s="17" t="s">
        <v>2770</v>
      </c>
      <c r="D295" s="24">
        <v>0</v>
      </c>
      <c r="E295" s="26" t="s">
        <v>51</v>
      </c>
      <c r="F295" s="17" t="s">
        <v>2769</v>
      </c>
      <c r="G295" s="24"/>
    </row>
    <row r="296" spans="1:9">
      <c r="A296" s="415" t="s">
        <v>867</v>
      </c>
      <c r="B296" s="1003" t="s">
        <v>866</v>
      </c>
      <c r="C296" s="1004"/>
      <c r="D296" s="1004"/>
      <c r="E296" s="1004"/>
      <c r="F296" s="1004"/>
      <c r="G296" s="1005"/>
      <c r="H296" s="449">
        <f>SUM(D297:D300)</f>
        <v>0</v>
      </c>
      <c r="I296" s="449">
        <f>COUNT(D297:D300)*2</f>
        <v>8</v>
      </c>
    </row>
    <row r="297" spans="1:9" ht="29">
      <c r="A297" s="19" t="s">
        <v>865</v>
      </c>
      <c r="B297" s="42" t="s">
        <v>864</v>
      </c>
      <c r="C297" s="22" t="s">
        <v>2090</v>
      </c>
      <c r="D297" s="24">
        <v>0</v>
      </c>
      <c r="E297" s="26" t="s">
        <v>190</v>
      </c>
      <c r="F297" s="25"/>
      <c r="G297" s="24"/>
    </row>
    <row r="298" spans="1:9" ht="43.5">
      <c r="A298" s="19"/>
      <c r="B298" s="42"/>
      <c r="C298" s="36" t="s">
        <v>2088</v>
      </c>
      <c r="D298" s="24">
        <v>0</v>
      </c>
      <c r="E298" s="26" t="s">
        <v>190</v>
      </c>
      <c r="F298" s="25"/>
      <c r="G298" s="24"/>
    </row>
    <row r="299" spans="1:9" ht="46.5">
      <c r="A299" s="19" t="s">
        <v>862</v>
      </c>
      <c r="B299" s="42" t="s">
        <v>861</v>
      </c>
      <c r="C299" s="36" t="s">
        <v>2087</v>
      </c>
      <c r="D299" s="24">
        <v>0</v>
      </c>
      <c r="E299" s="26" t="s">
        <v>190</v>
      </c>
      <c r="F299" s="25"/>
      <c r="G299" s="24"/>
    </row>
    <row r="300" spans="1:9" ht="43.5">
      <c r="A300" s="19" t="s">
        <v>860</v>
      </c>
      <c r="B300" s="23" t="s">
        <v>859</v>
      </c>
      <c r="C300" s="22" t="s">
        <v>1767</v>
      </c>
      <c r="D300" s="24">
        <v>0</v>
      </c>
      <c r="E300" s="26" t="s">
        <v>110</v>
      </c>
      <c r="F300" s="25"/>
      <c r="G300" s="24"/>
    </row>
    <row r="301" spans="1:9" hidden="1">
      <c r="A301" s="423" t="s">
        <v>858</v>
      </c>
      <c r="B301" s="1003" t="s">
        <v>857</v>
      </c>
      <c r="C301" s="1004"/>
      <c r="D301" s="1004"/>
      <c r="E301" s="1004"/>
      <c r="F301" s="1004"/>
      <c r="G301" s="1005"/>
      <c r="H301" s="11"/>
      <c r="I301" s="11"/>
    </row>
    <row r="302" spans="1:9" ht="46.5" hidden="1">
      <c r="A302" s="21" t="s">
        <v>856</v>
      </c>
      <c r="B302" s="42" t="s">
        <v>855</v>
      </c>
      <c r="C302" s="25"/>
      <c r="D302" s="25"/>
      <c r="E302" s="26"/>
      <c r="F302" s="25"/>
      <c r="G302" s="25"/>
      <c r="H302" s="11"/>
      <c r="I302" s="11"/>
    </row>
    <row r="303" spans="1:9" ht="46.5" hidden="1">
      <c r="A303" s="21" t="s">
        <v>854</v>
      </c>
      <c r="B303" s="29" t="s">
        <v>853</v>
      </c>
      <c r="C303" s="25"/>
      <c r="D303" s="25"/>
      <c r="E303" s="26"/>
      <c r="F303" s="25"/>
      <c r="G303" s="25"/>
      <c r="H303" s="11"/>
      <c r="I303" s="11"/>
    </row>
    <row r="304" spans="1:9" hidden="1">
      <c r="A304" s="424" t="s">
        <v>852</v>
      </c>
      <c r="B304" s="1003" t="s">
        <v>851</v>
      </c>
      <c r="C304" s="1004"/>
      <c r="D304" s="1004"/>
      <c r="E304" s="1004"/>
      <c r="F304" s="1004"/>
      <c r="G304" s="1005"/>
      <c r="H304" s="11"/>
      <c r="I304" s="11"/>
    </row>
    <row r="305" spans="1:9" ht="31" hidden="1">
      <c r="A305" s="21" t="s">
        <v>850</v>
      </c>
      <c r="B305" s="42" t="s">
        <v>849</v>
      </c>
      <c r="C305" s="25"/>
      <c r="D305" s="25"/>
      <c r="E305" s="26"/>
      <c r="F305" s="25"/>
      <c r="G305" s="25"/>
      <c r="H305" s="11"/>
      <c r="I305" s="11"/>
    </row>
    <row r="306" spans="1:9" ht="46.5" hidden="1">
      <c r="A306" s="21" t="s">
        <v>848</v>
      </c>
      <c r="B306" s="42" t="s">
        <v>847</v>
      </c>
      <c r="C306" s="25"/>
      <c r="D306" s="25"/>
      <c r="E306" s="26"/>
      <c r="F306" s="25"/>
      <c r="G306" s="25"/>
      <c r="H306" s="11"/>
      <c r="I306" s="11"/>
    </row>
    <row r="307" spans="1:9" hidden="1">
      <c r="A307" s="423" t="s">
        <v>846</v>
      </c>
      <c r="B307" s="1003" t="s">
        <v>1766</v>
      </c>
      <c r="C307" s="1004"/>
      <c r="D307" s="1004"/>
      <c r="E307" s="1004"/>
      <c r="F307" s="1004"/>
      <c r="G307" s="1005"/>
      <c r="H307" s="11"/>
      <c r="I307" s="11"/>
    </row>
    <row r="308" spans="1:9" ht="46.5" hidden="1">
      <c r="A308" s="21" t="s">
        <v>844</v>
      </c>
      <c r="B308" s="42" t="s">
        <v>843</v>
      </c>
      <c r="C308" s="36"/>
      <c r="D308" s="25"/>
      <c r="E308" s="26"/>
      <c r="F308" s="25"/>
      <c r="G308" s="25"/>
      <c r="H308" s="11"/>
      <c r="I308" s="11"/>
    </row>
    <row r="309" spans="1:9" ht="46.5" hidden="1">
      <c r="A309" s="21" t="s">
        <v>842</v>
      </c>
      <c r="B309" s="42" t="s">
        <v>841</v>
      </c>
      <c r="C309" s="25"/>
      <c r="D309" s="25"/>
      <c r="E309" s="26"/>
      <c r="F309" s="25"/>
      <c r="G309" s="25"/>
      <c r="H309" s="11"/>
      <c r="I309" s="11"/>
    </row>
    <row r="310" spans="1:9" ht="46.5" hidden="1">
      <c r="A310" s="21" t="s">
        <v>840</v>
      </c>
      <c r="B310" s="69" t="s">
        <v>839</v>
      </c>
      <c r="C310" s="25"/>
      <c r="D310" s="25"/>
      <c r="E310" s="26"/>
      <c r="F310" s="25"/>
      <c r="G310" s="25"/>
      <c r="H310" s="11"/>
      <c r="I310" s="11"/>
    </row>
    <row r="311" spans="1:9">
      <c r="A311" s="415" t="s">
        <v>838</v>
      </c>
      <c r="B311" s="1003" t="s">
        <v>1765</v>
      </c>
      <c r="C311" s="1004"/>
      <c r="D311" s="1004"/>
      <c r="E311" s="1004"/>
      <c r="F311" s="1004"/>
      <c r="G311" s="1005"/>
      <c r="H311" s="449">
        <f>SUM(D312:D315)</f>
        <v>0</v>
      </c>
      <c r="I311" s="449">
        <f>COUNT(D312:D315)*2</f>
        <v>8</v>
      </c>
    </row>
    <row r="312" spans="1:9" ht="31">
      <c r="A312" s="19" t="s">
        <v>836</v>
      </c>
      <c r="B312" s="38" t="s">
        <v>835</v>
      </c>
      <c r="C312" s="38" t="s">
        <v>2086</v>
      </c>
      <c r="D312" s="24">
        <v>0</v>
      </c>
      <c r="E312" s="26" t="s">
        <v>126</v>
      </c>
      <c r="F312" s="25"/>
      <c r="G312" s="24"/>
    </row>
    <row r="313" spans="1:9" ht="58">
      <c r="A313" s="19" t="s">
        <v>833</v>
      </c>
      <c r="B313" s="38" t="s">
        <v>832</v>
      </c>
      <c r="C313" s="23" t="s">
        <v>831</v>
      </c>
      <c r="D313" s="24">
        <v>0</v>
      </c>
      <c r="E313" s="26" t="s">
        <v>130</v>
      </c>
      <c r="F313" s="23" t="s">
        <v>830</v>
      </c>
      <c r="G313" s="24"/>
    </row>
    <row r="314" spans="1:9" ht="29">
      <c r="A314" s="19"/>
      <c r="B314" s="38"/>
      <c r="C314" s="64" t="s">
        <v>829</v>
      </c>
      <c r="D314" s="24">
        <v>0</v>
      </c>
      <c r="E314" s="26" t="s">
        <v>126</v>
      </c>
      <c r="F314" s="26"/>
      <c r="G314" s="24"/>
    </row>
    <row r="315" spans="1:9" ht="62">
      <c r="A315" s="19" t="s">
        <v>828</v>
      </c>
      <c r="B315" s="38" t="s">
        <v>827</v>
      </c>
      <c r="C315" s="36" t="s">
        <v>826</v>
      </c>
      <c r="D315" s="24">
        <v>0</v>
      </c>
      <c r="E315" s="26" t="s">
        <v>168</v>
      </c>
      <c r="F315" s="25"/>
      <c r="G315" s="24"/>
    </row>
    <row r="316" spans="1:9">
      <c r="A316" s="415" t="s">
        <v>825</v>
      </c>
      <c r="B316" s="1032" t="s">
        <v>1764</v>
      </c>
      <c r="C316" s="1033"/>
      <c r="D316" s="1033"/>
      <c r="E316" s="1033"/>
      <c r="F316" s="1033"/>
      <c r="G316" s="1034"/>
      <c r="H316" s="449">
        <f>SUM(D317)</f>
        <v>0</v>
      </c>
      <c r="I316" s="449">
        <f>COUNT(D317)*2</f>
        <v>2</v>
      </c>
    </row>
    <row r="317" spans="1:9" ht="72.5">
      <c r="A317" s="19" t="s">
        <v>823</v>
      </c>
      <c r="B317" s="17" t="s">
        <v>822</v>
      </c>
      <c r="C317" s="36" t="s">
        <v>821</v>
      </c>
      <c r="D317" s="24">
        <v>0</v>
      </c>
      <c r="E317" s="26" t="s">
        <v>110</v>
      </c>
      <c r="F317" s="17" t="s">
        <v>1763</v>
      </c>
      <c r="G317" s="24"/>
    </row>
    <row r="318" spans="1:9" ht="29" hidden="1">
      <c r="A318" s="21" t="s">
        <v>819</v>
      </c>
      <c r="B318" s="17" t="s">
        <v>818</v>
      </c>
      <c r="C318" s="25"/>
      <c r="D318" s="25"/>
      <c r="E318" s="26"/>
      <c r="F318" s="25"/>
      <c r="G318" s="25"/>
      <c r="H318" s="11"/>
      <c r="I318" s="11"/>
    </row>
    <row r="319" spans="1:9">
      <c r="A319" s="110"/>
      <c r="B319" s="988" t="s">
        <v>817</v>
      </c>
      <c r="C319" s="988"/>
      <c r="D319" s="988"/>
      <c r="E319" s="988"/>
      <c r="F319" s="988"/>
      <c r="G319" s="988"/>
      <c r="H319" s="449">
        <f>H320+H331+H339+H350+H360+H363+H369+H383+H392+H408+H415+H419+H450+H468</f>
        <v>0</v>
      </c>
      <c r="I319" s="449">
        <f>I320+I331+I339+I350+I360+I363+I369+I383+I392+I408+I415+I419+I450+I468</f>
        <v>198</v>
      </c>
    </row>
    <row r="320" spans="1:9">
      <c r="A320" s="415" t="s">
        <v>816</v>
      </c>
      <c r="B320" s="1003" t="s">
        <v>815</v>
      </c>
      <c r="C320" s="1004"/>
      <c r="D320" s="1004"/>
      <c r="E320" s="1004"/>
      <c r="F320" s="1004"/>
      <c r="G320" s="1005"/>
      <c r="H320" s="449">
        <f>SUM(D321:D330)</f>
        <v>0</v>
      </c>
      <c r="I320" s="449">
        <f>COUNT(D321:D330)*2</f>
        <v>20</v>
      </c>
    </row>
    <row r="321" spans="1:9" ht="43.5">
      <c r="A321" s="19" t="s">
        <v>814</v>
      </c>
      <c r="B321" s="42" t="s">
        <v>813</v>
      </c>
      <c r="C321" s="23" t="s">
        <v>812</v>
      </c>
      <c r="D321" s="24">
        <v>0</v>
      </c>
      <c r="E321" s="219" t="s">
        <v>51</v>
      </c>
      <c r="G321" s="24"/>
    </row>
    <row r="322" spans="1:9" ht="43.5">
      <c r="A322" s="19"/>
      <c r="B322" s="42"/>
      <c r="C322" s="23" t="s">
        <v>1762</v>
      </c>
      <c r="D322" s="24">
        <v>0</v>
      </c>
      <c r="E322" s="219" t="s">
        <v>51</v>
      </c>
      <c r="F322" s="23" t="s">
        <v>1761</v>
      </c>
      <c r="G322" s="24"/>
    </row>
    <row r="323" spans="1:9" ht="46.5">
      <c r="A323" s="19" t="s">
        <v>806</v>
      </c>
      <c r="B323" s="42" t="s">
        <v>805</v>
      </c>
      <c r="C323" s="42" t="s">
        <v>487</v>
      </c>
      <c r="D323" s="24">
        <v>0</v>
      </c>
      <c r="E323" s="219"/>
      <c r="F323" s="25"/>
      <c r="G323" s="24"/>
    </row>
    <row r="324" spans="1:9" ht="31">
      <c r="A324" s="19" t="s">
        <v>796</v>
      </c>
      <c r="B324" s="42" t="s">
        <v>795</v>
      </c>
      <c r="C324" s="22" t="s">
        <v>2768</v>
      </c>
      <c r="D324" s="24">
        <v>0</v>
      </c>
      <c r="E324" s="219"/>
      <c r="F324" s="25"/>
      <c r="G324" s="24"/>
    </row>
    <row r="325" spans="1:9" ht="58">
      <c r="A325" s="19"/>
      <c r="B325" s="42"/>
      <c r="C325" s="22" t="s">
        <v>2767</v>
      </c>
      <c r="D325" s="24">
        <v>0</v>
      </c>
      <c r="E325" s="219" t="s">
        <v>110</v>
      </c>
      <c r="F325" s="17" t="s">
        <v>2766</v>
      </c>
      <c r="G325" s="24"/>
    </row>
    <row r="326" spans="1:9" ht="43.5">
      <c r="A326" s="19"/>
      <c r="B326" s="42"/>
      <c r="C326" s="22" t="s">
        <v>2765</v>
      </c>
      <c r="D326" s="24">
        <v>0</v>
      </c>
      <c r="E326" s="219" t="s">
        <v>110</v>
      </c>
      <c r="F326" s="17" t="s">
        <v>2764</v>
      </c>
      <c r="G326" s="24"/>
    </row>
    <row r="327" spans="1:9" ht="58">
      <c r="A327" s="19"/>
      <c r="B327" s="42"/>
      <c r="C327" s="22" t="s">
        <v>2763</v>
      </c>
      <c r="D327" s="24">
        <v>0</v>
      </c>
      <c r="E327" s="219" t="s">
        <v>110</v>
      </c>
      <c r="F327" s="17" t="s">
        <v>2762</v>
      </c>
      <c r="G327" s="24"/>
    </row>
    <row r="328" spans="1:9" ht="29">
      <c r="A328" s="19"/>
      <c r="B328" s="42"/>
      <c r="C328" s="23" t="s">
        <v>1759</v>
      </c>
      <c r="D328" s="24">
        <v>0</v>
      </c>
      <c r="E328" s="219" t="s">
        <v>1758</v>
      </c>
      <c r="F328" s="17"/>
      <c r="G328" s="24"/>
    </row>
    <row r="329" spans="1:9" ht="29">
      <c r="A329" s="19"/>
      <c r="B329" s="42"/>
      <c r="C329" s="23" t="s">
        <v>1755</v>
      </c>
      <c r="D329" s="24">
        <v>0</v>
      </c>
      <c r="E329" s="9" t="s">
        <v>51</v>
      </c>
      <c r="F329" s="17"/>
      <c r="G329" s="24"/>
    </row>
    <row r="330" spans="1:9" ht="46.5">
      <c r="A330" s="19" t="s">
        <v>792</v>
      </c>
      <c r="B330" s="29" t="s">
        <v>791</v>
      </c>
      <c r="C330" s="248" t="s">
        <v>2509</v>
      </c>
      <c r="D330" s="24">
        <v>0</v>
      </c>
      <c r="E330" s="219" t="s">
        <v>235</v>
      </c>
      <c r="F330" s="48"/>
      <c r="G330" s="24"/>
    </row>
    <row r="331" spans="1:9">
      <c r="A331" s="415" t="s">
        <v>790</v>
      </c>
      <c r="B331" s="1003" t="s">
        <v>789</v>
      </c>
      <c r="C331" s="1004"/>
      <c r="D331" s="1004"/>
      <c r="E331" s="1004"/>
      <c r="F331" s="1004"/>
      <c r="G331" s="1005"/>
      <c r="H331" s="449">
        <f>SUM(D332:D338)</f>
        <v>0</v>
      </c>
      <c r="I331" s="449">
        <f>COUNT(D332:D338)*2</f>
        <v>14</v>
      </c>
    </row>
    <row r="332" spans="1:9" ht="72.5">
      <c r="A332" s="19" t="s">
        <v>788</v>
      </c>
      <c r="B332" s="42" t="s">
        <v>787</v>
      </c>
      <c r="C332" s="36" t="s">
        <v>2306</v>
      </c>
      <c r="D332" s="16">
        <v>0</v>
      </c>
      <c r="E332" s="120" t="s">
        <v>130</v>
      </c>
      <c r="F332" s="50"/>
      <c r="G332" s="24"/>
    </row>
    <row r="333" spans="1:9" ht="29">
      <c r="A333" s="19"/>
      <c r="B333" s="42"/>
      <c r="C333" s="36" t="s">
        <v>802</v>
      </c>
      <c r="D333" s="16">
        <v>0</v>
      </c>
      <c r="E333" s="26" t="s">
        <v>51</v>
      </c>
      <c r="F333" s="50"/>
      <c r="G333" s="24"/>
    </row>
    <row r="334" spans="1:9" ht="29">
      <c r="A334" s="19"/>
      <c r="B334" s="42"/>
      <c r="C334" s="36" t="s">
        <v>801</v>
      </c>
      <c r="D334" s="16">
        <v>0</v>
      </c>
      <c r="E334" s="26" t="s">
        <v>51</v>
      </c>
      <c r="F334" s="50"/>
      <c r="G334" s="24"/>
    </row>
    <row r="335" spans="1:9" ht="15.5">
      <c r="A335" s="19"/>
      <c r="B335" s="42"/>
      <c r="C335" s="67" t="s">
        <v>800</v>
      </c>
      <c r="D335" s="16">
        <v>0</v>
      </c>
      <c r="E335" s="26" t="s">
        <v>51</v>
      </c>
      <c r="F335" s="50"/>
      <c r="G335" s="24"/>
    </row>
    <row r="336" spans="1:9" ht="43.5">
      <c r="A336" s="19"/>
      <c r="B336" s="42"/>
      <c r="C336" s="30" t="s">
        <v>2076</v>
      </c>
      <c r="D336" s="16">
        <v>0</v>
      </c>
      <c r="E336" s="139" t="s">
        <v>130</v>
      </c>
      <c r="F336" s="50"/>
      <c r="G336" s="24"/>
    </row>
    <row r="337" spans="1:9" ht="29">
      <c r="A337" s="19"/>
      <c r="B337" s="42"/>
      <c r="C337" s="30" t="s">
        <v>2075</v>
      </c>
      <c r="D337" s="16">
        <v>0</v>
      </c>
      <c r="E337" s="13" t="s">
        <v>51</v>
      </c>
      <c r="F337" s="50"/>
      <c r="G337" s="24"/>
    </row>
    <row r="338" spans="1:9" ht="43.5">
      <c r="A338" s="19" t="s">
        <v>785</v>
      </c>
      <c r="B338" s="42" t="s">
        <v>784</v>
      </c>
      <c r="C338" s="22" t="s">
        <v>2761</v>
      </c>
      <c r="D338" s="16">
        <v>0</v>
      </c>
      <c r="E338" s="139" t="s">
        <v>773</v>
      </c>
      <c r="F338" s="12"/>
      <c r="G338" s="24"/>
    </row>
    <row r="339" spans="1:9">
      <c r="A339" s="415" t="s">
        <v>782</v>
      </c>
      <c r="B339" s="1003" t="s">
        <v>1740</v>
      </c>
      <c r="C339" s="1004"/>
      <c r="D339" s="1004"/>
      <c r="E339" s="1004"/>
      <c r="F339" s="1004"/>
      <c r="G339" s="1005"/>
      <c r="H339" s="449">
        <f>SUM(D340:D348)</f>
        <v>0</v>
      </c>
      <c r="I339" s="449">
        <f>COUNT(D340:D348)*2</f>
        <v>18</v>
      </c>
    </row>
    <row r="340" spans="1:9" ht="62">
      <c r="A340" s="19" t="s">
        <v>780</v>
      </c>
      <c r="B340" s="42" t="s">
        <v>1739</v>
      </c>
      <c r="C340" s="29" t="s">
        <v>1737</v>
      </c>
      <c r="D340" s="24">
        <v>0</v>
      </c>
      <c r="E340" s="30" t="s">
        <v>130</v>
      </c>
      <c r="F340" s="42"/>
      <c r="G340" s="24"/>
    </row>
    <row r="341" spans="1:9" ht="58">
      <c r="A341" s="19" t="s">
        <v>776</v>
      </c>
      <c r="B341" s="17" t="s">
        <v>1736</v>
      </c>
      <c r="C341" s="22" t="s">
        <v>1735</v>
      </c>
      <c r="D341" s="24">
        <v>0</v>
      </c>
      <c r="E341" s="30" t="s">
        <v>130</v>
      </c>
      <c r="F341" s="25"/>
      <c r="G341" s="24"/>
    </row>
    <row r="342" spans="1:9" ht="29">
      <c r="A342" s="19"/>
      <c r="B342" s="17"/>
      <c r="C342" s="22" t="s">
        <v>1733</v>
      </c>
      <c r="D342" s="24">
        <v>0</v>
      </c>
      <c r="E342" s="30" t="s">
        <v>130</v>
      </c>
      <c r="F342" s="25"/>
      <c r="G342" s="24"/>
    </row>
    <row r="343" spans="1:9" ht="43.5">
      <c r="A343" s="19"/>
      <c r="B343" s="17"/>
      <c r="C343" s="22" t="s">
        <v>1732</v>
      </c>
      <c r="D343" s="24">
        <v>0</v>
      </c>
      <c r="E343" s="30" t="s">
        <v>110</v>
      </c>
      <c r="F343" s="17" t="s">
        <v>2760</v>
      </c>
      <c r="G343" s="24"/>
    </row>
    <row r="344" spans="1:9" ht="29">
      <c r="A344" s="118"/>
      <c r="B344" s="42"/>
      <c r="C344" s="22" t="s">
        <v>1731</v>
      </c>
      <c r="D344" s="24">
        <v>0</v>
      </c>
      <c r="E344" s="30" t="s">
        <v>51</v>
      </c>
      <c r="F344" s="25"/>
      <c r="G344" s="24"/>
    </row>
    <row r="345" spans="1:9" ht="31">
      <c r="A345" s="118"/>
      <c r="B345" s="42"/>
      <c r="C345" s="66" t="s">
        <v>770</v>
      </c>
      <c r="D345" s="24">
        <v>0</v>
      </c>
      <c r="E345" s="30"/>
      <c r="F345" s="25"/>
      <c r="G345" s="24"/>
    </row>
    <row r="346" spans="1:9" ht="31">
      <c r="A346" s="118"/>
      <c r="B346" s="42"/>
      <c r="C346" s="66" t="s">
        <v>2071</v>
      </c>
      <c r="D346" s="24">
        <v>0</v>
      </c>
      <c r="E346" s="97" t="s">
        <v>110</v>
      </c>
      <c r="F346" s="17" t="s">
        <v>1730</v>
      </c>
      <c r="G346" s="24"/>
    </row>
    <row r="347" spans="1:9" ht="31">
      <c r="A347" s="118"/>
      <c r="B347" s="42"/>
      <c r="C347" s="66" t="s">
        <v>769</v>
      </c>
      <c r="D347" s="24">
        <v>0</v>
      </c>
      <c r="E347" s="9" t="s">
        <v>51</v>
      </c>
      <c r="F347" s="17"/>
      <c r="G347" s="24"/>
    </row>
    <row r="348" spans="1:9" ht="31">
      <c r="A348" s="19" t="s">
        <v>767</v>
      </c>
      <c r="B348" s="42" t="s">
        <v>766</v>
      </c>
      <c r="C348" s="22" t="s">
        <v>2070</v>
      </c>
      <c r="D348" s="24">
        <v>0</v>
      </c>
      <c r="E348" s="26" t="s">
        <v>130</v>
      </c>
      <c r="F348" s="25"/>
      <c r="G348" s="24"/>
    </row>
    <row r="349" spans="1:9" ht="31" hidden="1">
      <c r="A349" s="21" t="s">
        <v>765</v>
      </c>
      <c r="B349" s="29" t="s">
        <v>1727</v>
      </c>
      <c r="C349" s="25"/>
      <c r="D349" s="25"/>
      <c r="E349" s="26"/>
      <c r="F349" s="25"/>
      <c r="G349" s="25"/>
      <c r="H349" s="11"/>
      <c r="I349" s="11"/>
    </row>
    <row r="350" spans="1:9">
      <c r="A350" s="415" t="s">
        <v>762</v>
      </c>
      <c r="B350" s="1003" t="s">
        <v>761</v>
      </c>
      <c r="C350" s="1004"/>
      <c r="D350" s="1004"/>
      <c r="E350" s="1004"/>
      <c r="F350" s="1004"/>
      <c r="G350" s="1005"/>
      <c r="H350" s="449">
        <f>SUM(D351:D359)</f>
        <v>0</v>
      </c>
      <c r="I350" s="449">
        <f>COUNT(D351:D359)*2</f>
        <v>18</v>
      </c>
    </row>
    <row r="351" spans="1:9" ht="43.5">
      <c r="A351" s="19" t="s">
        <v>760</v>
      </c>
      <c r="B351" s="29" t="s">
        <v>759</v>
      </c>
      <c r="C351" s="23" t="s">
        <v>1726</v>
      </c>
      <c r="D351" s="24">
        <v>0</v>
      </c>
      <c r="E351" s="26" t="s">
        <v>235</v>
      </c>
      <c r="F351" s="22" t="s">
        <v>2305</v>
      </c>
      <c r="G351" s="24"/>
    </row>
    <row r="352" spans="1:9" ht="101.5">
      <c r="A352" s="19" t="s">
        <v>758</v>
      </c>
      <c r="B352" s="23" t="s">
        <v>757</v>
      </c>
      <c r="C352" s="29" t="s">
        <v>2069</v>
      </c>
      <c r="D352" s="24">
        <v>0</v>
      </c>
      <c r="E352" s="26" t="s">
        <v>51</v>
      </c>
      <c r="F352" s="23" t="s">
        <v>2759</v>
      </c>
      <c r="G352" s="24"/>
    </row>
    <row r="353" spans="1:9" ht="46.5">
      <c r="A353" s="19"/>
      <c r="B353" s="23"/>
      <c r="C353" s="29" t="s">
        <v>1724</v>
      </c>
      <c r="D353" s="24">
        <v>0</v>
      </c>
      <c r="E353" s="26" t="s">
        <v>110</v>
      </c>
      <c r="F353" s="23" t="s">
        <v>1723</v>
      </c>
      <c r="G353" s="24"/>
    </row>
    <row r="354" spans="1:9" ht="46.5">
      <c r="A354" s="19" t="s">
        <v>756</v>
      </c>
      <c r="B354" s="29" t="s">
        <v>755</v>
      </c>
      <c r="C354" s="23" t="s">
        <v>1722</v>
      </c>
      <c r="D354" s="24">
        <v>0</v>
      </c>
      <c r="E354" s="26" t="s">
        <v>110</v>
      </c>
      <c r="F354" s="25"/>
      <c r="G354" s="24"/>
    </row>
    <row r="355" spans="1:9" ht="29">
      <c r="A355" s="19"/>
      <c r="B355" s="42"/>
      <c r="C355" s="23" t="s">
        <v>1721</v>
      </c>
      <c r="D355" s="24">
        <v>0</v>
      </c>
      <c r="E355" s="26" t="s">
        <v>51</v>
      </c>
      <c r="F355" s="12"/>
      <c r="G355" s="24"/>
    </row>
    <row r="356" spans="1:9" ht="15.5">
      <c r="A356" s="19"/>
      <c r="B356" s="42"/>
      <c r="C356" s="23" t="s">
        <v>1720</v>
      </c>
      <c r="D356" s="24">
        <v>0</v>
      </c>
      <c r="E356" s="26" t="s">
        <v>110</v>
      </c>
      <c r="F356" s="12"/>
      <c r="G356" s="24"/>
    </row>
    <row r="357" spans="1:9" ht="29">
      <c r="A357" s="19" t="s">
        <v>754</v>
      </c>
      <c r="B357" s="42" t="s">
        <v>753</v>
      </c>
      <c r="C357" s="23" t="s">
        <v>2067</v>
      </c>
      <c r="D357" s="24">
        <v>0</v>
      </c>
      <c r="E357" s="26" t="s">
        <v>130</v>
      </c>
      <c r="F357" s="23" t="s">
        <v>2066</v>
      </c>
      <c r="G357" s="24"/>
    </row>
    <row r="358" spans="1:9" ht="43.5">
      <c r="A358" s="19" t="s">
        <v>752</v>
      </c>
      <c r="B358" s="42" t="s">
        <v>751</v>
      </c>
      <c r="C358" s="196" t="s">
        <v>1719</v>
      </c>
      <c r="D358" s="24">
        <v>0</v>
      </c>
      <c r="E358" s="26" t="s">
        <v>130</v>
      </c>
      <c r="F358" s="23" t="s">
        <v>2758</v>
      </c>
      <c r="G358" s="24"/>
    </row>
    <row r="359" spans="1:9" ht="31">
      <c r="A359" s="19"/>
      <c r="B359" s="256"/>
      <c r="C359" s="29" t="s">
        <v>2064</v>
      </c>
      <c r="D359" s="24">
        <v>0</v>
      </c>
      <c r="E359" s="26" t="s">
        <v>130</v>
      </c>
      <c r="F359" s="23"/>
      <c r="G359" s="234"/>
    </row>
    <row r="360" spans="1:9">
      <c r="A360" s="415" t="s">
        <v>750</v>
      </c>
      <c r="B360" s="1029" t="s">
        <v>1716</v>
      </c>
      <c r="C360" s="1030"/>
      <c r="D360" s="1030"/>
      <c r="E360" s="1030"/>
      <c r="F360" s="1030"/>
      <c r="G360" s="1031"/>
      <c r="H360" s="449">
        <f>SUM(D361:D362)</f>
        <v>0</v>
      </c>
      <c r="I360" s="449">
        <f>COUNT(D361:D362)*2</f>
        <v>4</v>
      </c>
    </row>
    <row r="361" spans="1:9" ht="43.5">
      <c r="A361" s="19" t="s">
        <v>748</v>
      </c>
      <c r="B361" s="17" t="s">
        <v>747</v>
      </c>
      <c r="C361" s="151" t="s">
        <v>1715</v>
      </c>
      <c r="D361" s="24">
        <v>0</v>
      </c>
      <c r="E361" s="26" t="s">
        <v>235</v>
      </c>
      <c r="F361" s="17" t="s">
        <v>1714</v>
      </c>
      <c r="G361" s="24"/>
    </row>
    <row r="362" spans="1:9" ht="29">
      <c r="A362" s="19" t="s">
        <v>746</v>
      </c>
      <c r="B362" s="23" t="s">
        <v>745</v>
      </c>
      <c r="C362" s="23" t="s">
        <v>2303</v>
      </c>
      <c r="D362" s="24">
        <v>0</v>
      </c>
      <c r="E362" s="26" t="s">
        <v>235</v>
      </c>
      <c r="F362" s="25"/>
      <c r="G362" s="24"/>
    </row>
    <row r="363" spans="1:9">
      <c r="A363" s="415" t="s">
        <v>743</v>
      </c>
      <c r="B363" s="1003" t="s">
        <v>1711</v>
      </c>
      <c r="C363" s="1004"/>
      <c r="D363" s="1004"/>
      <c r="E363" s="1004"/>
      <c r="F363" s="1004"/>
      <c r="G363" s="1005"/>
      <c r="H363" s="449">
        <f>SUM(D364:D368)</f>
        <v>0</v>
      </c>
      <c r="I363" s="449">
        <f>COUNT(D364:D368)*2</f>
        <v>10</v>
      </c>
    </row>
    <row r="364" spans="1:9" ht="43.5">
      <c r="A364" s="19" t="s">
        <v>741</v>
      </c>
      <c r="B364" s="63" t="s">
        <v>1710</v>
      </c>
      <c r="C364" s="22" t="s">
        <v>2062</v>
      </c>
      <c r="D364" s="24">
        <v>0</v>
      </c>
      <c r="E364" s="26" t="s">
        <v>51</v>
      </c>
      <c r="F364" s="25"/>
      <c r="G364" s="24"/>
    </row>
    <row r="365" spans="1:9" ht="43.5">
      <c r="A365" s="19" t="s">
        <v>737</v>
      </c>
      <c r="B365" s="63" t="s">
        <v>736</v>
      </c>
      <c r="C365" s="17" t="s">
        <v>735</v>
      </c>
      <c r="D365" s="24">
        <v>0</v>
      </c>
      <c r="E365" s="26" t="s">
        <v>51</v>
      </c>
      <c r="F365" s="22"/>
      <c r="G365" s="24"/>
    </row>
    <row r="366" spans="1:9" ht="29">
      <c r="A366" s="19"/>
      <c r="B366" s="63"/>
      <c r="C366" s="23" t="s">
        <v>734</v>
      </c>
      <c r="D366" s="24">
        <v>0</v>
      </c>
      <c r="E366" s="26" t="s">
        <v>110</v>
      </c>
      <c r="F366" s="22"/>
      <c r="G366" s="24"/>
    </row>
    <row r="367" spans="1:9" ht="29">
      <c r="A367" s="19"/>
      <c r="B367" s="63"/>
      <c r="C367" s="23" t="s">
        <v>1708</v>
      </c>
      <c r="D367" s="24">
        <v>0</v>
      </c>
      <c r="E367" s="26" t="s">
        <v>51</v>
      </c>
      <c r="F367" s="22"/>
      <c r="G367" s="24"/>
    </row>
    <row r="368" spans="1:9" ht="14.5">
      <c r="A368" s="19"/>
      <c r="B368" s="63"/>
      <c r="C368" s="23" t="s">
        <v>732</v>
      </c>
      <c r="D368" s="24">
        <v>0</v>
      </c>
      <c r="E368" s="26" t="s">
        <v>116</v>
      </c>
      <c r="F368" s="22"/>
      <c r="G368" s="24"/>
    </row>
    <row r="369" spans="1:9">
      <c r="A369" s="415" t="s">
        <v>731</v>
      </c>
      <c r="B369" s="1024" t="s">
        <v>1706</v>
      </c>
      <c r="C369" s="1025"/>
      <c r="D369" s="1025"/>
      <c r="E369" s="1025"/>
      <c r="F369" s="1025"/>
      <c r="G369" s="1026"/>
      <c r="H369" s="449">
        <f>SUM(D370:D382)</f>
        <v>0</v>
      </c>
      <c r="I369" s="449">
        <f>COUNT(D370:D382)*2</f>
        <v>26</v>
      </c>
    </row>
    <row r="370" spans="1:9" ht="87">
      <c r="A370" s="212" t="s">
        <v>729</v>
      </c>
      <c r="B370" s="38" t="s">
        <v>1705</v>
      </c>
      <c r="C370" s="64" t="s">
        <v>1704</v>
      </c>
      <c r="D370" s="24">
        <v>0</v>
      </c>
      <c r="E370" s="219" t="s">
        <v>116</v>
      </c>
      <c r="F370" s="23" t="s">
        <v>2502</v>
      </c>
      <c r="G370" s="24"/>
    </row>
    <row r="371" spans="1:9" ht="58">
      <c r="A371" s="212"/>
      <c r="B371" s="109"/>
      <c r="C371" s="64" t="s">
        <v>1702</v>
      </c>
      <c r="D371" s="24">
        <v>0</v>
      </c>
      <c r="E371" s="219" t="s">
        <v>110</v>
      </c>
      <c r="F371" s="23" t="s">
        <v>1701</v>
      </c>
      <c r="G371" s="24"/>
    </row>
    <row r="372" spans="1:9" ht="58">
      <c r="A372" s="212"/>
      <c r="B372" s="109"/>
      <c r="C372" s="64" t="s">
        <v>1700</v>
      </c>
      <c r="D372" s="24">
        <v>0</v>
      </c>
      <c r="E372" s="219" t="s">
        <v>110</v>
      </c>
      <c r="F372" s="23" t="s">
        <v>1699</v>
      </c>
      <c r="G372" s="24"/>
    </row>
    <row r="373" spans="1:9" ht="46.5">
      <c r="A373" s="19" t="s">
        <v>727</v>
      </c>
      <c r="B373" s="42" t="s">
        <v>726</v>
      </c>
      <c r="C373" s="29" t="s">
        <v>725</v>
      </c>
      <c r="D373" s="24">
        <v>0</v>
      </c>
      <c r="E373" s="219" t="s">
        <v>51</v>
      </c>
      <c r="F373" s="25"/>
      <c r="G373" s="24"/>
    </row>
    <row r="374" spans="1:9" ht="43.5">
      <c r="A374" s="19"/>
      <c r="B374" s="42"/>
      <c r="C374" s="23" t="s">
        <v>724</v>
      </c>
      <c r="D374" s="24">
        <v>0</v>
      </c>
      <c r="E374" s="219" t="s">
        <v>130</v>
      </c>
      <c r="F374" s="25"/>
      <c r="G374" s="24"/>
    </row>
    <row r="375" spans="1:9" ht="46.5">
      <c r="A375" s="19" t="s">
        <v>723</v>
      </c>
      <c r="B375" s="42" t="s">
        <v>722</v>
      </c>
      <c r="C375" s="65" t="s">
        <v>721</v>
      </c>
      <c r="D375" s="24">
        <v>0</v>
      </c>
      <c r="E375" s="219" t="s">
        <v>235</v>
      </c>
      <c r="F375" s="23"/>
      <c r="G375" s="24"/>
    </row>
    <row r="376" spans="1:9" ht="43.5">
      <c r="A376" s="19"/>
      <c r="B376" s="8"/>
      <c r="C376" s="23" t="s">
        <v>719</v>
      </c>
      <c r="D376" s="24">
        <v>0</v>
      </c>
      <c r="E376" s="219" t="s">
        <v>168</v>
      </c>
      <c r="F376" s="23" t="s">
        <v>2757</v>
      </c>
      <c r="G376" s="24"/>
    </row>
    <row r="377" spans="1:9" ht="43.5">
      <c r="A377" s="19"/>
      <c r="B377" s="42"/>
      <c r="C377" s="23" t="s">
        <v>717</v>
      </c>
      <c r="D377" s="24">
        <v>0</v>
      </c>
      <c r="E377" s="219" t="s">
        <v>168</v>
      </c>
      <c r="F377" s="17" t="s">
        <v>716</v>
      </c>
      <c r="G377" s="24"/>
    </row>
    <row r="378" spans="1:9" ht="29">
      <c r="A378" s="19"/>
      <c r="B378" s="42"/>
      <c r="C378" s="23" t="s">
        <v>715</v>
      </c>
      <c r="D378" s="24">
        <v>0</v>
      </c>
      <c r="E378" s="219" t="s">
        <v>130</v>
      </c>
      <c r="F378" s="23"/>
      <c r="G378" s="24"/>
    </row>
    <row r="379" spans="1:9" ht="43.5">
      <c r="A379" s="19" t="s">
        <v>714</v>
      </c>
      <c r="B379" s="42" t="s">
        <v>713</v>
      </c>
      <c r="C379" s="17" t="s">
        <v>2301</v>
      </c>
      <c r="D379" s="24">
        <v>0</v>
      </c>
      <c r="E379" s="219" t="s">
        <v>110</v>
      </c>
      <c r="F379" s="17" t="s">
        <v>2300</v>
      </c>
      <c r="G379" s="24"/>
    </row>
    <row r="380" spans="1:9" ht="29">
      <c r="A380" s="19"/>
      <c r="B380" s="42"/>
      <c r="C380" s="17" t="s">
        <v>2299</v>
      </c>
      <c r="D380" s="24">
        <v>0</v>
      </c>
      <c r="E380" s="219" t="s">
        <v>110</v>
      </c>
      <c r="F380" s="17" t="s">
        <v>2298</v>
      </c>
      <c r="G380" s="24"/>
    </row>
    <row r="381" spans="1:9" ht="43.5">
      <c r="A381" s="19"/>
      <c r="B381" s="42"/>
      <c r="C381" s="36" t="s">
        <v>1698</v>
      </c>
      <c r="D381" s="24">
        <v>0</v>
      </c>
      <c r="E381" s="9" t="s">
        <v>116</v>
      </c>
      <c r="F381" s="17"/>
      <c r="G381" s="24"/>
    </row>
    <row r="382" spans="1:9" ht="43.5">
      <c r="A382" s="19" t="s">
        <v>712</v>
      </c>
      <c r="B382" s="42" t="s">
        <v>2756</v>
      </c>
      <c r="C382" s="64" t="s">
        <v>2755</v>
      </c>
      <c r="D382" s="24">
        <v>0</v>
      </c>
      <c r="E382" s="219" t="s">
        <v>808</v>
      </c>
      <c r="F382" s="25"/>
      <c r="G382" s="24"/>
    </row>
    <row r="383" spans="1:9">
      <c r="A383" s="415" t="s">
        <v>708</v>
      </c>
      <c r="B383" s="1003" t="s">
        <v>1697</v>
      </c>
      <c r="C383" s="1004"/>
      <c r="D383" s="1004"/>
      <c r="E383" s="1004"/>
      <c r="F383" s="1004"/>
      <c r="G383" s="1005"/>
      <c r="H383" s="449">
        <f>SUM(D384:D391)</f>
        <v>0</v>
      </c>
      <c r="I383" s="449">
        <f>COUNT(D384:D391)*2</f>
        <v>16</v>
      </c>
    </row>
    <row r="384" spans="1:9" ht="46.5">
      <c r="A384" s="19" t="s">
        <v>706</v>
      </c>
      <c r="B384" s="29" t="s">
        <v>705</v>
      </c>
      <c r="C384" s="22" t="s">
        <v>2060</v>
      </c>
      <c r="D384" s="24">
        <v>0</v>
      </c>
      <c r="E384" s="26" t="s">
        <v>51</v>
      </c>
      <c r="F384" s="25"/>
      <c r="G384" s="24"/>
    </row>
    <row r="385" spans="1:9" ht="31">
      <c r="A385" s="19" t="s">
        <v>703</v>
      </c>
      <c r="B385" s="42" t="s">
        <v>702</v>
      </c>
      <c r="C385" s="23" t="s">
        <v>2059</v>
      </c>
      <c r="D385" s="24">
        <v>0</v>
      </c>
      <c r="E385" s="26" t="s">
        <v>51</v>
      </c>
      <c r="F385" s="23" t="s">
        <v>2754</v>
      </c>
      <c r="G385" s="24"/>
    </row>
    <row r="386" spans="1:9" ht="31">
      <c r="A386" s="19" t="s">
        <v>700</v>
      </c>
      <c r="B386" s="42" t="s">
        <v>699</v>
      </c>
      <c r="C386" s="23" t="s">
        <v>2297</v>
      </c>
      <c r="D386" s="24">
        <v>0</v>
      </c>
      <c r="E386" s="26" t="s">
        <v>51</v>
      </c>
      <c r="F386" s="23" t="s">
        <v>2056</v>
      </c>
      <c r="G386" s="24"/>
    </row>
    <row r="387" spans="1:9" ht="31">
      <c r="A387" s="19" t="s">
        <v>698</v>
      </c>
      <c r="B387" s="69" t="s">
        <v>697</v>
      </c>
      <c r="C387" s="48" t="s">
        <v>2500</v>
      </c>
      <c r="D387" s="24">
        <v>0</v>
      </c>
      <c r="E387" s="26" t="s">
        <v>51</v>
      </c>
      <c r="F387" s="22"/>
      <c r="G387" s="24"/>
    </row>
    <row r="388" spans="1:9" ht="72.5">
      <c r="A388" s="19" t="s">
        <v>695</v>
      </c>
      <c r="B388" s="38" t="s">
        <v>694</v>
      </c>
      <c r="C388" s="84" t="s">
        <v>2498</v>
      </c>
      <c r="D388" s="24">
        <v>0</v>
      </c>
      <c r="E388" s="26" t="s">
        <v>1249</v>
      </c>
      <c r="F388" s="22" t="s">
        <v>2753</v>
      </c>
      <c r="G388" s="24"/>
    </row>
    <row r="389" spans="1:9" ht="116">
      <c r="A389" s="19" t="s">
        <v>692</v>
      </c>
      <c r="B389" s="38" t="s">
        <v>691</v>
      </c>
      <c r="C389" s="22" t="s">
        <v>1686</v>
      </c>
      <c r="D389" s="24">
        <v>0</v>
      </c>
      <c r="E389" s="26" t="s">
        <v>51</v>
      </c>
      <c r="F389" s="22" t="s">
        <v>2294</v>
      </c>
      <c r="G389" s="24"/>
    </row>
    <row r="390" spans="1:9" ht="29">
      <c r="A390" s="19"/>
      <c r="B390" s="38"/>
      <c r="C390" s="17" t="s">
        <v>688</v>
      </c>
      <c r="D390" s="24">
        <v>0</v>
      </c>
      <c r="E390" s="26" t="s">
        <v>51</v>
      </c>
      <c r="F390" s="25"/>
      <c r="G390" s="24"/>
    </row>
    <row r="391" spans="1:9" ht="46.5">
      <c r="A391" s="19" t="s">
        <v>687</v>
      </c>
      <c r="B391" s="38" t="s">
        <v>686</v>
      </c>
      <c r="C391" s="43" t="s">
        <v>2050</v>
      </c>
      <c r="D391" s="24">
        <v>0</v>
      </c>
      <c r="E391" s="26" t="s">
        <v>168</v>
      </c>
      <c r="F391" s="25"/>
      <c r="G391" s="24"/>
    </row>
    <row r="392" spans="1:9">
      <c r="A392" s="415" t="s">
        <v>684</v>
      </c>
      <c r="B392" s="1003" t="s">
        <v>683</v>
      </c>
      <c r="C392" s="1004"/>
      <c r="D392" s="1004"/>
      <c r="E392" s="1004"/>
      <c r="F392" s="1004"/>
      <c r="G392" s="1005"/>
      <c r="H392" s="449">
        <f>SUM(D393:D405)</f>
        <v>0</v>
      </c>
      <c r="I392" s="449">
        <f>COUNT(D393:D405)*2</f>
        <v>26</v>
      </c>
    </row>
    <row r="393" spans="1:9" ht="43.5">
      <c r="A393" s="19" t="s">
        <v>682</v>
      </c>
      <c r="B393" s="42" t="s">
        <v>681</v>
      </c>
      <c r="C393" s="88" t="s">
        <v>2752</v>
      </c>
      <c r="D393" s="24">
        <v>0</v>
      </c>
      <c r="E393" s="26" t="s">
        <v>110</v>
      </c>
      <c r="F393" s="17" t="s">
        <v>2751</v>
      </c>
      <c r="G393" s="24"/>
    </row>
    <row r="394" spans="1:9" ht="29">
      <c r="A394" s="19"/>
      <c r="B394" s="42"/>
      <c r="C394" s="23" t="s">
        <v>2049</v>
      </c>
      <c r="D394" s="24">
        <v>0</v>
      </c>
      <c r="E394" s="26" t="s">
        <v>110</v>
      </c>
      <c r="F394" s="25"/>
      <c r="G394" s="24"/>
    </row>
    <row r="395" spans="1:9" ht="29">
      <c r="A395" s="19"/>
      <c r="B395" s="42"/>
      <c r="C395" s="88" t="s">
        <v>2048</v>
      </c>
      <c r="D395" s="24">
        <v>0</v>
      </c>
      <c r="E395" s="26" t="s">
        <v>110</v>
      </c>
      <c r="F395" s="25"/>
      <c r="G395" s="24"/>
    </row>
    <row r="396" spans="1:9" ht="29">
      <c r="A396" s="19"/>
      <c r="B396" s="42"/>
      <c r="C396" s="88" t="s">
        <v>2047</v>
      </c>
      <c r="D396" s="24">
        <v>0</v>
      </c>
      <c r="E396" s="26" t="s">
        <v>808</v>
      </c>
      <c r="F396" s="25"/>
      <c r="G396" s="24"/>
    </row>
    <row r="397" spans="1:9" ht="43.5">
      <c r="A397" s="19"/>
      <c r="B397" s="42"/>
      <c r="C397" s="96" t="s">
        <v>2046</v>
      </c>
      <c r="D397" s="24">
        <v>0</v>
      </c>
      <c r="E397" s="26" t="s">
        <v>110</v>
      </c>
      <c r="F397" s="25"/>
      <c r="G397" s="24"/>
    </row>
    <row r="398" spans="1:9" ht="46.5">
      <c r="A398" s="19" t="s">
        <v>680</v>
      </c>
      <c r="B398" s="42" t="s">
        <v>679</v>
      </c>
      <c r="C398" s="23" t="s">
        <v>2045</v>
      </c>
      <c r="D398" s="24">
        <v>0</v>
      </c>
      <c r="E398" s="26" t="s">
        <v>549</v>
      </c>
      <c r="F398" s="23" t="s">
        <v>2044</v>
      </c>
      <c r="G398" s="24"/>
    </row>
    <row r="399" spans="1:9" ht="58">
      <c r="A399" s="19"/>
      <c r="B399" s="42"/>
      <c r="C399" s="22" t="s">
        <v>2043</v>
      </c>
      <c r="D399" s="24">
        <v>0</v>
      </c>
      <c r="E399" s="26" t="s">
        <v>51</v>
      </c>
      <c r="F399" s="22"/>
      <c r="G399" s="24"/>
    </row>
    <row r="400" spans="1:9" ht="29">
      <c r="A400" s="19"/>
      <c r="B400" s="42"/>
      <c r="C400" s="23" t="s">
        <v>2042</v>
      </c>
      <c r="D400" s="24">
        <v>0</v>
      </c>
      <c r="E400" s="26" t="s">
        <v>110</v>
      </c>
      <c r="F400" s="23"/>
      <c r="G400" s="24"/>
    </row>
    <row r="401" spans="1:9" ht="87">
      <c r="A401" s="19"/>
      <c r="B401" s="42"/>
      <c r="C401" s="22" t="s">
        <v>2750</v>
      </c>
      <c r="D401" s="24">
        <v>0</v>
      </c>
      <c r="E401" s="26" t="s">
        <v>130</v>
      </c>
      <c r="F401" s="17" t="s">
        <v>2749</v>
      </c>
      <c r="G401" s="24"/>
    </row>
    <row r="402" spans="1:9" ht="101.5">
      <c r="A402" s="19" t="s">
        <v>678</v>
      </c>
      <c r="B402" s="42" t="s">
        <v>677</v>
      </c>
      <c r="C402" s="84" t="s">
        <v>2748</v>
      </c>
      <c r="D402" s="24">
        <v>0</v>
      </c>
      <c r="E402" s="13" t="s">
        <v>808</v>
      </c>
      <c r="F402" s="22" t="s">
        <v>2747</v>
      </c>
      <c r="G402" s="24"/>
    </row>
    <row r="403" spans="1:9" ht="43.5">
      <c r="A403" s="19"/>
      <c r="B403" s="42"/>
      <c r="C403" s="22" t="s">
        <v>2040</v>
      </c>
      <c r="D403" s="24">
        <v>0</v>
      </c>
      <c r="E403" s="26" t="s">
        <v>130</v>
      </c>
      <c r="F403" s="22"/>
      <c r="G403" s="24"/>
    </row>
    <row r="404" spans="1:9" ht="29">
      <c r="A404" s="19"/>
      <c r="B404" s="42"/>
      <c r="C404" s="22" t="s">
        <v>2039</v>
      </c>
      <c r="D404" s="24">
        <v>0</v>
      </c>
      <c r="E404" s="26" t="s">
        <v>808</v>
      </c>
      <c r="F404" s="22"/>
      <c r="G404" s="24"/>
    </row>
    <row r="405" spans="1:9" ht="46.5">
      <c r="A405" s="19" t="s">
        <v>676</v>
      </c>
      <c r="B405" s="29" t="s">
        <v>675</v>
      </c>
      <c r="C405" s="36" t="s">
        <v>2038</v>
      </c>
      <c r="D405" s="24">
        <v>0</v>
      </c>
      <c r="E405" s="26" t="s">
        <v>130</v>
      </c>
      <c r="F405" s="36"/>
      <c r="G405" s="24"/>
    </row>
    <row r="406" spans="1:9" hidden="1">
      <c r="A406" s="423" t="s">
        <v>674</v>
      </c>
      <c r="B406" s="1003" t="s">
        <v>673</v>
      </c>
      <c r="C406" s="1004"/>
      <c r="D406" s="1004"/>
      <c r="E406" s="1004"/>
      <c r="F406" s="1004"/>
      <c r="G406" s="1005"/>
      <c r="H406" s="11"/>
      <c r="I406" s="11"/>
    </row>
    <row r="407" spans="1:9" ht="29" hidden="1">
      <c r="A407" s="21" t="s">
        <v>672</v>
      </c>
      <c r="B407" s="17" t="s">
        <v>669</v>
      </c>
      <c r="C407" s="25"/>
      <c r="D407" s="25"/>
      <c r="E407" s="26"/>
      <c r="F407" s="25"/>
      <c r="G407" s="25"/>
      <c r="H407" s="11"/>
      <c r="I407" s="11"/>
    </row>
    <row r="408" spans="1:9">
      <c r="A408" s="415" t="s">
        <v>666</v>
      </c>
      <c r="B408" s="1003" t="s">
        <v>665</v>
      </c>
      <c r="C408" s="1004"/>
      <c r="D408" s="1004"/>
      <c r="E408" s="1004"/>
      <c r="F408" s="1004"/>
      <c r="G408" s="1005"/>
      <c r="H408" s="449">
        <f>SUM(D409:D412)</f>
        <v>0</v>
      </c>
      <c r="I408" s="449">
        <f>COUNT(D409:D412)*2</f>
        <v>6</v>
      </c>
    </row>
    <row r="409" spans="1:9" ht="31">
      <c r="A409" s="19" t="s">
        <v>664</v>
      </c>
      <c r="B409" s="42" t="s">
        <v>663</v>
      </c>
      <c r="C409" s="22" t="s">
        <v>2746</v>
      </c>
      <c r="D409" s="24">
        <v>0</v>
      </c>
      <c r="E409" s="26" t="s">
        <v>110</v>
      </c>
      <c r="F409" s="25"/>
      <c r="G409" s="24"/>
    </row>
    <row r="410" spans="1:9" ht="31" hidden="1">
      <c r="A410" s="21" t="s">
        <v>662</v>
      </c>
      <c r="B410" s="42" t="s">
        <v>661</v>
      </c>
      <c r="C410" s="25"/>
      <c r="D410" s="25"/>
      <c r="E410" s="26"/>
      <c r="F410" s="25"/>
      <c r="G410" s="25"/>
      <c r="H410" s="11"/>
      <c r="I410" s="11"/>
    </row>
    <row r="411" spans="1:9" ht="31">
      <c r="A411" s="19" t="s">
        <v>660</v>
      </c>
      <c r="B411" s="42" t="s">
        <v>659</v>
      </c>
      <c r="C411" s="23" t="s">
        <v>658</v>
      </c>
      <c r="D411" s="24">
        <v>0</v>
      </c>
      <c r="E411" s="9" t="s">
        <v>110</v>
      </c>
      <c r="F411" s="25"/>
      <c r="G411" s="24"/>
    </row>
    <row r="412" spans="1:9" ht="29">
      <c r="A412" s="19"/>
      <c r="B412" s="42"/>
      <c r="C412" s="23" t="s">
        <v>657</v>
      </c>
      <c r="D412" s="24">
        <v>0</v>
      </c>
      <c r="E412" s="26" t="s">
        <v>110</v>
      </c>
      <c r="F412" s="25"/>
      <c r="G412" s="24"/>
    </row>
    <row r="413" spans="1:9" ht="62" hidden="1">
      <c r="A413" s="21" t="s">
        <v>656</v>
      </c>
      <c r="B413" s="33" t="s">
        <v>655</v>
      </c>
      <c r="C413" s="84"/>
      <c r="D413" s="25"/>
      <c r="E413" s="26"/>
      <c r="F413" s="25"/>
      <c r="G413" s="25"/>
      <c r="H413" s="11"/>
      <c r="I413" s="11"/>
    </row>
    <row r="414" spans="1:9" ht="31" hidden="1">
      <c r="A414" s="21" t="s">
        <v>654</v>
      </c>
      <c r="B414" s="42" t="s">
        <v>653</v>
      </c>
      <c r="C414" s="25"/>
      <c r="D414" s="25"/>
      <c r="E414" s="26"/>
      <c r="F414" s="25"/>
      <c r="G414" s="25"/>
      <c r="H414" s="11"/>
      <c r="I414" s="11"/>
    </row>
    <row r="415" spans="1:9">
      <c r="A415" s="415" t="s">
        <v>652</v>
      </c>
      <c r="B415" s="1003" t="s">
        <v>651</v>
      </c>
      <c r="C415" s="1004"/>
      <c r="D415" s="1004"/>
      <c r="E415" s="1004"/>
      <c r="F415" s="1004"/>
      <c r="G415" s="1005"/>
      <c r="H415" s="449">
        <f>SUM(D416:D418)</f>
        <v>0</v>
      </c>
      <c r="I415" s="449">
        <f>COUNT(D416:D418)*2</f>
        <v>4</v>
      </c>
    </row>
    <row r="416" spans="1:9" ht="31">
      <c r="A416" s="19" t="s">
        <v>650</v>
      </c>
      <c r="B416" s="42" t="s">
        <v>649</v>
      </c>
      <c r="C416" s="23" t="s">
        <v>648</v>
      </c>
      <c r="D416" s="16">
        <v>0</v>
      </c>
      <c r="E416" s="26" t="s">
        <v>168</v>
      </c>
      <c r="F416" s="84"/>
      <c r="G416" s="24"/>
    </row>
    <row r="417" spans="1:9" ht="31" hidden="1">
      <c r="A417" s="21" t="s">
        <v>647</v>
      </c>
      <c r="B417" s="42" t="s">
        <v>646</v>
      </c>
      <c r="C417" s="1"/>
      <c r="D417" s="12"/>
      <c r="E417" s="26"/>
      <c r="F417" s="12"/>
      <c r="G417" s="25"/>
      <c r="H417" s="11"/>
      <c r="I417" s="11"/>
    </row>
    <row r="418" spans="1:9" ht="31">
      <c r="A418" s="19" t="s">
        <v>645</v>
      </c>
      <c r="B418" s="42" t="s">
        <v>644</v>
      </c>
      <c r="C418" s="48" t="s">
        <v>2745</v>
      </c>
      <c r="D418" s="16">
        <v>0</v>
      </c>
      <c r="E418" s="26" t="s">
        <v>110</v>
      </c>
      <c r="F418" s="12"/>
      <c r="G418" s="24"/>
    </row>
    <row r="419" spans="1:9">
      <c r="A419" s="415" t="s">
        <v>642</v>
      </c>
      <c r="B419" s="1003" t="s">
        <v>641</v>
      </c>
      <c r="C419" s="1004"/>
      <c r="D419" s="1004"/>
      <c r="E419" s="1004"/>
      <c r="F419" s="1004"/>
      <c r="G419" s="1005"/>
      <c r="H419" s="449">
        <f>SUM(D427:D435)</f>
        <v>0</v>
      </c>
      <c r="I419" s="449">
        <f>COUNT(D427:D435)*2</f>
        <v>18</v>
      </c>
    </row>
    <row r="420" spans="1:9" ht="31" hidden="1">
      <c r="A420" s="21" t="s">
        <v>640</v>
      </c>
      <c r="B420" s="42" t="s">
        <v>639</v>
      </c>
      <c r="C420" s="25"/>
      <c r="D420" s="25"/>
      <c r="E420" s="26"/>
      <c r="F420" s="25"/>
      <c r="G420" s="25"/>
      <c r="H420" s="11"/>
      <c r="I420" s="11"/>
    </row>
    <row r="421" spans="1:9" ht="31" hidden="1">
      <c r="A421" s="21" t="s">
        <v>638</v>
      </c>
      <c r="B421" s="42" t="s">
        <v>637</v>
      </c>
      <c r="C421" s="25"/>
      <c r="D421" s="25"/>
      <c r="E421" s="26"/>
      <c r="F421" s="25"/>
      <c r="G421" s="25"/>
      <c r="H421" s="11"/>
      <c r="I421" s="11"/>
    </row>
    <row r="422" spans="1:9" ht="31" hidden="1">
      <c r="A422" s="21" t="s">
        <v>636</v>
      </c>
      <c r="B422" s="42" t="s">
        <v>635</v>
      </c>
      <c r="C422" s="25"/>
      <c r="D422" s="25"/>
      <c r="E422" s="26"/>
      <c r="F422" s="25"/>
      <c r="G422" s="25"/>
      <c r="H422" s="11"/>
      <c r="I422" s="11"/>
    </row>
    <row r="423" spans="1:9" ht="31" hidden="1">
      <c r="A423" s="21" t="s">
        <v>634</v>
      </c>
      <c r="B423" s="42" t="s">
        <v>633</v>
      </c>
      <c r="C423" s="25"/>
      <c r="D423" s="25"/>
      <c r="E423" s="26"/>
      <c r="F423" s="25"/>
      <c r="G423" s="25"/>
      <c r="H423" s="11"/>
      <c r="I423" s="11"/>
    </row>
    <row r="424" spans="1:9" ht="46.5" hidden="1">
      <c r="A424" s="21" t="s">
        <v>632</v>
      </c>
      <c r="B424" s="42" t="s">
        <v>631</v>
      </c>
      <c r="C424" s="25"/>
      <c r="D424" s="25"/>
      <c r="E424" s="26"/>
      <c r="F424" s="25"/>
      <c r="G424" s="25"/>
      <c r="H424" s="11"/>
      <c r="I424" s="11"/>
    </row>
    <row r="425" spans="1:9" ht="31" hidden="1">
      <c r="A425" s="21" t="s">
        <v>630</v>
      </c>
      <c r="B425" s="42" t="s">
        <v>629</v>
      </c>
      <c r="C425" s="25"/>
      <c r="D425" s="25"/>
      <c r="E425" s="26"/>
      <c r="F425" s="25"/>
      <c r="G425" s="25"/>
      <c r="H425" s="11"/>
      <c r="I425" s="11"/>
    </row>
    <row r="426" spans="1:9" ht="31" hidden="1">
      <c r="A426" s="21" t="s">
        <v>628</v>
      </c>
      <c r="B426" s="42" t="s">
        <v>627</v>
      </c>
      <c r="C426" s="25"/>
      <c r="D426" s="25"/>
      <c r="E426" s="26"/>
      <c r="F426" s="25"/>
      <c r="G426" s="25"/>
      <c r="H426" s="11"/>
      <c r="I426" s="11"/>
    </row>
    <row r="427" spans="1:9" ht="31">
      <c r="A427" s="19" t="s">
        <v>626</v>
      </c>
      <c r="B427" s="31" t="s">
        <v>625</v>
      </c>
      <c r="C427" s="22" t="s">
        <v>2481</v>
      </c>
      <c r="D427" s="16">
        <v>0</v>
      </c>
      <c r="E427" s="26" t="s">
        <v>130</v>
      </c>
      <c r="F427" s="22" t="s">
        <v>2480</v>
      </c>
      <c r="G427" s="24"/>
    </row>
    <row r="428" spans="1:9" ht="31">
      <c r="A428" s="19" t="s">
        <v>624</v>
      </c>
      <c r="B428" s="31" t="s">
        <v>623</v>
      </c>
      <c r="C428" s="22" t="s">
        <v>1682</v>
      </c>
      <c r="D428" s="16">
        <v>0</v>
      </c>
      <c r="E428" s="26" t="s">
        <v>51</v>
      </c>
      <c r="F428" s="25"/>
      <c r="G428" s="24"/>
    </row>
    <row r="429" spans="1:9" ht="29">
      <c r="A429" s="19"/>
      <c r="B429" s="31"/>
      <c r="C429" s="22" t="s">
        <v>1681</v>
      </c>
      <c r="D429" s="16">
        <v>0</v>
      </c>
      <c r="E429" s="26" t="s">
        <v>116</v>
      </c>
      <c r="F429" s="25"/>
      <c r="G429" s="24"/>
    </row>
    <row r="430" spans="1:9" ht="58">
      <c r="A430" s="19"/>
      <c r="B430" s="31"/>
      <c r="C430" s="22" t="s">
        <v>2744</v>
      </c>
      <c r="D430" s="16">
        <v>0</v>
      </c>
      <c r="E430" s="26" t="s">
        <v>51</v>
      </c>
      <c r="F430" s="17" t="s">
        <v>2743</v>
      </c>
      <c r="G430" s="24"/>
    </row>
    <row r="431" spans="1:9" ht="29">
      <c r="A431" s="19"/>
      <c r="B431" s="31"/>
      <c r="C431" s="22" t="s">
        <v>2479</v>
      </c>
      <c r="D431" s="16">
        <v>0</v>
      </c>
      <c r="E431" s="26" t="s">
        <v>110</v>
      </c>
      <c r="F431" s="25"/>
      <c r="G431" s="24"/>
    </row>
    <row r="432" spans="1:9" ht="58">
      <c r="A432" s="19"/>
      <c r="B432" s="31"/>
      <c r="C432" s="22" t="s">
        <v>1679</v>
      </c>
      <c r="D432" s="16">
        <v>0</v>
      </c>
      <c r="E432" s="26" t="s">
        <v>51</v>
      </c>
      <c r="F432" s="17" t="s">
        <v>2742</v>
      </c>
      <c r="G432" s="24"/>
    </row>
    <row r="433" spans="1:9" ht="29">
      <c r="A433" s="19"/>
      <c r="B433" s="31"/>
      <c r="C433" s="96" t="s">
        <v>2036</v>
      </c>
      <c r="D433" s="16">
        <v>0</v>
      </c>
      <c r="E433" s="26" t="s">
        <v>51</v>
      </c>
      <c r="F433" s="25"/>
      <c r="G433" s="24"/>
    </row>
    <row r="434" spans="1:9" ht="145">
      <c r="A434" s="19"/>
      <c r="B434" s="31"/>
      <c r="C434" s="22" t="s">
        <v>2741</v>
      </c>
      <c r="D434" s="16">
        <v>0</v>
      </c>
      <c r="E434" s="26" t="s">
        <v>110</v>
      </c>
      <c r="F434" s="17" t="s">
        <v>2740</v>
      </c>
      <c r="G434" s="24"/>
    </row>
    <row r="435" spans="1:9" ht="46.5">
      <c r="A435" s="19" t="s">
        <v>622</v>
      </c>
      <c r="B435" s="31" t="s">
        <v>621</v>
      </c>
      <c r="C435" s="22" t="s">
        <v>1677</v>
      </c>
      <c r="D435" s="16">
        <v>0</v>
      </c>
      <c r="E435" s="26" t="s">
        <v>51</v>
      </c>
      <c r="F435" s="25"/>
      <c r="G435" s="24"/>
    </row>
    <row r="436" spans="1:9" hidden="1">
      <c r="A436" s="423" t="s">
        <v>620</v>
      </c>
      <c r="B436" s="1003" t="s">
        <v>1676</v>
      </c>
      <c r="C436" s="1004"/>
      <c r="D436" s="1004"/>
      <c r="E436" s="1004"/>
      <c r="F436" s="1004"/>
      <c r="G436" s="1005"/>
      <c r="H436" s="11"/>
      <c r="I436" s="11"/>
    </row>
    <row r="437" spans="1:9" ht="46.5" hidden="1">
      <c r="A437" s="21" t="s">
        <v>618</v>
      </c>
      <c r="B437" s="42" t="s">
        <v>1675</v>
      </c>
      <c r="C437" s="25"/>
      <c r="D437" s="25"/>
      <c r="E437" s="26"/>
      <c r="F437" s="25"/>
      <c r="G437" s="25"/>
      <c r="H437" s="11"/>
      <c r="I437" s="11"/>
    </row>
    <row r="438" spans="1:9" ht="46.5" hidden="1">
      <c r="A438" s="21" t="s">
        <v>616</v>
      </c>
      <c r="B438" s="42" t="s">
        <v>1674</v>
      </c>
      <c r="C438" s="25"/>
      <c r="D438" s="25"/>
      <c r="E438" s="26"/>
      <c r="F438" s="25"/>
      <c r="G438" s="25"/>
      <c r="H438" s="11"/>
      <c r="I438" s="11"/>
    </row>
    <row r="439" spans="1:9" ht="31" hidden="1">
      <c r="A439" s="21" t="s">
        <v>614</v>
      </c>
      <c r="B439" s="42" t="s">
        <v>1673</v>
      </c>
      <c r="C439" s="25"/>
      <c r="D439" s="25"/>
      <c r="E439" s="26"/>
      <c r="F439" s="25"/>
      <c r="G439" s="25"/>
      <c r="H439" s="11"/>
      <c r="I439" s="11"/>
    </row>
    <row r="440" spans="1:9" hidden="1">
      <c r="A440" s="423" t="s">
        <v>612</v>
      </c>
      <c r="B440" s="1003" t="s">
        <v>1672</v>
      </c>
      <c r="C440" s="1004"/>
      <c r="D440" s="1004"/>
      <c r="E440" s="1004"/>
      <c r="F440" s="1004"/>
      <c r="G440" s="1005"/>
      <c r="H440" s="11"/>
      <c r="I440" s="11"/>
    </row>
    <row r="441" spans="1:9" ht="31" hidden="1">
      <c r="A441" s="21" t="s">
        <v>610</v>
      </c>
      <c r="B441" s="42" t="s">
        <v>1671</v>
      </c>
      <c r="C441" s="25"/>
      <c r="D441" s="25"/>
      <c r="E441" s="26"/>
      <c r="F441" s="25"/>
      <c r="G441" s="25"/>
      <c r="H441" s="11"/>
      <c r="I441" s="11"/>
    </row>
    <row r="442" spans="1:9" ht="31" hidden="1">
      <c r="A442" s="21" t="s">
        <v>608</v>
      </c>
      <c r="B442" s="42" t="s">
        <v>1670</v>
      </c>
      <c r="C442" s="25"/>
      <c r="D442" s="25"/>
      <c r="E442" s="26"/>
      <c r="F442" s="25"/>
      <c r="G442" s="25"/>
      <c r="H442" s="11"/>
      <c r="I442" s="11"/>
    </row>
    <row r="443" spans="1:9" ht="31" hidden="1">
      <c r="A443" s="21" t="s">
        <v>606</v>
      </c>
      <c r="B443" s="38" t="s">
        <v>1669</v>
      </c>
      <c r="C443" s="25"/>
      <c r="D443" s="25"/>
      <c r="E443" s="26"/>
      <c r="F443" s="25"/>
      <c r="G443" s="25"/>
      <c r="H443" s="11"/>
      <c r="I443" s="11"/>
    </row>
    <row r="444" spans="1:9" ht="31" hidden="1">
      <c r="A444" s="21" t="s">
        <v>604</v>
      </c>
      <c r="B444" s="42" t="s">
        <v>1668</v>
      </c>
      <c r="C444" s="25"/>
      <c r="D444" s="25"/>
      <c r="E444" s="26"/>
      <c r="F444" s="25"/>
      <c r="G444" s="25"/>
      <c r="H444" s="11"/>
      <c r="I444" s="11"/>
    </row>
    <row r="445" spans="1:9" hidden="1">
      <c r="A445" s="423" t="s">
        <v>602</v>
      </c>
      <c r="B445" s="1003" t="s">
        <v>601</v>
      </c>
      <c r="C445" s="1004"/>
      <c r="D445" s="1004"/>
      <c r="E445" s="1004"/>
      <c r="F445" s="1004"/>
      <c r="G445" s="1005"/>
      <c r="H445" s="11"/>
      <c r="I445" s="11"/>
    </row>
    <row r="446" spans="1:9" ht="31" hidden="1">
      <c r="A446" s="21" t="s">
        <v>600</v>
      </c>
      <c r="B446" s="42" t="s">
        <v>2739</v>
      </c>
      <c r="C446" s="42"/>
      <c r="D446" s="25"/>
      <c r="E446" s="26"/>
      <c r="F446" s="25"/>
      <c r="G446" s="25"/>
      <c r="H446" s="11"/>
      <c r="I446" s="11"/>
    </row>
    <row r="447" spans="1:9" ht="31" hidden="1">
      <c r="A447" s="21" t="s">
        <v>598</v>
      </c>
      <c r="B447" s="42" t="s">
        <v>597</v>
      </c>
      <c r="C447" s="22"/>
      <c r="D447" s="25"/>
      <c r="E447" s="26"/>
      <c r="F447" s="25"/>
      <c r="G447" s="25"/>
      <c r="H447" s="11"/>
      <c r="I447" s="11"/>
    </row>
    <row r="448" spans="1:9" ht="29" hidden="1">
      <c r="A448" s="21" t="s">
        <v>596</v>
      </c>
      <c r="B448" s="17" t="s">
        <v>595</v>
      </c>
      <c r="C448" s="22"/>
      <c r="D448" s="25"/>
      <c r="E448" s="26"/>
      <c r="F448" s="25"/>
      <c r="G448" s="25"/>
      <c r="H448" s="11"/>
      <c r="I448" s="11"/>
    </row>
    <row r="449" spans="1:9" ht="62" hidden="1">
      <c r="A449" s="21" t="s">
        <v>594</v>
      </c>
      <c r="B449" s="29" t="s">
        <v>593</v>
      </c>
      <c r="C449" s="25"/>
      <c r="D449" s="25"/>
      <c r="E449" s="26"/>
      <c r="F449" s="25"/>
      <c r="G449" s="25"/>
      <c r="H449" s="11"/>
      <c r="I449" s="11"/>
    </row>
    <row r="450" spans="1:9">
      <c r="A450" s="415" t="s">
        <v>591</v>
      </c>
      <c r="B450" s="1003" t="s">
        <v>1660</v>
      </c>
      <c r="C450" s="1004"/>
      <c r="D450" s="1004"/>
      <c r="E450" s="1004"/>
      <c r="F450" s="1004"/>
      <c r="G450" s="1005"/>
      <c r="H450" s="449">
        <f>SUM(D451)</f>
        <v>0</v>
      </c>
      <c r="I450" s="449">
        <f>COUNT(D451)*2</f>
        <v>2</v>
      </c>
    </row>
    <row r="451" spans="1:9" ht="46.5">
      <c r="A451" s="19" t="s">
        <v>589</v>
      </c>
      <c r="B451" s="42" t="s">
        <v>588</v>
      </c>
      <c r="C451" s="42" t="s">
        <v>587</v>
      </c>
      <c r="D451" s="24">
        <v>0</v>
      </c>
      <c r="E451" s="26"/>
      <c r="F451" s="178" t="s">
        <v>130</v>
      </c>
      <c r="G451" s="24"/>
    </row>
    <row r="452" spans="1:9" ht="62" hidden="1">
      <c r="A452" s="21" t="s">
        <v>583</v>
      </c>
      <c r="B452" s="42" t="s">
        <v>1659</v>
      </c>
      <c r="C452" s="25"/>
      <c r="D452" s="25"/>
      <c r="E452" s="26"/>
      <c r="F452" s="25"/>
      <c r="G452" s="25"/>
      <c r="H452" s="11"/>
      <c r="I452" s="11"/>
    </row>
    <row r="453" spans="1:9" ht="46.5" hidden="1">
      <c r="A453" s="21" t="s">
        <v>569</v>
      </c>
      <c r="B453" s="42" t="s">
        <v>1658</v>
      </c>
      <c r="C453" s="25"/>
      <c r="D453" s="25"/>
      <c r="E453" s="26"/>
      <c r="F453" s="25"/>
      <c r="G453" s="25"/>
      <c r="H453" s="11"/>
      <c r="I453" s="11"/>
    </row>
    <row r="454" spans="1:9" ht="62" hidden="1">
      <c r="A454" s="21" t="s">
        <v>565</v>
      </c>
      <c r="B454" s="42" t="s">
        <v>564</v>
      </c>
      <c r="C454" s="25"/>
      <c r="D454" s="25"/>
      <c r="E454" s="26"/>
      <c r="F454" s="25"/>
      <c r="G454" s="25"/>
      <c r="H454" s="11"/>
      <c r="I454" s="11"/>
    </row>
    <row r="455" spans="1:9" ht="46.5" hidden="1">
      <c r="A455" s="21" t="s">
        <v>562</v>
      </c>
      <c r="B455" s="29" t="s">
        <v>561</v>
      </c>
      <c r="C455" s="25"/>
      <c r="D455" s="25"/>
      <c r="E455" s="26"/>
      <c r="F455" s="25"/>
      <c r="G455" s="25"/>
      <c r="H455" s="11"/>
      <c r="I455" s="11"/>
    </row>
    <row r="456" spans="1:9" ht="29" hidden="1">
      <c r="A456" s="21" t="s">
        <v>558</v>
      </c>
      <c r="B456" s="17" t="s">
        <v>557</v>
      </c>
      <c r="C456" s="25"/>
      <c r="D456" s="25"/>
      <c r="E456" s="26"/>
      <c r="F456" s="25"/>
      <c r="G456" s="25"/>
      <c r="H456" s="11"/>
      <c r="I456" s="11"/>
    </row>
    <row r="457" spans="1:9" hidden="1">
      <c r="A457" s="423" t="s">
        <v>548</v>
      </c>
      <c r="B457" s="1003" t="s">
        <v>1656</v>
      </c>
      <c r="C457" s="1004"/>
      <c r="D457" s="1004"/>
      <c r="E457" s="1004"/>
      <c r="F457" s="1004"/>
      <c r="G457" s="1005"/>
      <c r="H457" s="11"/>
      <c r="I457" s="11"/>
    </row>
    <row r="458" spans="1:9" ht="77.5" hidden="1">
      <c r="A458" s="21" t="s">
        <v>546</v>
      </c>
      <c r="B458" s="42" t="s">
        <v>1655</v>
      </c>
      <c r="C458" s="25"/>
      <c r="D458" s="25"/>
      <c r="E458" s="26"/>
      <c r="F458" s="25"/>
      <c r="G458" s="25"/>
      <c r="H458" s="11"/>
      <c r="I458" s="11"/>
    </row>
    <row r="459" spans="1:9" ht="46.5" hidden="1">
      <c r="A459" s="21" t="s">
        <v>544</v>
      </c>
      <c r="B459" s="42" t="s">
        <v>543</v>
      </c>
      <c r="C459" s="25"/>
      <c r="D459" s="25"/>
      <c r="E459" s="26"/>
      <c r="F459" s="25"/>
      <c r="G459" s="25"/>
      <c r="H459" s="11"/>
      <c r="I459" s="11"/>
    </row>
    <row r="460" spans="1:9" ht="46.5" hidden="1">
      <c r="A460" s="21" t="s">
        <v>542</v>
      </c>
      <c r="B460" s="42" t="s">
        <v>1640</v>
      </c>
      <c r="C460" s="25"/>
      <c r="D460" s="25"/>
      <c r="E460" s="26"/>
      <c r="F460" s="25"/>
      <c r="G460" s="25"/>
      <c r="H460" s="11"/>
      <c r="I460" s="11"/>
    </row>
    <row r="461" spans="1:9" ht="46.5" hidden="1">
      <c r="A461" s="21" t="s">
        <v>540</v>
      </c>
      <c r="B461" s="42" t="s">
        <v>539</v>
      </c>
      <c r="C461" s="25"/>
      <c r="D461" s="25"/>
      <c r="E461" s="26"/>
      <c r="F461" s="25"/>
      <c r="G461" s="25"/>
      <c r="H461" s="11"/>
      <c r="I461" s="11"/>
    </row>
    <row r="462" spans="1:9" hidden="1">
      <c r="A462" s="423" t="s">
        <v>538</v>
      </c>
      <c r="B462" s="1003" t="s">
        <v>1610</v>
      </c>
      <c r="C462" s="1004"/>
      <c r="D462" s="1004"/>
      <c r="E462" s="1004"/>
      <c r="F462" s="1004"/>
      <c r="G462" s="1005"/>
      <c r="H462" s="11"/>
      <c r="I462" s="11"/>
    </row>
    <row r="463" spans="1:9" ht="31" hidden="1">
      <c r="A463" s="21" t="s">
        <v>536</v>
      </c>
      <c r="B463" s="42" t="s">
        <v>1609</v>
      </c>
      <c r="C463" s="25"/>
      <c r="D463" s="25"/>
      <c r="E463" s="26"/>
      <c r="F463" s="25"/>
      <c r="G463" s="25"/>
      <c r="H463" s="11"/>
      <c r="I463" s="11"/>
    </row>
    <row r="464" spans="1:9" ht="46.5" hidden="1">
      <c r="A464" s="21" t="s">
        <v>534</v>
      </c>
      <c r="B464" s="42" t="s">
        <v>1603</v>
      </c>
      <c r="C464" s="25"/>
      <c r="D464" s="25"/>
      <c r="E464" s="26"/>
      <c r="F464" s="25"/>
      <c r="G464" s="25"/>
      <c r="H464" s="11"/>
      <c r="I464" s="11"/>
    </row>
    <row r="465" spans="1:9" ht="31" hidden="1">
      <c r="A465" s="21" t="s">
        <v>532</v>
      </c>
      <c r="B465" s="42" t="s">
        <v>531</v>
      </c>
      <c r="C465" s="25"/>
      <c r="D465" s="25"/>
      <c r="E465" s="26"/>
      <c r="F465" s="25"/>
      <c r="G465" s="25"/>
      <c r="H465" s="11"/>
      <c r="I465" s="11"/>
    </row>
    <row r="466" spans="1:9" ht="46.5" hidden="1">
      <c r="A466" s="21" t="s">
        <v>530</v>
      </c>
      <c r="B466" s="42" t="s">
        <v>1600</v>
      </c>
      <c r="C466" s="25"/>
      <c r="D466" s="25"/>
      <c r="E466" s="26"/>
      <c r="F466" s="25"/>
      <c r="G466" s="25"/>
      <c r="H466" s="11"/>
      <c r="I466" s="11"/>
    </row>
    <row r="467" spans="1:9" ht="46.5" hidden="1">
      <c r="A467" s="21" t="s">
        <v>528</v>
      </c>
      <c r="B467" s="42" t="s">
        <v>527</v>
      </c>
      <c r="C467" s="25"/>
      <c r="D467" s="25"/>
      <c r="E467" s="26"/>
      <c r="F467" s="25"/>
      <c r="G467" s="25"/>
      <c r="H467" s="11"/>
      <c r="I467" s="11"/>
    </row>
    <row r="468" spans="1:9">
      <c r="A468" s="415" t="s">
        <v>526</v>
      </c>
      <c r="B468" s="1003" t="s">
        <v>525</v>
      </c>
      <c r="C468" s="1004"/>
      <c r="D468" s="1004"/>
      <c r="E468" s="1004"/>
      <c r="F468" s="1004"/>
      <c r="G468" s="1005"/>
      <c r="H468" s="449">
        <f>SUM(D469:D477)</f>
        <v>0</v>
      </c>
      <c r="I468" s="449">
        <f>COUNT(D469:D477)*2</f>
        <v>16</v>
      </c>
    </row>
    <row r="469" spans="1:9" ht="31">
      <c r="A469" s="19" t="s">
        <v>524</v>
      </c>
      <c r="B469" s="38" t="s">
        <v>523</v>
      </c>
      <c r="C469" s="17" t="s">
        <v>2474</v>
      </c>
      <c r="D469" s="16">
        <v>0</v>
      </c>
      <c r="E469" s="13" t="s">
        <v>110</v>
      </c>
      <c r="F469" s="22"/>
      <c r="G469" s="24"/>
    </row>
    <row r="470" spans="1:9" ht="58">
      <c r="A470" s="19" t="s">
        <v>497</v>
      </c>
      <c r="B470" s="17" t="s">
        <v>496</v>
      </c>
      <c r="C470" s="22" t="s">
        <v>2472</v>
      </c>
      <c r="D470" s="16">
        <v>0</v>
      </c>
      <c r="E470" s="13" t="s">
        <v>110</v>
      </c>
      <c r="F470" s="12" t="s">
        <v>2471</v>
      </c>
      <c r="G470" s="24"/>
    </row>
    <row r="471" spans="1:9" ht="31">
      <c r="A471" s="19" t="s">
        <v>495</v>
      </c>
      <c r="B471" s="38" t="s">
        <v>494</v>
      </c>
      <c r="C471" s="22" t="s">
        <v>2472</v>
      </c>
      <c r="D471" s="16">
        <v>0</v>
      </c>
      <c r="E471" s="13" t="s">
        <v>110</v>
      </c>
      <c r="F471" s="12" t="s">
        <v>2471</v>
      </c>
      <c r="G471" s="24"/>
    </row>
    <row r="472" spans="1:9" ht="46.5">
      <c r="A472" s="19" t="s">
        <v>493</v>
      </c>
      <c r="B472" s="38" t="s">
        <v>492</v>
      </c>
      <c r="C472" s="22" t="s">
        <v>2472</v>
      </c>
      <c r="D472" s="16">
        <v>0</v>
      </c>
      <c r="E472" s="13" t="s">
        <v>110</v>
      </c>
      <c r="F472" s="12" t="s">
        <v>2471</v>
      </c>
      <c r="G472" s="24"/>
    </row>
    <row r="473" spans="1:9" ht="46.5" hidden="1">
      <c r="A473" s="21" t="s">
        <v>491</v>
      </c>
      <c r="B473" s="31" t="s">
        <v>490</v>
      </c>
      <c r="C473" s="25"/>
      <c r="D473" s="25"/>
      <c r="E473" s="26"/>
      <c r="F473" s="25"/>
      <c r="G473" s="25"/>
      <c r="H473" s="11"/>
      <c r="I473" s="11"/>
    </row>
    <row r="474" spans="1:9" ht="174">
      <c r="A474" s="19" t="s">
        <v>489</v>
      </c>
      <c r="B474" s="38" t="s">
        <v>488</v>
      </c>
      <c r="C474" s="17" t="s">
        <v>2738</v>
      </c>
      <c r="D474" s="16">
        <v>0</v>
      </c>
      <c r="E474" s="26" t="s">
        <v>126</v>
      </c>
      <c r="F474" s="17" t="s">
        <v>2737</v>
      </c>
      <c r="G474" s="24"/>
    </row>
    <row r="475" spans="1:9" ht="43.5">
      <c r="A475" s="19"/>
      <c r="B475" s="38"/>
      <c r="C475" s="17" t="s">
        <v>2736</v>
      </c>
      <c r="D475" s="16">
        <v>0</v>
      </c>
      <c r="E475" s="26" t="s">
        <v>110</v>
      </c>
      <c r="F475" s="12" t="s">
        <v>2471</v>
      </c>
      <c r="G475" s="24"/>
    </row>
    <row r="476" spans="1:9" ht="72.5">
      <c r="A476" s="19"/>
      <c r="B476" s="38"/>
      <c r="C476" s="17" t="s">
        <v>2735</v>
      </c>
      <c r="D476" s="16">
        <v>0</v>
      </c>
      <c r="E476" s="26" t="s">
        <v>110</v>
      </c>
      <c r="F476" s="12" t="s">
        <v>2471</v>
      </c>
      <c r="G476" s="24"/>
    </row>
    <row r="477" spans="1:9" ht="43.5">
      <c r="A477" s="19"/>
      <c r="B477" s="38"/>
      <c r="C477" s="17" t="s">
        <v>2734</v>
      </c>
      <c r="D477" s="16">
        <v>0</v>
      </c>
      <c r="E477" s="26" t="s">
        <v>110</v>
      </c>
      <c r="F477" s="12" t="s">
        <v>2471</v>
      </c>
      <c r="G477" s="24"/>
    </row>
    <row r="478" spans="1:9" ht="31" hidden="1">
      <c r="A478" s="21" t="s">
        <v>486</v>
      </c>
      <c r="B478" s="38" t="s">
        <v>485</v>
      </c>
      <c r="C478" s="25"/>
      <c r="D478" s="25"/>
      <c r="E478" s="26"/>
      <c r="F478" s="25"/>
      <c r="G478" s="25"/>
      <c r="H478" s="11"/>
      <c r="I478" s="11"/>
    </row>
    <row r="479" spans="1:9" hidden="1">
      <c r="A479" s="423" t="s">
        <v>482</v>
      </c>
      <c r="B479" s="1003" t="s">
        <v>1598</v>
      </c>
      <c r="C479" s="1004"/>
      <c r="D479" s="1004"/>
      <c r="E479" s="1004"/>
      <c r="F479" s="1004"/>
      <c r="G479" s="1005"/>
      <c r="H479" s="11"/>
      <c r="I479" s="11"/>
    </row>
    <row r="480" spans="1:9" ht="31" hidden="1">
      <c r="A480" s="21" t="s">
        <v>480</v>
      </c>
      <c r="B480" s="38" t="s">
        <v>479</v>
      </c>
      <c r="C480" s="25"/>
      <c r="D480" s="25"/>
      <c r="E480" s="26"/>
      <c r="F480" s="25"/>
      <c r="G480" s="25"/>
      <c r="H480" s="11"/>
      <c r="I480" s="11"/>
    </row>
    <row r="481" spans="1:9" ht="31" hidden="1">
      <c r="A481" s="21" t="s">
        <v>478</v>
      </c>
      <c r="B481" s="38" t="s">
        <v>1597</v>
      </c>
      <c r="C481" s="25"/>
      <c r="D481" s="25"/>
      <c r="E481" s="26"/>
      <c r="F481" s="25"/>
      <c r="G481" s="25"/>
      <c r="H481" s="11"/>
      <c r="I481" s="11"/>
    </row>
    <row r="482" spans="1:9" ht="31" hidden="1">
      <c r="A482" s="21" t="s">
        <v>476</v>
      </c>
      <c r="B482" s="38" t="s">
        <v>1596</v>
      </c>
      <c r="C482" s="25"/>
      <c r="D482" s="25"/>
      <c r="E482" s="26"/>
      <c r="F482" s="25"/>
      <c r="G482" s="25"/>
      <c r="H482" s="11"/>
      <c r="I482" s="11"/>
    </row>
    <row r="483" spans="1:9" ht="31" hidden="1">
      <c r="A483" s="21" t="s">
        <v>474</v>
      </c>
      <c r="B483" s="38" t="s">
        <v>1595</v>
      </c>
      <c r="C483" s="25"/>
      <c r="D483" s="25"/>
      <c r="E483" s="26"/>
      <c r="F483" s="25"/>
      <c r="G483" s="25"/>
      <c r="H483" s="11"/>
      <c r="I483" s="11"/>
    </row>
    <row r="484" spans="1:9" ht="31" hidden="1">
      <c r="A484" s="21" t="s">
        <v>472</v>
      </c>
      <c r="B484" s="38" t="s">
        <v>1594</v>
      </c>
      <c r="C484" s="25"/>
      <c r="D484" s="25"/>
      <c r="E484" s="26"/>
      <c r="F484" s="25"/>
      <c r="G484" s="25"/>
      <c r="H484" s="11"/>
      <c r="I484" s="11"/>
    </row>
    <row r="485" spans="1:9" ht="31" hidden="1">
      <c r="A485" s="21" t="s">
        <v>470</v>
      </c>
      <c r="B485" s="38" t="s">
        <v>1593</v>
      </c>
      <c r="C485" s="25"/>
      <c r="D485" s="25"/>
      <c r="E485" s="26"/>
      <c r="F485" s="25"/>
      <c r="G485" s="25"/>
      <c r="H485" s="11"/>
      <c r="I485" s="11"/>
    </row>
    <row r="486" spans="1:9" hidden="1">
      <c r="A486" s="423" t="s">
        <v>468</v>
      </c>
      <c r="B486" s="1003" t="s">
        <v>1592</v>
      </c>
      <c r="C486" s="1004"/>
      <c r="D486" s="1004"/>
      <c r="E486" s="1004"/>
      <c r="F486" s="1004"/>
      <c r="G486" s="1005"/>
      <c r="H486" s="11"/>
      <c r="I486" s="11"/>
    </row>
    <row r="487" spans="1:9" ht="31" hidden="1">
      <c r="A487" s="21" t="s">
        <v>466</v>
      </c>
      <c r="B487" s="38" t="s">
        <v>1591</v>
      </c>
      <c r="C487" s="25"/>
      <c r="D487" s="25"/>
      <c r="E487" s="26"/>
      <c r="F487" s="25"/>
      <c r="G487" s="25"/>
      <c r="H487" s="11"/>
      <c r="I487" s="11"/>
    </row>
    <row r="488" spans="1:9" ht="31" hidden="1">
      <c r="A488" s="21" t="s">
        <v>454</v>
      </c>
      <c r="B488" s="38" t="s">
        <v>1590</v>
      </c>
      <c r="C488" s="25"/>
      <c r="D488" s="25"/>
      <c r="E488" s="26"/>
      <c r="F488" s="25"/>
      <c r="G488" s="25"/>
      <c r="H488" s="11"/>
      <c r="I488" s="11"/>
    </row>
    <row r="489" spans="1:9" ht="31" hidden="1">
      <c r="A489" s="21" t="s">
        <v>445</v>
      </c>
      <c r="B489" s="38" t="s">
        <v>1589</v>
      </c>
      <c r="C489" s="25"/>
      <c r="D489" s="25"/>
      <c r="E489" s="26"/>
      <c r="F489" s="25"/>
      <c r="G489" s="25"/>
      <c r="H489" s="11"/>
      <c r="I489" s="11"/>
    </row>
    <row r="490" spans="1:9" ht="31" hidden="1">
      <c r="A490" s="21" t="s">
        <v>436</v>
      </c>
      <c r="B490" s="38" t="s">
        <v>1588</v>
      </c>
      <c r="C490" s="25"/>
      <c r="D490" s="25"/>
      <c r="E490" s="26"/>
      <c r="F490" s="25"/>
      <c r="G490" s="25"/>
      <c r="H490" s="11"/>
      <c r="I490" s="11"/>
    </row>
    <row r="491" spans="1:9" hidden="1">
      <c r="A491" s="423" t="s">
        <v>430</v>
      </c>
      <c r="B491" s="1003" t="s">
        <v>1587</v>
      </c>
      <c r="C491" s="1004"/>
      <c r="D491" s="1004"/>
      <c r="E491" s="1004"/>
      <c r="F491" s="1004"/>
      <c r="G491" s="1005"/>
      <c r="H491" s="11"/>
      <c r="I491" s="11"/>
    </row>
    <row r="492" spans="1:9" ht="46.5" hidden="1">
      <c r="A492" s="21" t="s">
        <v>428</v>
      </c>
      <c r="B492" s="42" t="s">
        <v>1346</v>
      </c>
      <c r="C492" s="25"/>
      <c r="D492" s="25"/>
      <c r="E492" s="26"/>
      <c r="F492" s="25"/>
      <c r="G492" s="25"/>
      <c r="H492" s="11"/>
      <c r="I492" s="11"/>
    </row>
    <row r="493" spans="1:9" ht="46.5" hidden="1">
      <c r="A493" s="21" t="s">
        <v>420</v>
      </c>
      <c r="B493" s="42" t="s">
        <v>1342</v>
      </c>
      <c r="C493" s="25"/>
      <c r="D493" s="25"/>
      <c r="E493" s="26"/>
      <c r="F493" s="25"/>
      <c r="G493" s="25"/>
      <c r="H493" s="11"/>
      <c r="I493" s="11"/>
    </row>
    <row r="494" spans="1:9" ht="46.5" hidden="1">
      <c r="A494" s="21" t="s">
        <v>406</v>
      </c>
      <c r="B494" s="42" t="s">
        <v>1339</v>
      </c>
      <c r="C494" s="25"/>
      <c r="D494" s="25"/>
      <c r="E494" s="26"/>
      <c r="F494" s="25"/>
      <c r="G494" s="25"/>
      <c r="H494" s="11"/>
      <c r="I494" s="11"/>
    </row>
    <row r="495" spans="1:9" ht="46.5" hidden="1">
      <c r="A495" s="21" t="s">
        <v>391</v>
      </c>
      <c r="B495" s="42" t="s">
        <v>1336</v>
      </c>
      <c r="C495" s="25"/>
      <c r="D495" s="25"/>
      <c r="E495" s="26"/>
      <c r="F495" s="25"/>
      <c r="G495" s="25"/>
      <c r="H495" s="11"/>
      <c r="I495" s="11"/>
    </row>
    <row r="496" spans="1:9" ht="46.5" hidden="1">
      <c r="A496" s="21" t="s">
        <v>380</v>
      </c>
      <c r="B496" s="42" t="s">
        <v>1586</v>
      </c>
      <c r="C496" s="25"/>
      <c r="D496" s="25"/>
      <c r="E496" s="26"/>
      <c r="F496" s="25"/>
      <c r="G496" s="25"/>
      <c r="H496" s="11"/>
      <c r="I496" s="11"/>
    </row>
    <row r="497" spans="1:9" ht="46.5" hidden="1">
      <c r="A497" s="21" t="s">
        <v>378</v>
      </c>
      <c r="B497" s="42" t="s">
        <v>1323</v>
      </c>
      <c r="C497" s="25"/>
      <c r="D497" s="25"/>
      <c r="E497" s="26"/>
      <c r="F497" s="25"/>
      <c r="G497" s="25"/>
      <c r="H497" s="11"/>
      <c r="I497" s="11"/>
    </row>
    <row r="498" spans="1:9" ht="46.5" hidden="1">
      <c r="A498" s="21" t="s">
        <v>375</v>
      </c>
      <c r="B498" s="42" t="s">
        <v>1320</v>
      </c>
      <c r="C498" s="25"/>
      <c r="D498" s="25"/>
      <c r="E498" s="26"/>
      <c r="F498" s="25"/>
      <c r="G498" s="25"/>
      <c r="H498" s="11"/>
      <c r="I498" s="11"/>
    </row>
    <row r="499" spans="1:9" ht="77.5" hidden="1">
      <c r="A499" s="21" t="s">
        <v>372</v>
      </c>
      <c r="B499" s="42" t="s">
        <v>1585</v>
      </c>
      <c r="C499" s="25"/>
      <c r="D499" s="25"/>
      <c r="E499" s="26"/>
      <c r="F499" s="25"/>
      <c r="G499" s="25"/>
      <c r="H499" s="11"/>
      <c r="I499" s="11"/>
    </row>
    <row r="500" spans="1:9" ht="46.5" hidden="1">
      <c r="A500" s="21" t="s">
        <v>365</v>
      </c>
      <c r="B500" s="38" t="s">
        <v>1584</v>
      </c>
      <c r="C500" s="25"/>
      <c r="D500" s="25"/>
      <c r="E500" s="26"/>
      <c r="F500" s="25"/>
      <c r="G500" s="25"/>
      <c r="H500" s="11"/>
      <c r="I500" s="11"/>
    </row>
    <row r="501" spans="1:9" ht="46.5" hidden="1">
      <c r="A501" s="21" t="s">
        <v>362</v>
      </c>
      <c r="B501" s="42" t="s">
        <v>1583</v>
      </c>
      <c r="C501" s="25"/>
      <c r="D501" s="25"/>
      <c r="E501" s="26"/>
      <c r="F501" s="25"/>
      <c r="G501" s="25"/>
      <c r="H501" s="11"/>
      <c r="I501" s="11"/>
    </row>
    <row r="502" spans="1:9">
      <c r="A502" s="110"/>
      <c r="B502" s="988" t="s">
        <v>358</v>
      </c>
      <c r="C502" s="988"/>
      <c r="D502" s="988"/>
      <c r="E502" s="988"/>
      <c r="F502" s="988"/>
      <c r="G502" s="988"/>
      <c r="H502" s="449">
        <f>H503+H511+H523+H528+H539+H550</f>
        <v>0</v>
      </c>
      <c r="I502" s="449">
        <f>I503+I511+I523+I528+I539+I550</f>
        <v>104</v>
      </c>
    </row>
    <row r="503" spans="1:9" ht="18.75" customHeight="1">
      <c r="A503" s="415" t="s">
        <v>357</v>
      </c>
      <c r="B503" s="918" t="s">
        <v>1582</v>
      </c>
      <c r="C503" s="919"/>
      <c r="D503" s="919"/>
      <c r="E503" s="919"/>
      <c r="F503" s="919"/>
      <c r="G503" s="920"/>
      <c r="H503" s="449">
        <f>SUM(D506:D510)</f>
        <v>0</v>
      </c>
      <c r="I503" s="449">
        <f>COUNT(D506:D510)*2</f>
        <v>10</v>
      </c>
    </row>
    <row r="504" spans="1:9" ht="31" hidden="1">
      <c r="A504" s="49" t="s">
        <v>355</v>
      </c>
      <c r="B504" s="42" t="s">
        <v>1581</v>
      </c>
      <c r="C504" s="12"/>
      <c r="D504" s="12"/>
      <c r="E504" s="26"/>
      <c r="F504" s="12"/>
      <c r="G504" s="12"/>
      <c r="H504" s="11"/>
      <c r="I504" s="11"/>
    </row>
    <row r="505" spans="1:9" ht="46.5" hidden="1">
      <c r="A505" s="49" t="s">
        <v>353</v>
      </c>
      <c r="B505" s="42" t="s">
        <v>1580</v>
      </c>
      <c r="C505" s="25"/>
      <c r="D505" s="25"/>
      <c r="E505" s="26"/>
      <c r="F505" s="25"/>
      <c r="G505" s="12"/>
      <c r="H505" s="11"/>
      <c r="I505" s="11"/>
    </row>
    <row r="506" spans="1:9" ht="58">
      <c r="A506" s="44" t="s">
        <v>351</v>
      </c>
      <c r="B506" s="42" t="s">
        <v>1577</v>
      </c>
      <c r="C506" s="30" t="s">
        <v>2010</v>
      </c>
      <c r="D506" s="47">
        <v>0</v>
      </c>
      <c r="E506" s="13" t="s">
        <v>110</v>
      </c>
      <c r="F506" s="30" t="s">
        <v>2009</v>
      </c>
      <c r="G506" s="15"/>
    </row>
    <row r="507" spans="1:9" ht="31">
      <c r="A507" s="44" t="s">
        <v>349</v>
      </c>
      <c r="B507" s="42" t="s">
        <v>1576</v>
      </c>
      <c r="C507" s="23" t="s">
        <v>347</v>
      </c>
      <c r="D507" s="47">
        <v>0</v>
      </c>
      <c r="E507" s="13" t="s">
        <v>110</v>
      </c>
      <c r="F507" s="13" t="s">
        <v>2008</v>
      </c>
      <c r="G507" s="15"/>
    </row>
    <row r="508" spans="1:9" ht="29">
      <c r="A508" s="44"/>
      <c r="B508" s="42"/>
      <c r="C508" s="23" t="s">
        <v>345</v>
      </c>
      <c r="D508" s="47">
        <v>0</v>
      </c>
      <c r="E508" s="13" t="s">
        <v>110</v>
      </c>
      <c r="F508" s="13"/>
      <c r="G508" s="15"/>
    </row>
    <row r="509" spans="1:9" ht="46.5">
      <c r="A509" s="44" t="s">
        <v>344</v>
      </c>
      <c r="B509" s="42" t="s">
        <v>1575</v>
      </c>
      <c r="C509" s="58" t="s">
        <v>342</v>
      </c>
      <c r="D509" s="47">
        <v>0</v>
      </c>
      <c r="E509" s="13" t="s">
        <v>110</v>
      </c>
      <c r="F509" s="45" t="s">
        <v>341</v>
      </c>
      <c r="G509" s="15"/>
    </row>
    <row r="510" spans="1:9" ht="31">
      <c r="A510" s="44" t="s">
        <v>340</v>
      </c>
      <c r="B510" s="57" t="s">
        <v>1574</v>
      </c>
      <c r="C510" s="30" t="s">
        <v>338</v>
      </c>
      <c r="D510" s="47">
        <v>0</v>
      </c>
      <c r="E510" s="13" t="s">
        <v>110</v>
      </c>
      <c r="F510" s="12"/>
      <c r="G510" s="15"/>
    </row>
    <row r="511" spans="1:9">
      <c r="A511" s="415" t="s">
        <v>337</v>
      </c>
      <c r="B511" s="1003" t="s">
        <v>1573</v>
      </c>
      <c r="C511" s="1004"/>
      <c r="D511" s="1004"/>
      <c r="E511" s="1004"/>
      <c r="F511" s="1004"/>
      <c r="G511" s="1005"/>
      <c r="H511" s="449">
        <f>SUM(D512:D522)</f>
        <v>0</v>
      </c>
      <c r="I511" s="449">
        <f>COUNT(D512:D522)*2</f>
        <v>22</v>
      </c>
    </row>
    <row r="512" spans="1:9" ht="31">
      <c r="A512" s="44" t="s">
        <v>335</v>
      </c>
      <c r="B512" s="42" t="s">
        <v>334</v>
      </c>
      <c r="C512" s="23" t="s">
        <v>333</v>
      </c>
      <c r="D512" s="16">
        <v>0</v>
      </c>
      <c r="E512" s="13" t="s">
        <v>168</v>
      </c>
      <c r="F512" s="22" t="s">
        <v>332</v>
      </c>
      <c r="G512" s="15"/>
    </row>
    <row r="513" spans="1:9" ht="29">
      <c r="A513" s="44"/>
      <c r="B513" s="42"/>
      <c r="C513" s="23" t="s">
        <v>331</v>
      </c>
      <c r="D513" s="16">
        <v>0</v>
      </c>
      <c r="E513" s="13" t="s">
        <v>235</v>
      </c>
      <c r="F513" s="22" t="s">
        <v>330</v>
      </c>
      <c r="G513" s="15"/>
    </row>
    <row r="514" spans="1:9" ht="43.5">
      <c r="A514" s="44"/>
      <c r="B514" s="42"/>
      <c r="C514" s="23" t="s">
        <v>329</v>
      </c>
      <c r="D514" s="16">
        <v>0</v>
      </c>
      <c r="E514" s="13" t="s">
        <v>235</v>
      </c>
      <c r="F514" s="22" t="s">
        <v>328</v>
      </c>
      <c r="G514" s="15"/>
    </row>
    <row r="515" spans="1:9" ht="29">
      <c r="A515" s="44"/>
      <c r="B515" s="42"/>
      <c r="C515" s="23" t="s">
        <v>327</v>
      </c>
      <c r="D515" s="16">
        <v>0</v>
      </c>
      <c r="E515" s="13" t="s">
        <v>235</v>
      </c>
      <c r="F515" s="22" t="s">
        <v>326</v>
      </c>
      <c r="G515" s="15"/>
    </row>
    <row r="516" spans="1:9" ht="43.5">
      <c r="A516" s="44"/>
      <c r="B516" s="42"/>
      <c r="C516" s="23" t="s">
        <v>325</v>
      </c>
      <c r="D516" s="16">
        <v>0</v>
      </c>
      <c r="E516" s="13" t="s">
        <v>168</v>
      </c>
      <c r="F516" s="22" t="s">
        <v>324</v>
      </c>
      <c r="G516" s="15"/>
    </row>
    <row r="517" spans="1:9" ht="46.5">
      <c r="A517" s="44" t="s">
        <v>323</v>
      </c>
      <c r="B517" s="42" t="s">
        <v>1570</v>
      </c>
      <c r="C517" s="23" t="s">
        <v>321</v>
      </c>
      <c r="D517" s="16">
        <v>0</v>
      </c>
      <c r="E517" s="13" t="s">
        <v>116</v>
      </c>
      <c r="F517" s="22" t="s">
        <v>320</v>
      </c>
      <c r="G517" s="15"/>
    </row>
    <row r="518" spans="1:9" ht="14.5">
      <c r="A518" s="44"/>
      <c r="B518" s="12"/>
      <c r="C518" s="23" t="s">
        <v>319</v>
      </c>
      <c r="D518" s="16">
        <v>0</v>
      </c>
      <c r="E518" s="13" t="s">
        <v>126</v>
      </c>
      <c r="F518" s="13"/>
      <c r="G518" s="15"/>
    </row>
    <row r="519" spans="1:9" ht="29">
      <c r="A519" s="44"/>
      <c r="B519" s="12"/>
      <c r="C519" s="50" t="s">
        <v>2733</v>
      </c>
      <c r="D519" s="16">
        <v>0</v>
      </c>
      <c r="E519" s="13" t="s">
        <v>1195</v>
      </c>
      <c r="F519" s="12"/>
      <c r="G519" s="15"/>
    </row>
    <row r="520" spans="1:9" ht="43.5">
      <c r="A520" s="44"/>
      <c r="B520" s="12"/>
      <c r="C520" s="50" t="s">
        <v>2276</v>
      </c>
      <c r="D520" s="16">
        <v>0</v>
      </c>
      <c r="E520" s="13" t="s">
        <v>921</v>
      </c>
      <c r="F520" s="22" t="s">
        <v>2275</v>
      </c>
      <c r="G520" s="15"/>
    </row>
    <row r="521" spans="1:9" ht="31">
      <c r="A521" s="44" t="s">
        <v>318</v>
      </c>
      <c r="B521" s="42" t="s">
        <v>1569</v>
      </c>
      <c r="C521" s="23" t="s">
        <v>316</v>
      </c>
      <c r="D521" s="16">
        <v>0</v>
      </c>
      <c r="E521" s="13" t="s">
        <v>168</v>
      </c>
      <c r="F521" s="13"/>
      <c r="G521" s="15"/>
    </row>
    <row r="522" spans="1:9" ht="43.5">
      <c r="A522" s="44"/>
      <c r="B522" s="42"/>
      <c r="C522" s="17" t="s">
        <v>315</v>
      </c>
      <c r="D522" s="16">
        <v>0</v>
      </c>
      <c r="E522" s="26" t="s">
        <v>235</v>
      </c>
      <c r="F522" s="30" t="s">
        <v>314</v>
      </c>
      <c r="G522" s="15"/>
    </row>
    <row r="523" spans="1:9">
      <c r="A523" s="415" t="s">
        <v>313</v>
      </c>
      <c r="B523" s="1003" t="s">
        <v>1564</v>
      </c>
      <c r="C523" s="1004"/>
      <c r="D523" s="1004"/>
      <c r="E523" s="1004"/>
      <c r="F523" s="1004"/>
      <c r="G523" s="1005"/>
      <c r="H523" s="449">
        <f>SUM(D524:D527)</f>
        <v>0</v>
      </c>
      <c r="I523" s="449">
        <f>COUNT(D524:D527)*2</f>
        <v>8</v>
      </c>
    </row>
    <row r="524" spans="1:9" ht="46.5">
      <c r="A524" s="44" t="s">
        <v>311</v>
      </c>
      <c r="B524" s="42" t="s">
        <v>1563</v>
      </c>
      <c r="C524" s="22" t="s">
        <v>309</v>
      </c>
      <c r="D524" s="16">
        <v>0</v>
      </c>
      <c r="E524" s="13" t="s">
        <v>235</v>
      </c>
      <c r="F524" s="22" t="s">
        <v>2732</v>
      </c>
      <c r="G524" s="15"/>
    </row>
    <row r="525" spans="1:9" ht="15.5">
      <c r="A525" s="44"/>
      <c r="B525" s="35"/>
      <c r="C525" s="22" t="s">
        <v>308</v>
      </c>
      <c r="D525" s="16">
        <v>0</v>
      </c>
      <c r="E525" s="13" t="s">
        <v>235</v>
      </c>
      <c r="F525" s="12"/>
      <c r="G525" s="15"/>
    </row>
    <row r="526" spans="1:9" ht="31">
      <c r="A526" s="44" t="s">
        <v>307</v>
      </c>
      <c r="B526" s="42" t="s">
        <v>1555</v>
      </c>
      <c r="C526" s="30" t="s">
        <v>305</v>
      </c>
      <c r="D526" s="16">
        <v>0</v>
      </c>
      <c r="E526" s="13" t="s">
        <v>235</v>
      </c>
      <c r="F526" s="12"/>
      <c r="G526" s="15"/>
    </row>
    <row r="527" spans="1:9" ht="29">
      <c r="A527" s="44"/>
      <c r="B527" s="42"/>
      <c r="C527" s="30" t="s">
        <v>304</v>
      </c>
      <c r="D527" s="16">
        <v>0</v>
      </c>
      <c r="E527" s="13" t="s">
        <v>126</v>
      </c>
      <c r="F527" s="12"/>
      <c r="G527" s="15"/>
    </row>
    <row r="528" spans="1:9">
      <c r="A528" s="415" t="s">
        <v>303</v>
      </c>
      <c r="B528" s="1003" t="s">
        <v>1554</v>
      </c>
      <c r="C528" s="1004"/>
      <c r="D528" s="1004"/>
      <c r="E528" s="1004"/>
      <c r="F528" s="1004"/>
      <c r="G528" s="1005"/>
      <c r="H528" s="449">
        <f>SUM(D529:D538)</f>
        <v>0</v>
      </c>
      <c r="I528" s="449">
        <f>COUNT(D529:D538)*2</f>
        <v>20</v>
      </c>
    </row>
    <row r="529" spans="1:9" ht="87">
      <c r="A529" s="44" t="s">
        <v>301</v>
      </c>
      <c r="B529" s="17" t="s">
        <v>1553</v>
      </c>
      <c r="C529" s="56" t="s">
        <v>299</v>
      </c>
      <c r="D529" s="195">
        <v>0</v>
      </c>
      <c r="E529" s="13" t="s">
        <v>116</v>
      </c>
      <c r="F529" s="22" t="s">
        <v>2731</v>
      </c>
      <c r="G529" s="15"/>
    </row>
    <row r="530" spans="1:9" ht="87">
      <c r="A530" s="44"/>
      <c r="B530" s="50"/>
      <c r="C530" s="30" t="s">
        <v>297</v>
      </c>
      <c r="D530" s="195">
        <v>0</v>
      </c>
      <c r="E530" s="13" t="s">
        <v>116</v>
      </c>
      <c r="F530" s="22" t="s">
        <v>2730</v>
      </c>
      <c r="G530" s="15"/>
    </row>
    <row r="531" spans="1:9" ht="29">
      <c r="A531" s="44"/>
      <c r="B531" s="50"/>
      <c r="C531" s="17" t="s">
        <v>295</v>
      </c>
      <c r="D531" s="195">
        <v>0</v>
      </c>
      <c r="E531" s="13" t="s">
        <v>116</v>
      </c>
      <c r="F531" s="25" t="s">
        <v>294</v>
      </c>
      <c r="G531" s="15"/>
    </row>
    <row r="532" spans="1:9" ht="43.5">
      <c r="A532" s="44"/>
      <c r="B532" s="50"/>
      <c r="C532" s="17" t="s">
        <v>293</v>
      </c>
      <c r="D532" s="195">
        <v>0</v>
      </c>
      <c r="E532" s="13" t="s">
        <v>116</v>
      </c>
      <c r="F532" s="30" t="s">
        <v>292</v>
      </c>
      <c r="G532" s="15"/>
    </row>
    <row r="533" spans="1:9" ht="29">
      <c r="A533" s="44"/>
      <c r="B533" s="50"/>
      <c r="C533" s="30" t="s">
        <v>291</v>
      </c>
      <c r="D533" s="195">
        <v>0</v>
      </c>
      <c r="E533" s="13" t="s">
        <v>116</v>
      </c>
      <c r="F533" s="22" t="s">
        <v>290</v>
      </c>
      <c r="G533" s="15"/>
    </row>
    <row r="534" spans="1:9" ht="29">
      <c r="A534" s="44"/>
      <c r="B534" s="50"/>
      <c r="C534" s="55" t="s">
        <v>289</v>
      </c>
      <c r="D534" s="195">
        <v>0</v>
      </c>
      <c r="E534" s="13" t="s">
        <v>116</v>
      </c>
      <c r="F534" s="22"/>
      <c r="G534" s="15"/>
    </row>
    <row r="535" spans="1:9" ht="29">
      <c r="A535" s="44"/>
      <c r="B535" s="50"/>
      <c r="C535" s="50" t="s">
        <v>2729</v>
      </c>
      <c r="D535" s="195">
        <v>0</v>
      </c>
      <c r="E535" s="13" t="s">
        <v>116</v>
      </c>
      <c r="F535" s="22" t="s">
        <v>2728</v>
      </c>
      <c r="G535" s="15"/>
    </row>
    <row r="536" spans="1:9" ht="43.5">
      <c r="A536" s="44" t="s">
        <v>288</v>
      </c>
      <c r="B536" s="17" t="s">
        <v>1549</v>
      </c>
      <c r="C536" s="54" t="s">
        <v>286</v>
      </c>
      <c r="D536" s="195">
        <v>0</v>
      </c>
      <c r="E536" s="52" t="s">
        <v>235</v>
      </c>
      <c r="F536" s="17" t="s">
        <v>285</v>
      </c>
      <c r="G536" s="15"/>
    </row>
    <row r="537" spans="1:9" ht="43.5">
      <c r="A537" s="44"/>
      <c r="B537" s="50"/>
      <c r="C537" s="54" t="s">
        <v>284</v>
      </c>
      <c r="D537" s="195">
        <v>0</v>
      </c>
      <c r="E537" s="52" t="s">
        <v>235</v>
      </c>
      <c r="F537" s="17" t="s">
        <v>283</v>
      </c>
      <c r="G537" s="15"/>
    </row>
    <row r="538" spans="1:9" ht="29">
      <c r="A538" s="44"/>
      <c r="B538" s="255"/>
      <c r="C538" s="30" t="s">
        <v>282</v>
      </c>
      <c r="D538" s="195">
        <v>0</v>
      </c>
      <c r="E538" s="52" t="s">
        <v>235</v>
      </c>
      <c r="F538" s="17"/>
      <c r="G538" s="216"/>
    </row>
    <row r="539" spans="1:9" ht="18" customHeight="1">
      <c r="A539" s="415" t="s">
        <v>281</v>
      </c>
      <c r="B539" s="1003" t="s">
        <v>280</v>
      </c>
      <c r="C539" s="1004"/>
      <c r="D539" s="1004"/>
      <c r="E539" s="1004"/>
      <c r="F539" s="1004"/>
      <c r="G539" s="1005"/>
      <c r="H539" s="449">
        <f>SUM(D541:D548)</f>
        <v>0</v>
      </c>
      <c r="I539" s="449">
        <f>COUNT(D541:D548)*2</f>
        <v>16</v>
      </c>
    </row>
    <row r="540" spans="1:9" ht="29" hidden="1">
      <c r="A540" s="49" t="s">
        <v>279</v>
      </c>
      <c r="B540" s="17" t="s">
        <v>278</v>
      </c>
      <c r="C540" s="50"/>
      <c r="D540" s="12"/>
      <c r="E540" s="13"/>
      <c r="F540" s="22"/>
      <c r="G540" s="12"/>
      <c r="H540" s="11"/>
      <c r="I540" s="11"/>
    </row>
    <row r="541" spans="1:9" ht="43.5">
      <c r="A541" s="44" t="s">
        <v>273</v>
      </c>
      <c r="B541" s="17" t="s">
        <v>1539</v>
      </c>
      <c r="C541" s="23" t="s">
        <v>271</v>
      </c>
      <c r="D541" s="47">
        <v>0</v>
      </c>
      <c r="E541" s="13" t="s">
        <v>235</v>
      </c>
      <c r="F541" s="30" t="s">
        <v>1538</v>
      </c>
      <c r="G541" s="15"/>
    </row>
    <row r="542" spans="1:9" ht="29">
      <c r="A542" s="44"/>
      <c r="B542" s="50"/>
      <c r="C542" s="23" t="s">
        <v>269</v>
      </c>
      <c r="D542" s="47">
        <v>0</v>
      </c>
      <c r="E542" s="13" t="s">
        <v>235</v>
      </c>
      <c r="F542" s="30" t="s">
        <v>2727</v>
      </c>
      <c r="G542" s="15"/>
    </row>
    <row r="543" spans="1:9" ht="43.5">
      <c r="A543" s="44" t="s">
        <v>267</v>
      </c>
      <c r="B543" s="17" t="s">
        <v>1537</v>
      </c>
      <c r="C543" s="23" t="s">
        <v>265</v>
      </c>
      <c r="D543" s="47">
        <v>0</v>
      </c>
      <c r="E543" s="13" t="s">
        <v>110</v>
      </c>
      <c r="F543" s="13"/>
      <c r="G543" s="15"/>
    </row>
    <row r="544" spans="1:9" ht="29">
      <c r="A544" s="44"/>
      <c r="B544" s="50"/>
      <c r="C544" s="23" t="s">
        <v>264</v>
      </c>
      <c r="D544" s="47">
        <v>0</v>
      </c>
      <c r="E544" s="13" t="s">
        <v>110</v>
      </c>
      <c r="F544" s="13"/>
      <c r="G544" s="15"/>
    </row>
    <row r="545" spans="1:9" ht="43.5">
      <c r="A545" s="44"/>
      <c r="B545" s="50"/>
      <c r="C545" s="17" t="s">
        <v>263</v>
      </c>
      <c r="D545" s="47">
        <v>0</v>
      </c>
      <c r="E545" s="13" t="s">
        <v>110</v>
      </c>
      <c r="F545" s="13"/>
      <c r="G545" s="15"/>
    </row>
    <row r="546" spans="1:9" ht="29">
      <c r="A546" s="44"/>
      <c r="B546" s="50"/>
      <c r="C546" s="23" t="s">
        <v>262</v>
      </c>
      <c r="D546" s="47">
        <v>0</v>
      </c>
      <c r="E546" s="13" t="s">
        <v>235</v>
      </c>
      <c r="F546" s="30" t="s">
        <v>261</v>
      </c>
      <c r="G546" s="15"/>
    </row>
    <row r="547" spans="1:9" ht="43.5">
      <c r="A547" s="44"/>
      <c r="B547" s="50"/>
      <c r="C547" s="23" t="s">
        <v>260</v>
      </c>
      <c r="D547" s="47">
        <v>0</v>
      </c>
      <c r="E547" s="13" t="s">
        <v>235</v>
      </c>
      <c r="F547" s="30" t="s">
        <v>259</v>
      </c>
      <c r="G547" s="15"/>
    </row>
    <row r="548" spans="1:9" ht="43.5">
      <c r="A548" s="44" t="s">
        <v>258</v>
      </c>
      <c r="B548" s="17" t="s">
        <v>1533</v>
      </c>
      <c r="C548" s="22" t="s">
        <v>1532</v>
      </c>
      <c r="D548" s="47">
        <v>0</v>
      </c>
      <c r="E548" s="13" t="s">
        <v>235</v>
      </c>
      <c r="F548" s="12"/>
      <c r="G548" s="15"/>
    </row>
    <row r="549" spans="1:9" ht="14.5" hidden="1">
      <c r="A549" s="49" t="s">
        <v>2726</v>
      </c>
      <c r="B549" s="211"/>
      <c r="C549" s="254"/>
      <c r="D549" s="252"/>
      <c r="E549" s="253"/>
      <c r="F549" s="252"/>
      <c r="G549" s="251"/>
      <c r="H549" s="11"/>
      <c r="I549" s="11"/>
    </row>
    <row r="550" spans="1:9">
      <c r="A550" s="415" t="s">
        <v>254</v>
      </c>
      <c r="B550" s="1003" t="s">
        <v>253</v>
      </c>
      <c r="C550" s="1004"/>
      <c r="D550" s="1004"/>
      <c r="E550" s="1004"/>
      <c r="F550" s="1004"/>
      <c r="G550" s="1005"/>
      <c r="H550" s="449">
        <f>SUM(D551:D564)</f>
        <v>0</v>
      </c>
      <c r="I550" s="449">
        <f>COUNT(D551:D564)*2</f>
        <v>28</v>
      </c>
    </row>
    <row r="551" spans="1:9" ht="31">
      <c r="A551" s="44" t="s">
        <v>252</v>
      </c>
      <c r="B551" s="35" t="s">
        <v>251</v>
      </c>
      <c r="C551" s="36" t="s">
        <v>250</v>
      </c>
      <c r="D551" s="16">
        <v>0</v>
      </c>
      <c r="E551" s="13" t="s">
        <v>168</v>
      </c>
      <c r="F551" s="12"/>
      <c r="G551" s="24"/>
    </row>
    <row r="552" spans="1:9" ht="29">
      <c r="A552" s="44"/>
      <c r="B552" s="35"/>
      <c r="C552" s="36" t="s">
        <v>249</v>
      </c>
      <c r="D552" s="16">
        <v>0</v>
      </c>
      <c r="E552" s="13" t="s">
        <v>168</v>
      </c>
      <c r="F552" s="12"/>
      <c r="G552" s="24"/>
    </row>
    <row r="553" spans="1:9" ht="29">
      <c r="A553" s="44"/>
      <c r="B553" s="35"/>
      <c r="C553" s="36" t="s">
        <v>248</v>
      </c>
      <c r="D553" s="16">
        <v>0</v>
      </c>
      <c r="E553" s="13" t="s">
        <v>235</v>
      </c>
      <c r="F553" s="12"/>
      <c r="G553" s="24"/>
    </row>
    <row r="554" spans="1:9" ht="43.5">
      <c r="A554" s="44"/>
      <c r="B554" s="35"/>
      <c r="C554" s="36" t="s">
        <v>247</v>
      </c>
      <c r="D554" s="16">
        <v>0</v>
      </c>
      <c r="E554" s="13" t="s">
        <v>168</v>
      </c>
      <c r="F554" s="12"/>
      <c r="G554" s="24"/>
    </row>
    <row r="555" spans="1:9" ht="29">
      <c r="A555" s="44"/>
      <c r="B555" s="35"/>
      <c r="C555" s="23" t="s">
        <v>246</v>
      </c>
      <c r="D555" s="16">
        <v>0</v>
      </c>
      <c r="E555" s="13" t="s">
        <v>168</v>
      </c>
      <c r="F555" s="12"/>
      <c r="G555" s="24"/>
    </row>
    <row r="556" spans="1:9" ht="31">
      <c r="A556" s="44" t="s">
        <v>245</v>
      </c>
      <c r="B556" s="35" t="s">
        <v>244</v>
      </c>
      <c r="C556" s="23" t="s">
        <v>243</v>
      </c>
      <c r="D556" s="16">
        <v>0</v>
      </c>
      <c r="E556" s="13" t="s">
        <v>168</v>
      </c>
      <c r="F556" s="22" t="s">
        <v>242</v>
      </c>
      <c r="G556" s="24"/>
    </row>
    <row r="557" spans="1:9" ht="43.5">
      <c r="A557" s="44"/>
      <c r="B557" s="35"/>
      <c r="C557" s="23" t="s">
        <v>241</v>
      </c>
      <c r="D557" s="16">
        <v>0</v>
      </c>
      <c r="E557" s="13" t="s">
        <v>168</v>
      </c>
      <c r="F557" s="22" t="s">
        <v>240</v>
      </c>
      <c r="G557" s="24"/>
    </row>
    <row r="558" spans="1:9" ht="29">
      <c r="A558" s="44"/>
      <c r="B558" s="35"/>
      <c r="C558" s="23" t="s">
        <v>239</v>
      </c>
      <c r="D558" s="16">
        <v>0</v>
      </c>
      <c r="E558" s="13" t="s">
        <v>235</v>
      </c>
      <c r="F558" s="23" t="s">
        <v>238</v>
      </c>
      <c r="G558" s="24"/>
    </row>
    <row r="559" spans="1:9" ht="29">
      <c r="A559" s="44"/>
      <c r="B559" s="35"/>
      <c r="C559" s="48" t="s">
        <v>237</v>
      </c>
      <c r="D559" s="16">
        <v>0</v>
      </c>
      <c r="E559" s="13" t="s">
        <v>126</v>
      </c>
      <c r="F559" s="23"/>
      <c r="G559" s="24"/>
    </row>
    <row r="560" spans="1:9" ht="43.5">
      <c r="A560" s="44"/>
      <c r="B560" s="35"/>
      <c r="C560" s="23" t="s">
        <v>236</v>
      </c>
      <c r="D560" s="16">
        <v>0</v>
      </c>
      <c r="E560" s="13" t="s">
        <v>235</v>
      </c>
      <c r="F560" s="22" t="s">
        <v>234</v>
      </c>
      <c r="G560" s="24"/>
    </row>
    <row r="561" spans="1:9" ht="58">
      <c r="A561" s="44"/>
      <c r="B561" s="35"/>
      <c r="C561" s="23" t="s">
        <v>233</v>
      </c>
      <c r="D561" s="16">
        <v>0</v>
      </c>
      <c r="E561" s="13" t="s">
        <v>126</v>
      </c>
      <c r="F561" s="22" t="s">
        <v>232</v>
      </c>
      <c r="G561" s="24"/>
    </row>
    <row r="562" spans="1:9" ht="31">
      <c r="A562" s="44" t="s">
        <v>231</v>
      </c>
      <c r="B562" s="35" t="s">
        <v>230</v>
      </c>
      <c r="C562" s="8" t="s">
        <v>229</v>
      </c>
      <c r="D562" s="16">
        <v>0</v>
      </c>
      <c r="E562" s="46" t="s">
        <v>116</v>
      </c>
      <c r="F562" s="12"/>
      <c r="G562" s="15"/>
    </row>
    <row r="563" spans="1:9" ht="43.5">
      <c r="A563" s="250"/>
      <c r="B563" s="249"/>
      <c r="C563" s="45" t="s">
        <v>228</v>
      </c>
      <c r="D563" s="16">
        <v>0</v>
      </c>
      <c r="E563" s="13" t="s">
        <v>116</v>
      </c>
      <c r="F563" s="12"/>
      <c r="G563" s="15"/>
    </row>
    <row r="564" spans="1:9" ht="29">
      <c r="A564" s="250"/>
      <c r="B564" s="249"/>
      <c r="C564" s="43" t="s">
        <v>227</v>
      </c>
      <c r="D564" s="16">
        <v>0</v>
      </c>
      <c r="E564" s="13" t="s">
        <v>110</v>
      </c>
      <c r="F564" s="12"/>
      <c r="G564" s="15"/>
    </row>
    <row r="565" spans="1:9">
      <c r="A565" s="110"/>
      <c r="B565" s="988" t="s">
        <v>226</v>
      </c>
      <c r="C565" s="988"/>
      <c r="D565" s="988"/>
      <c r="E565" s="988"/>
      <c r="F565" s="988"/>
      <c r="G565" s="988"/>
      <c r="H565" s="449">
        <f>H566+H569+H573+H578+H596+H608+H613+H600</f>
        <v>0</v>
      </c>
      <c r="I565" s="449">
        <f>I566+I569+I573+I578+I596+I608+I613+I600</f>
        <v>78</v>
      </c>
    </row>
    <row r="566" spans="1:9">
      <c r="A566" s="415" t="s">
        <v>225</v>
      </c>
      <c r="B566" s="1003" t="s">
        <v>224</v>
      </c>
      <c r="C566" s="1004"/>
      <c r="D566" s="1004"/>
      <c r="E566" s="1004"/>
      <c r="F566" s="1004"/>
      <c r="G566" s="1005"/>
      <c r="H566" s="449">
        <f>SUM(D567)</f>
        <v>0</v>
      </c>
      <c r="I566" s="449">
        <f>COUNT(D567)*2</f>
        <v>2</v>
      </c>
    </row>
    <row r="567" spans="1:9" ht="62">
      <c r="A567" s="28" t="s">
        <v>223</v>
      </c>
      <c r="B567" s="42" t="s">
        <v>222</v>
      </c>
      <c r="C567" s="41" t="s">
        <v>221</v>
      </c>
      <c r="D567" s="24">
        <v>0</v>
      </c>
      <c r="E567" s="26" t="s">
        <v>110</v>
      </c>
      <c r="F567" s="25"/>
      <c r="G567" s="24"/>
    </row>
    <row r="568" spans="1:9" ht="29" hidden="1">
      <c r="A568" s="40" t="s">
        <v>220</v>
      </c>
      <c r="B568" s="17" t="s">
        <v>219</v>
      </c>
      <c r="C568" s="25"/>
      <c r="D568" s="25"/>
      <c r="E568" s="26"/>
      <c r="F568" s="25"/>
      <c r="G568" s="25"/>
      <c r="H568" s="11"/>
      <c r="I568" s="11"/>
    </row>
    <row r="569" spans="1:9">
      <c r="A569" s="415" t="s">
        <v>218</v>
      </c>
      <c r="B569" s="1003" t="s">
        <v>1525</v>
      </c>
      <c r="C569" s="1004"/>
      <c r="D569" s="1004"/>
      <c r="E569" s="1004"/>
      <c r="F569" s="1004"/>
      <c r="G569" s="1005"/>
      <c r="H569" s="449">
        <f>SUM(D570)</f>
        <v>0</v>
      </c>
      <c r="I569" s="449">
        <f>COUNT(D570)*2</f>
        <v>2</v>
      </c>
    </row>
    <row r="570" spans="1:9" ht="31">
      <c r="A570" s="28" t="s">
        <v>216</v>
      </c>
      <c r="B570" s="42" t="s">
        <v>1524</v>
      </c>
      <c r="C570" s="22" t="s">
        <v>2451</v>
      </c>
      <c r="D570" s="24">
        <v>0</v>
      </c>
      <c r="E570" s="26" t="s">
        <v>51</v>
      </c>
      <c r="F570" s="25"/>
      <c r="G570" s="24"/>
    </row>
    <row r="571" spans="1:9" ht="31" hidden="1">
      <c r="A571" s="40" t="s">
        <v>213</v>
      </c>
      <c r="B571" s="42" t="s">
        <v>1523</v>
      </c>
      <c r="C571" s="48"/>
      <c r="D571" s="25"/>
      <c r="E571" s="26"/>
      <c r="F571" s="25"/>
      <c r="G571" s="25"/>
      <c r="H571" s="11"/>
      <c r="I571" s="11"/>
    </row>
    <row r="572" spans="1:9" ht="46.5" hidden="1">
      <c r="A572" s="40" t="s">
        <v>211</v>
      </c>
      <c r="B572" s="42" t="s">
        <v>1522</v>
      </c>
      <c r="C572" s="48"/>
      <c r="D572" s="25"/>
      <c r="E572" s="26"/>
      <c r="F572" s="25"/>
      <c r="G572" s="25"/>
      <c r="H572" s="11"/>
      <c r="I572" s="11"/>
    </row>
    <row r="573" spans="1:9">
      <c r="A573" s="415" t="s">
        <v>209</v>
      </c>
      <c r="B573" s="1003" t="s">
        <v>1521</v>
      </c>
      <c r="C573" s="1004"/>
      <c r="D573" s="1004"/>
      <c r="E573" s="1004"/>
      <c r="F573" s="1004"/>
      <c r="G573" s="1005"/>
      <c r="H573" s="449">
        <f>SUM(D574:D577)</f>
        <v>0</v>
      </c>
      <c r="I573" s="449">
        <f>COUNT(D574:D577)*2</f>
        <v>6</v>
      </c>
    </row>
    <row r="574" spans="1:9" ht="72.5">
      <c r="A574" s="19" t="s">
        <v>207</v>
      </c>
      <c r="B574" s="42" t="s">
        <v>1520</v>
      </c>
      <c r="C574" s="39" t="s">
        <v>205</v>
      </c>
      <c r="D574" s="24">
        <v>0</v>
      </c>
      <c r="E574" s="26" t="s">
        <v>110</v>
      </c>
      <c r="F574" s="25"/>
      <c r="G574" s="24"/>
    </row>
    <row r="575" spans="1:9" ht="46.5" hidden="1">
      <c r="A575" s="21" t="s">
        <v>203</v>
      </c>
      <c r="B575" s="42" t="s">
        <v>1519</v>
      </c>
      <c r="C575" s="25"/>
      <c r="D575" s="25"/>
      <c r="E575" s="26"/>
      <c r="F575" s="25"/>
      <c r="G575" s="25"/>
      <c r="H575" s="11"/>
      <c r="I575" s="11"/>
    </row>
    <row r="576" spans="1:9" ht="46.5">
      <c r="A576" s="19" t="s">
        <v>200</v>
      </c>
      <c r="B576" s="69" t="s">
        <v>1518</v>
      </c>
      <c r="C576" s="35" t="s">
        <v>198</v>
      </c>
      <c r="D576" s="24">
        <v>0</v>
      </c>
      <c r="E576" s="26" t="s">
        <v>110</v>
      </c>
      <c r="F576" s="25"/>
      <c r="G576" s="24"/>
    </row>
    <row r="577" spans="1:9" ht="31">
      <c r="A577" s="19"/>
      <c r="B577" s="8"/>
      <c r="C577" s="35" t="s">
        <v>197</v>
      </c>
      <c r="D577" s="24">
        <v>0</v>
      </c>
      <c r="E577" s="26" t="s">
        <v>126</v>
      </c>
      <c r="F577" s="25"/>
      <c r="G577" s="24"/>
    </row>
    <row r="578" spans="1:9">
      <c r="A578" s="415" t="s">
        <v>196</v>
      </c>
      <c r="B578" s="1003" t="s">
        <v>1517</v>
      </c>
      <c r="C578" s="1004"/>
      <c r="D578" s="1004"/>
      <c r="E578" s="1004"/>
      <c r="F578" s="1004"/>
      <c r="G578" s="1005"/>
      <c r="H578" s="449">
        <f>SUM(D579:D595)</f>
        <v>0</v>
      </c>
      <c r="I578" s="449">
        <f>COUNT(D579:D595)*2</f>
        <v>34</v>
      </c>
    </row>
    <row r="579" spans="1:9" ht="43.5">
      <c r="A579" s="19" t="s">
        <v>194</v>
      </c>
      <c r="B579" s="42" t="s">
        <v>193</v>
      </c>
      <c r="C579" s="32" t="s">
        <v>192</v>
      </c>
      <c r="D579" s="24">
        <v>0</v>
      </c>
      <c r="E579" s="26" t="s">
        <v>51</v>
      </c>
      <c r="F579" s="25"/>
      <c r="G579" s="24"/>
    </row>
    <row r="580" spans="1:9" ht="29">
      <c r="A580" s="19"/>
      <c r="B580" s="35"/>
      <c r="C580" s="23" t="s">
        <v>191</v>
      </c>
      <c r="D580" s="24">
        <v>0</v>
      </c>
      <c r="E580" s="26" t="s">
        <v>190</v>
      </c>
      <c r="F580" s="25"/>
      <c r="G580" s="24"/>
    </row>
    <row r="581" spans="1:9" ht="46.5">
      <c r="A581" s="19" t="s">
        <v>189</v>
      </c>
      <c r="B581" s="42" t="s">
        <v>188</v>
      </c>
      <c r="C581" s="32" t="s">
        <v>2725</v>
      </c>
      <c r="D581" s="24">
        <v>0</v>
      </c>
      <c r="E581" s="26" t="s">
        <v>51</v>
      </c>
      <c r="F581" s="25"/>
      <c r="G581" s="24"/>
    </row>
    <row r="582" spans="1:9" ht="43.5">
      <c r="A582" s="19"/>
      <c r="B582" s="42"/>
      <c r="C582" s="17" t="s">
        <v>2724</v>
      </c>
      <c r="D582" s="24">
        <v>0</v>
      </c>
      <c r="E582" s="26" t="s">
        <v>51</v>
      </c>
      <c r="F582" s="25"/>
      <c r="G582" s="24"/>
    </row>
    <row r="583" spans="1:9" ht="58">
      <c r="A583" s="19"/>
      <c r="B583" s="42"/>
      <c r="C583" s="17" t="s">
        <v>1512</v>
      </c>
      <c r="D583" s="24">
        <v>0</v>
      </c>
      <c r="E583" s="26" t="s">
        <v>51</v>
      </c>
      <c r="F583" s="25"/>
      <c r="G583" s="24"/>
    </row>
    <row r="584" spans="1:9" ht="58">
      <c r="A584" s="19"/>
      <c r="B584" s="42"/>
      <c r="C584" s="22" t="s">
        <v>2723</v>
      </c>
      <c r="D584" s="24">
        <v>0</v>
      </c>
      <c r="E584" s="26" t="s">
        <v>51</v>
      </c>
      <c r="F584" s="25"/>
      <c r="G584" s="24"/>
    </row>
    <row r="585" spans="1:9" ht="58">
      <c r="A585" s="19"/>
      <c r="B585" s="42"/>
      <c r="C585" s="22" t="s">
        <v>2722</v>
      </c>
      <c r="D585" s="24">
        <v>0</v>
      </c>
      <c r="E585" s="26" t="s">
        <v>51</v>
      </c>
      <c r="F585" s="25"/>
      <c r="G585" s="24"/>
    </row>
    <row r="586" spans="1:9" ht="43.5">
      <c r="A586" s="19"/>
      <c r="B586" s="42"/>
      <c r="C586" s="22" t="s">
        <v>2721</v>
      </c>
      <c r="D586" s="24">
        <v>0</v>
      </c>
      <c r="E586" s="26" t="s">
        <v>51</v>
      </c>
      <c r="F586" s="25"/>
      <c r="G586" s="24"/>
    </row>
    <row r="587" spans="1:9" ht="58">
      <c r="A587" s="19"/>
      <c r="B587" s="42"/>
      <c r="C587" s="22" t="s">
        <v>2720</v>
      </c>
      <c r="D587" s="24">
        <v>0</v>
      </c>
      <c r="E587" s="26" t="s">
        <v>51</v>
      </c>
      <c r="F587" s="25"/>
      <c r="G587" s="24"/>
    </row>
    <row r="588" spans="1:9" ht="58">
      <c r="A588" s="19"/>
      <c r="B588" s="42"/>
      <c r="C588" s="22" t="s">
        <v>2719</v>
      </c>
      <c r="D588" s="24">
        <v>0</v>
      </c>
      <c r="E588" s="26" t="s">
        <v>51</v>
      </c>
      <c r="F588" s="25"/>
      <c r="G588" s="24"/>
    </row>
    <row r="589" spans="1:9" ht="43.5">
      <c r="A589" s="19"/>
      <c r="B589" s="42"/>
      <c r="C589" s="22" t="s">
        <v>2718</v>
      </c>
      <c r="D589" s="24">
        <v>0</v>
      </c>
      <c r="E589" s="26" t="s">
        <v>51</v>
      </c>
      <c r="F589" s="25"/>
      <c r="G589" s="24"/>
    </row>
    <row r="590" spans="1:9" ht="58">
      <c r="A590" s="19"/>
      <c r="B590" s="63"/>
      <c r="C590" s="30" t="s">
        <v>2264</v>
      </c>
      <c r="D590" s="24">
        <v>0</v>
      </c>
      <c r="E590" s="26" t="s">
        <v>51</v>
      </c>
      <c r="F590" s="25"/>
      <c r="G590" s="24"/>
    </row>
    <row r="591" spans="1:9" ht="58">
      <c r="A591" s="19"/>
      <c r="B591" s="42"/>
      <c r="C591" s="22" t="s">
        <v>2717</v>
      </c>
      <c r="D591" s="24">
        <v>0</v>
      </c>
      <c r="E591" s="26" t="s">
        <v>51</v>
      </c>
      <c r="F591" s="25"/>
      <c r="G591" s="24"/>
    </row>
    <row r="592" spans="1:9" ht="43.5">
      <c r="A592" s="19"/>
      <c r="B592" s="42"/>
      <c r="C592" s="22" t="s">
        <v>2716</v>
      </c>
      <c r="D592" s="24">
        <v>0</v>
      </c>
      <c r="E592" s="26" t="s">
        <v>51</v>
      </c>
      <c r="F592" s="25"/>
      <c r="G592" s="24"/>
    </row>
    <row r="593" spans="1:9" ht="43.5">
      <c r="A593" s="19"/>
      <c r="B593" s="42"/>
      <c r="C593" s="22" t="s">
        <v>2715</v>
      </c>
      <c r="D593" s="24">
        <v>0</v>
      </c>
      <c r="E593" s="26" t="s">
        <v>51</v>
      </c>
      <c r="F593" s="25"/>
      <c r="G593" s="24"/>
    </row>
    <row r="594" spans="1:9" ht="31">
      <c r="A594" s="19" t="s">
        <v>174</v>
      </c>
      <c r="B594" s="42" t="s">
        <v>1498</v>
      </c>
      <c r="C594" s="22" t="s">
        <v>1984</v>
      </c>
      <c r="D594" s="24">
        <v>0</v>
      </c>
      <c r="E594" s="26" t="s">
        <v>110</v>
      </c>
      <c r="F594" s="25"/>
      <c r="G594" s="24"/>
    </row>
    <row r="595" spans="1:9" ht="174">
      <c r="A595" s="19" t="s">
        <v>171</v>
      </c>
      <c r="B595" s="42" t="s">
        <v>170</v>
      </c>
      <c r="C595" s="248" t="s">
        <v>169</v>
      </c>
      <c r="D595" s="24">
        <v>0</v>
      </c>
      <c r="E595" s="26" t="s">
        <v>168</v>
      </c>
      <c r="F595" s="84" t="s">
        <v>2714</v>
      </c>
      <c r="G595" s="24"/>
    </row>
    <row r="596" spans="1:9">
      <c r="A596" s="415" t="s">
        <v>166</v>
      </c>
      <c r="B596" s="1003" t="s">
        <v>1495</v>
      </c>
      <c r="C596" s="1004"/>
      <c r="D596" s="1004"/>
      <c r="E596" s="1004"/>
      <c r="F596" s="1004"/>
      <c r="G596" s="1005"/>
      <c r="H596" s="449">
        <f>SUM(D597:D599)</f>
        <v>0</v>
      </c>
      <c r="I596" s="449">
        <f>COUNT(D597:D599)*2</f>
        <v>6</v>
      </c>
    </row>
    <row r="597" spans="1:9" ht="29">
      <c r="A597" s="19" t="s">
        <v>164</v>
      </c>
      <c r="B597" s="42" t="s">
        <v>1494</v>
      </c>
      <c r="C597" s="22" t="s">
        <v>162</v>
      </c>
      <c r="D597" s="24">
        <v>0</v>
      </c>
      <c r="E597" s="26" t="s">
        <v>110</v>
      </c>
      <c r="F597" s="25"/>
      <c r="G597" s="24"/>
    </row>
    <row r="598" spans="1:9" ht="31">
      <c r="A598" s="19" t="s">
        <v>161</v>
      </c>
      <c r="B598" s="42" t="s">
        <v>1493</v>
      </c>
      <c r="C598" s="30" t="s">
        <v>159</v>
      </c>
      <c r="D598" s="24">
        <v>0</v>
      </c>
      <c r="E598" s="26" t="s">
        <v>110</v>
      </c>
      <c r="F598" s="25"/>
      <c r="G598" s="24"/>
    </row>
    <row r="599" spans="1:9" ht="31">
      <c r="A599" s="19" t="s">
        <v>158</v>
      </c>
      <c r="B599" s="42" t="s">
        <v>1492</v>
      </c>
      <c r="C599" s="23" t="s">
        <v>156</v>
      </c>
      <c r="D599" s="24">
        <v>0</v>
      </c>
      <c r="E599" s="26" t="s">
        <v>110</v>
      </c>
      <c r="F599" s="25"/>
      <c r="G599" s="24"/>
    </row>
    <row r="600" spans="1:9">
      <c r="A600" s="415" t="s">
        <v>155</v>
      </c>
      <c r="B600" s="1003" t="s">
        <v>154</v>
      </c>
      <c r="C600" s="1004"/>
      <c r="D600" s="1004"/>
      <c r="E600" s="1004"/>
      <c r="F600" s="1004"/>
      <c r="G600" s="1005"/>
      <c r="H600" s="449">
        <f>SUM(D601:D607)</f>
        <v>0</v>
      </c>
      <c r="I600" s="449">
        <f>COUNT(D601:D607)*2</f>
        <v>14</v>
      </c>
    </row>
    <row r="601" spans="1:9" ht="31">
      <c r="A601" s="19" t="s">
        <v>153</v>
      </c>
      <c r="B601" s="42" t="s">
        <v>152</v>
      </c>
      <c r="C601" s="30" t="s">
        <v>151</v>
      </c>
      <c r="D601" s="24">
        <v>0</v>
      </c>
      <c r="E601" s="26" t="s">
        <v>130</v>
      </c>
      <c r="F601" s="25"/>
      <c r="G601" s="24"/>
    </row>
    <row r="602" spans="1:9" ht="31">
      <c r="A602" s="19" t="s">
        <v>150</v>
      </c>
      <c r="B602" s="29" t="s">
        <v>149</v>
      </c>
      <c r="C602" s="30" t="s">
        <v>148</v>
      </c>
      <c r="D602" s="24">
        <v>0</v>
      </c>
      <c r="E602" s="26" t="s">
        <v>130</v>
      </c>
      <c r="F602" s="25"/>
      <c r="G602" s="24"/>
    </row>
    <row r="603" spans="1:9" ht="29">
      <c r="A603" s="19"/>
      <c r="B603" s="35"/>
      <c r="C603" s="34" t="s">
        <v>147</v>
      </c>
      <c r="D603" s="24">
        <v>0</v>
      </c>
      <c r="E603" s="26" t="s">
        <v>130</v>
      </c>
      <c r="F603" s="25"/>
      <c r="G603" s="24"/>
    </row>
    <row r="604" spans="1:9" ht="29">
      <c r="A604" s="19"/>
      <c r="B604" s="35"/>
      <c r="C604" s="30" t="s">
        <v>2259</v>
      </c>
      <c r="D604" s="24">
        <v>0</v>
      </c>
      <c r="E604" s="26" t="s">
        <v>130</v>
      </c>
      <c r="F604" s="25"/>
      <c r="G604" s="24"/>
    </row>
    <row r="605" spans="1:9" ht="46.5">
      <c r="A605" s="19" t="s">
        <v>146</v>
      </c>
      <c r="B605" s="69" t="s">
        <v>145</v>
      </c>
      <c r="C605" s="32" t="s">
        <v>144</v>
      </c>
      <c r="D605" s="24">
        <v>0</v>
      </c>
      <c r="E605" s="26" t="s">
        <v>130</v>
      </c>
      <c r="F605" s="25"/>
      <c r="G605" s="24"/>
    </row>
    <row r="606" spans="1:9" ht="31">
      <c r="A606" s="19" t="s">
        <v>143</v>
      </c>
      <c r="B606" s="42" t="s">
        <v>142</v>
      </c>
      <c r="C606" s="12" t="s">
        <v>141</v>
      </c>
      <c r="D606" s="24">
        <v>0</v>
      </c>
      <c r="E606" s="26" t="s">
        <v>130</v>
      </c>
      <c r="F606" s="25"/>
      <c r="G606" s="24"/>
    </row>
    <row r="607" spans="1:9" ht="46.5">
      <c r="A607" s="19" t="s">
        <v>140</v>
      </c>
      <c r="B607" s="29" t="s">
        <v>139</v>
      </c>
      <c r="C607" s="30" t="s">
        <v>138</v>
      </c>
      <c r="D607" s="24">
        <v>0</v>
      </c>
      <c r="E607" s="26" t="s">
        <v>130</v>
      </c>
      <c r="F607" s="25"/>
      <c r="G607" s="24"/>
    </row>
    <row r="608" spans="1:9">
      <c r="A608" s="415" t="s">
        <v>137</v>
      </c>
      <c r="B608" s="1003" t="s">
        <v>136</v>
      </c>
      <c r="C608" s="1004"/>
      <c r="D608" s="1004"/>
      <c r="E608" s="1004"/>
      <c r="F608" s="1004"/>
      <c r="G608" s="1005"/>
      <c r="H608" s="449">
        <f>SUM(D610:D612)</f>
        <v>0</v>
      </c>
      <c r="I608" s="449">
        <f>COUNT(D610:D612)*2</f>
        <v>6</v>
      </c>
    </row>
    <row r="609" spans="1:9" ht="15.5" hidden="1">
      <c r="A609" s="21" t="s">
        <v>135</v>
      </c>
      <c r="B609" s="42" t="s">
        <v>134</v>
      </c>
      <c r="C609" s="25"/>
      <c r="D609" s="25"/>
      <c r="E609" s="26"/>
      <c r="F609" s="25"/>
      <c r="G609" s="25"/>
      <c r="H609" s="11"/>
      <c r="I609" s="11"/>
    </row>
    <row r="610" spans="1:9" ht="46.5">
      <c r="A610" s="19" t="s">
        <v>133</v>
      </c>
      <c r="B610" s="29" t="s">
        <v>132</v>
      </c>
      <c r="C610" s="22" t="s">
        <v>2713</v>
      </c>
      <c r="D610" s="24">
        <v>0</v>
      </c>
      <c r="E610" s="26" t="s">
        <v>130</v>
      </c>
      <c r="F610" s="25"/>
      <c r="G610" s="24"/>
    </row>
    <row r="611" spans="1:9" ht="31">
      <c r="A611" s="19" t="s">
        <v>129</v>
      </c>
      <c r="B611" s="38" t="s">
        <v>128</v>
      </c>
      <c r="C611" s="30" t="s">
        <v>127</v>
      </c>
      <c r="D611" s="24">
        <v>0</v>
      </c>
      <c r="E611" s="26" t="s">
        <v>126</v>
      </c>
      <c r="F611" s="25"/>
      <c r="G611" s="24"/>
    </row>
    <row r="612" spans="1:9" ht="31">
      <c r="A612" s="19" t="s">
        <v>125</v>
      </c>
      <c r="B612" s="42" t="s">
        <v>124</v>
      </c>
      <c r="C612" s="23" t="s">
        <v>123</v>
      </c>
      <c r="D612" s="24">
        <v>0</v>
      </c>
      <c r="E612" s="26" t="s">
        <v>110</v>
      </c>
      <c r="F612" s="25"/>
      <c r="G612" s="24"/>
    </row>
    <row r="613" spans="1:9">
      <c r="A613" s="415" t="s">
        <v>122</v>
      </c>
      <c r="B613" s="1003" t="s">
        <v>1490</v>
      </c>
      <c r="C613" s="1004"/>
      <c r="D613" s="1004"/>
      <c r="E613" s="1004"/>
      <c r="F613" s="1004"/>
      <c r="G613" s="1005"/>
      <c r="H613" s="449">
        <f>SUM(D614:D617)</f>
        <v>0</v>
      </c>
      <c r="I613" s="449">
        <f>COUNT(D614:D617)*2</f>
        <v>8</v>
      </c>
    </row>
    <row r="614" spans="1:9" ht="31">
      <c r="A614" s="19" t="s">
        <v>120</v>
      </c>
      <c r="B614" s="38" t="s">
        <v>1489</v>
      </c>
      <c r="C614" s="25" t="s">
        <v>118</v>
      </c>
      <c r="D614" s="24">
        <v>0</v>
      </c>
      <c r="E614" s="26" t="s">
        <v>110</v>
      </c>
      <c r="F614" s="25"/>
      <c r="G614" s="24"/>
    </row>
    <row r="615" spans="1:9" ht="15.5">
      <c r="A615" s="118"/>
      <c r="B615" s="27"/>
      <c r="C615" s="25" t="s">
        <v>117</v>
      </c>
      <c r="D615" s="24">
        <v>0</v>
      </c>
      <c r="E615" s="26" t="s">
        <v>116</v>
      </c>
      <c r="F615" s="25"/>
      <c r="G615" s="24"/>
    </row>
    <row r="616" spans="1:9" ht="14.5">
      <c r="A616" s="118"/>
      <c r="B616" s="25"/>
      <c r="C616" s="25" t="s">
        <v>1488</v>
      </c>
      <c r="D616" s="24">
        <v>0</v>
      </c>
      <c r="E616" s="26" t="s">
        <v>116</v>
      </c>
      <c r="F616" s="25"/>
      <c r="G616" s="24"/>
    </row>
    <row r="617" spans="1:9" ht="31">
      <c r="A617" s="19" t="s">
        <v>114</v>
      </c>
      <c r="B617" s="38" t="s">
        <v>1487</v>
      </c>
      <c r="C617" s="25" t="s">
        <v>2428</v>
      </c>
      <c r="D617" s="24">
        <v>0</v>
      </c>
      <c r="E617" s="26" t="s">
        <v>110</v>
      </c>
      <c r="F617" s="25"/>
      <c r="G617" s="24"/>
    </row>
    <row r="618" spans="1:9">
      <c r="A618" s="110"/>
      <c r="B618" s="988" t="s">
        <v>1485</v>
      </c>
      <c r="C618" s="988"/>
      <c r="D618" s="988"/>
      <c r="E618" s="988"/>
      <c r="F618" s="988"/>
      <c r="G618" s="988"/>
      <c r="H618" s="449">
        <f>H619+H625+H635+H641</f>
        <v>0</v>
      </c>
      <c r="I618" s="449">
        <f>I619+I625+I635+I641</f>
        <v>36</v>
      </c>
    </row>
    <row r="619" spans="1:9" ht="18.399999999999999" customHeight="1">
      <c r="A619" s="415" t="s">
        <v>108</v>
      </c>
      <c r="B619" s="1003" t="s">
        <v>107</v>
      </c>
      <c r="C619" s="1035"/>
      <c r="D619" s="1035"/>
      <c r="E619" s="1035"/>
      <c r="F619" s="1035"/>
      <c r="G619" s="1036"/>
      <c r="H619" s="449">
        <f>SUM(D620:D623)</f>
        <v>0</v>
      </c>
      <c r="I619" s="449">
        <f>COUNT(D620:D623)*2</f>
        <v>8</v>
      </c>
    </row>
    <row r="620" spans="1:9" ht="29">
      <c r="A620" s="28" t="s">
        <v>106</v>
      </c>
      <c r="B620" s="45" t="s">
        <v>105</v>
      </c>
      <c r="C620" s="36" t="s">
        <v>2712</v>
      </c>
      <c r="D620" s="74">
        <v>0</v>
      </c>
      <c r="E620" s="73" t="s">
        <v>51</v>
      </c>
      <c r="F620" s="36"/>
      <c r="G620" s="241"/>
    </row>
    <row r="621" spans="1:9" ht="14.5">
      <c r="A621" s="28"/>
      <c r="B621" s="45"/>
      <c r="C621" s="45" t="s">
        <v>2711</v>
      </c>
      <c r="D621" s="74">
        <v>0</v>
      </c>
      <c r="E621" s="73" t="s">
        <v>51</v>
      </c>
      <c r="F621" s="45"/>
      <c r="G621" s="241"/>
    </row>
    <row r="622" spans="1:9" ht="29">
      <c r="A622" s="28" t="s">
        <v>98</v>
      </c>
      <c r="B622" s="45" t="s">
        <v>97</v>
      </c>
      <c r="C622" s="245" t="s">
        <v>2710</v>
      </c>
      <c r="D622" s="74">
        <v>0</v>
      </c>
      <c r="E622" s="73" t="s">
        <v>51</v>
      </c>
      <c r="F622" s="243"/>
      <c r="G622" s="241"/>
    </row>
    <row r="623" spans="1:9" ht="14.5">
      <c r="A623" s="28"/>
      <c r="B623" s="45"/>
      <c r="C623" s="247" t="s">
        <v>2422</v>
      </c>
      <c r="D623" s="74">
        <v>0</v>
      </c>
      <c r="E623" s="73" t="s">
        <v>51</v>
      </c>
      <c r="F623" s="243"/>
      <c r="G623" s="241"/>
    </row>
    <row r="624" spans="1:9" ht="43.5" hidden="1">
      <c r="A624" s="40" t="s">
        <v>95</v>
      </c>
      <c r="B624" s="17" t="s">
        <v>94</v>
      </c>
      <c r="C624" s="75"/>
      <c r="D624" s="239"/>
      <c r="E624" s="92"/>
      <c r="F624" s="246"/>
      <c r="G624" s="12"/>
      <c r="H624" s="11"/>
      <c r="I624" s="11"/>
    </row>
    <row r="625" spans="1:9" ht="16.149999999999999" customHeight="1">
      <c r="A625" s="415" t="s">
        <v>93</v>
      </c>
      <c r="B625" s="1003" t="s">
        <v>92</v>
      </c>
      <c r="C625" s="1035"/>
      <c r="D625" s="1035"/>
      <c r="E625" s="1035"/>
      <c r="F625" s="1035"/>
      <c r="G625" s="1036"/>
      <c r="H625" s="449">
        <f>SUM(D626:D633)</f>
        <v>0</v>
      </c>
      <c r="I625" s="449">
        <f>COUNT(D626:D633)*2</f>
        <v>16</v>
      </c>
    </row>
    <row r="626" spans="1:9" ht="29">
      <c r="A626" s="28" t="s">
        <v>91</v>
      </c>
      <c r="B626" s="45" t="s">
        <v>90</v>
      </c>
      <c r="C626" s="36" t="s">
        <v>2709</v>
      </c>
      <c r="D626" s="74">
        <v>0</v>
      </c>
      <c r="E626" s="73" t="s">
        <v>51</v>
      </c>
      <c r="F626" s="243"/>
      <c r="G626" s="241"/>
    </row>
    <row r="627" spans="1:9" ht="14.5">
      <c r="A627" s="28"/>
      <c r="B627" s="45"/>
      <c r="C627" s="245" t="s">
        <v>2419</v>
      </c>
      <c r="D627" s="74">
        <v>0</v>
      </c>
      <c r="E627" s="73" t="s">
        <v>51</v>
      </c>
      <c r="F627" s="243"/>
      <c r="G627" s="241"/>
    </row>
    <row r="628" spans="1:9" ht="14.5">
      <c r="A628" s="28"/>
      <c r="B628" s="45"/>
      <c r="C628" s="245" t="s">
        <v>2418</v>
      </c>
      <c r="D628" s="74">
        <v>0</v>
      </c>
      <c r="E628" s="73" t="s">
        <v>51</v>
      </c>
      <c r="F628" s="243"/>
      <c r="G628" s="241"/>
    </row>
    <row r="629" spans="1:9" ht="14.5">
      <c r="A629" s="28"/>
      <c r="B629" s="45"/>
      <c r="C629" s="45" t="s">
        <v>1974</v>
      </c>
      <c r="D629" s="74">
        <v>0</v>
      </c>
      <c r="E629" s="73" t="s">
        <v>51</v>
      </c>
      <c r="F629" s="243"/>
      <c r="G629" s="241"/>
    </row>
    <row r="630" spans="1:9" ht="14.5">
      <c r="A630" s="28"/>
      <c r="B630" s="45"/>
      <c r="C630" s="244" t="s">
        <v>2708</v>
      </c>
      <c r="D630" s="74">
        <v>0</v>
      </c>
      <c r="E630" s="73" t="s">
        <v>51</v>
      </c>
      <c r="F630" s="243"/>
      <c r="G630" s="241"/>
    </row>
    <row r="631" spans="1:9" ht="28.5">
      <c r="A631" s="28"/>
      <c r="B631" s="45"/>
      <c r="C631" s="36" t="s">
        <v>2707</v>
      </c>
      <c r="D631" s="74">
        <v>0</v>
      </c>
      <c r="E631" s="73" t="s">
        <v>51</v>
      </c>
      <c r="F631" s="242" t="s">
        <v>2706</v>
      </c>
      <c r="G631" s="241"/>
    </row>
    <row r="632" spans="1:9" ht="14.5">
      <c r="A632" s="28"/>
      <c r="B632" s="45"/>
      <c r="C632" s="36" t="s">
        <v>2705</v>
      </c>
      <c r="D632" s="74">
        <v>0</v>
      </c>
      <c r="E632" s="73" t="s">
        <v>51</v>
      </c>
      <c r="F632" s="242"/>
      <c r="G632" s="241"/>
    </row>
    <row r="633" spans="1:9" ht="29">
      <c r="A633" s="28"/>
      <c r="B633" s="17"/>
      <c r="C633" s="167" t="s">
        <v>2704</v>
      </c>
      <c r="D633" s="74">
        <v>0</v>
      </c>
      <c r="E633" s="73" t="s">
        <v>51</v>
      </c>
      <c r="F633" s="240"/>
      <c r="G633" s="15"/>
    </row>
    <row r="634" spans="1:9" ht="43.5" hidden="1">
      <c r="A634" s="40" t="s">
        <v>78</v>
      </c>
      <c r="B634" s="17" t="s">
        <v>77</v>
      </c>
      <c r="C634"/>
      <c r="D634" s="239"/>
      <c r="E634" s="92"/>
      <c r="F634" s="239"/>
      <c r="G634" s="12"/>
      <c r="H634" s="11"/>
      <c r="I634" s="11"/>
    </row>
    <row r="635" spans="1:9" ht="19.899999999999999" customHeight="1">
      <c r="A635" s="415" t="s">
        <v>76</v>
      </c>
      <c r="B635" s="1003" t="s">
        <v>75</v>
      </c>
      <c r="C635" s="1035"/>
      <c r="D635" s="1035"/>
      <c r="E635" s="1035"/>
      <c r="F635" s="1035"/>
      <c r="G635" s="1036"/>
      <c r="H635" s="449">
        <f>SUM(D636:D639)</f>
        <v>0</v>
      </c>
      <c r="I635" s="449">
        <f>COUNT(D636:D639)*2</f>
        <v>8</v>
      </c>
    </row>
    <row r="636" spans="1:9" ht="29">
      <c r="A636" s="28" t="s">
        <v>74</v>
      </c>
      <c r="B636" s="17" t="s">
        <v>73</v>
      </c>
      <c r="C636" s="48" t="s">
        <v>2703</v>
      </c>
      <c r="D636" s="93">
        <v>0</v>
      </c>
      <c r="E636" s="92" t="s">
        <v>51</v>
      </c>
      <c r="F636" s="240" t="s">
        <v>2702</v>
      </c>
      <c r="G636" s="15"/>
    </row>
    <row r="637" spans="1:9" ht="29">
      <c r="A637" s="28"/>
      <c r="B637" s="17"/>
      <c r="C637" s="240" t="s">
        <v>2701</v>
      </c>
      <c r="D637" s="93">
        <v>0</v>
      </c>
      <c r="E637" s="92" t="s">
        <v>51</v>
      </c>
      <c r="F637" s="240" t="s">
        <v>2700</v>
      </c>
      <c r="G637" s="15"/>
    </row>
    <row r="638" spans="1:9" ht="29">
      <c r="A638" s="28"/>
      <c r="B638" s="17"/>
      <c r="C638" s="240" t="s">
        <v>2699</v>
      </c>
      <c r="D638" s="93">
        <v>0</v>
      </c>
      <c r="E638" s="92" t="s">
        <v>51</v>
      </c>
      <c r="F638" s="240" t="s">
        <v>2698</v>
      </c>
      <c r="G638" s="15"/>
    </row>
    <row r="639" spans="1:9" ht="43.5">
      <c r="A639" s="28"/>
      <c r="B639" s="17"/>
      <c r="C639" s="189" t="s">
        <v>2407</v>
      </c>
      <c r="D639" s="93">
        <v>0</v>
      </c>
      <c r="E639" s="92" t="s">
        <v>51</v>
      </c>
      <c r="F639" s="48" t="s">
        <v>2697</v>
      </c>
      <c r="G639" s="15"/>
    </row>
    <row r="640" spans="1:9" ht="43.5" hidden="1">
      <c r="A640" s="40" t="s">
        <v>64</v>
      </c>
      <c r="B640" s="17" t="s">
        <v>63</v>
      </c>
      <c r="C640" s="48"/>
      <c r="D640" s="239"/>
      <c r="E640" s="92"/>
      <c r="F640" s="1"/>
      <c r="G640" s="12"/>
      <c r="H640" s="11"/>
      <c r="I640" s="11"/>
    </row>
    <row r="641" spans="1:9" ht="19.899999999999999" customHeight="1">
      <c r="A641" s="415" t="s">
        <v>62</v>
      </c>
      <c r="B641" s="1003" t="s">
        <v>61</v>
      </c>
      <c r="C641" s="1035"/>
      <c r="D641" s="1035"/>
      <c r="E641" s="1035"/>
      <c r="F641" s="1035"/>
      <c r="G641" s="1036"/>
      <c r="H641" s="449">
        <f>SUM(D642:D643)</f>
        <v>0</v>
      </c>
      <c r="I641" s="449">
        <f>COUNT(D642:D643)*2</f>
        <v>4</v>
      </c>
    </row>
    <row r="642" spans="1:9" ht="29">
      <c r="A642" s="28" t="s">
        <v>60</v>
      </c>
      <c r="B642" s="17" t="s">
        <v>59</v>
      </c>
      <c r="C642" s="199" t="s">
        <v>1964</v>
      </c>
      <c r="D642" s="93">
        <v>0</v>
      </c>
      <c r="E642" s="92" t="s">
        <v>51</v>
      </c>
      <c r="F642" s="239"/>
      <c r="G642" s="15"/>
    </row>
    <row r="643" spans="1:9" ht="14.5">
      <c r="A643" s="28"/>
      <c r="B643" s="17"/>
      <c r="C643" s="75" t="s">
        <v>2244</v>
      </c>
      <c r="D643" s="93">
        <v>0</v>
      </c>
      <c r="E643" s="92" t="s">
        <v>51</v>
      </c>
      <c r="F643" s="239"/>
      <c r="G643" s="15"/>
    </row>
    <row r="644" spans="1:9" ht="29" hidden="1">
      <c r="A644" s="40" t="s">
        <v>50</v>
      </c>
      <c r="B644" s="17" t="s">
        <v>49</v>
      </c>
      <c r="C644" s="199"/>
      <c r="D644" s="239"/>
      <c r="E644" s="92"/>
      <c r="F644" s="239"/>
      <c r="G644" s="12"/>
      <c r="H644" s="11"/>
      <c r="I644" s="11"/>
    </row>
    <row r="645" spans="1:9">
      <c r="A645" s="425"/>
      <c r="B645" s="688"/>
      <c r="C645" s="9"/>
      <c r="D645" s="9"/>
      <c r="F645" s="9"/>
    </row>
    <row r="646" spans="1:9">
      <c r="B646" s="732"/>
      <c r="C646" s="11"/>
      <c r="D646" s="11"/>
      <c r="E646" s="11"/>
      <c r="F646" s="11"/>
    </row>
    <row r="647" spans="1:9">
      <c r="B647" s="732"/>
      <c r="C647" s="11"/>
      <c r="D647" s="11"/>
      <c r="E647" s="11"/>
      <c r="F647" s="11"/>
    </row>
    <row r="648" spans="1:9">
      <c r="B648" s="732" t="s">
        <v>48</v>
      </c>
      <c r="C648" s="11" t="s">
        <v>19</v>
      </c>
      <c r="D648" s="11" t="s">
        <v>2242</v>
      </c>
      <c r="E648" s="11"/>
      <c r="F648" s="11"/>
    </row>
    <row r="649" spans="1:9">
      <c r="A649" s="426" t="s">
        <v>44</v>
      </c>
      <c r="B649" s="732">
        <f>H43</f>
        <v>0</v>
      </c>
      <c r="C649" s="11">
        <f>I43</f>
        <v>28</v>
      </c>
      <c r="D649" s="728">
        <f>IF(D657=0,0,B649/C649)</f>
        <v>0</v>
      </c>
      <c r="E649" s="11"/>
      <c r="F649" s="11"/>
    </row>
    <row r="650" spans="1:9">
      <c r="A650" s="426" t="s">
        <v>42</v>
      </c>
      <c r="B650" s="732">
        <f>H105</f>
        <v>0</v>
      </c>
      <c r="C650" s="11">
        <f>I105</f>
        <v>60</v>
      </c>
      <c r="D650" s="728">
        <f>IF(D657=0,0,B650/C650)</f>
        <v>0</v>
      </c>
      <c r="E650" s="11"/>
      <c r="F650" s="11"/>
    </row>
    <row r="651" spans="1:9">
      <c r="A651" s="426" t="s">
        <v>40</v>
      </c>
      <c r="B651" s="732">
        <f>H153</f>
        <v>0</v>
      </c>
      <c r="C651" s="11">
        <f>I153</f>
        <v>130</v>
      </c>
      <c r="D651" s="728">
        <f>IF(D657=0,0,B651/C651)</f>
        <v>0</v>
      </c>
      <c r="E651" s="11"/>
      <c r="F651" s="11"/>
    </row>
    <row r="652" spans="1:9">
      <c r="A652" s="426" t="s">
        <v>38</v>
      </c>
      <c r="B652" s="732">
        <f>H229</f>
        <v>0</v>
      </c>
      <c r="C652" s="11">
        <f>I229</f>
        <v>128</v>
      </c>
      <c r="D652" s="728">
        <f>IF(D657=0,0,B652/C652)</f>
        <v>0</v>
      </c>
      <c r="E652" s="11"/>
      <c r="F652" s="11"/>
    </row>
    <row r="653" spans="1:9">
      <c r="A653" s="426" t="s">
        <v>36</v>
      </c>
      <c r="B653" s="732">
        <f>H319</f>
        <v>0</v>
      </c>
      <c r="C653" s="11">
        <f>I319</f>
        <v>198</v>
      </c>
      <c r="D653" s="728">
        <f>IF(D657=0,0,B653/C653)</f>
        <v>0</v>
      </c>
      <c r="E653" s="11"/>
      <c r="F653" s="11"/>
    </row>
    <row r="654" spans="1:9">
      <c r="A654" s="426" t="s">
        <v>33</v>
      </c>
      <c r="B654" s="732">
        <f>H502</f>
        <v>0</v>
      </c>
      <c r="C654" s="11">
        <f>I502</f>
        <v>104</v>
      </c>
      <c r="D654" s="728">
        <f>IF(D657=0,0,B654/C654)</f>
        <v>0</v>
      </c>
      <c r="E654" s="11"/>
      <c r="F654" s="11"/>
    </row>
    <row r="655" spans="1:9">
      <c r="A655" s="426" t="s">
        <v>32</v>
      </c>
      <c r="B655" s="732">
        <f>H565</f>
        <v>0</v>
      </c>
      <c r="C655" s="11">
        <f>I565</f>
        <v>78</v>
      </c>
      <c r="D655" s="728">
        <f>IF(D657=0,0,B655/C655)</f>
        <v>0</v>
      </c>
      <c r="E655" s="11"/>
      <c r="F655" s="11"/>
    </row>
    <row r="656" spans="1:9">
      <c r="A656" s="426" t="s">
        <v>2696</v>
      </c>
      <c r="B656" s="732">
        <f>H618</f>
        <v>0</v>
      </c>
      <c r="C656" s="11">
        <f>I618</f>
        <v>36</v>
      </c>
      <c r="D656" s="728">
        <f>IF(D657=0,0,B656/C656)</f>
        <v>0</v>
      </c>
      <c r="E656" s="11"/>
      <c r="F656" s="11"/>
    </row>
    <row r="657" spans="1:6">
      <c r="A657" s="426" t="s">
        <v>46</v>
      </c>
      <c r="B657" s="732">
        <f>IF(H2=0,0,SUM(B649:B656))</f>
        <v>0</v>
      </c>
      <c r="C657" s="11">
        <f>IF(H2=0,0,SUM(C649:C656))</f>
        <v>762</v>
      </c>
      <c r="D657" s="728">
        <f>IF(H2=0,0,B657/C657)</f>
        <v>0</v>
      </c>
      <c r="E657" s="11"/>
      <c r="F657" s="11"/>
    </row>
    <row r="658" spans="1:6">
      <c r="B658" s="732"/>
      <c r="C658" s="11"/>
      <c r="D658" s="11"/>
      <c r="E658" s="11"/>
      <c r="F658" s="11"/>
    </row>
    <row r="659" spans="1:6">
      <c r="A659" s="426">
        <v>0</v>
      </c>
      <c r="B659" s="732"/>
      <c r="C659" s="11"/>
      <c r="D659" s="11"/>
      <c r="E659" s="11"/>
      <c r="F659" s="11"/>
    </row>
    <row r="660" spans="1:6">
      <c r="A660" s="426">
        <v>1</v>
      </c>
      <c r="B660" s="732"/>
      <c r="C660" s="11"/>
      <c r="D660" s="11"/>
      <c r="E660" s="11"/>
      <c r="F660" s="11"/>
    </row>
    <row r="661" spans="1:6">
      <c r="A661" s="426">
        <v>2</v>
      </c>
      <c r="B661" s="732"/>
      <c r="C661" s="11"/>
      <c r="D661" s="11"/>
      <c r="E661" s="11"/>
      <c r="F661" s="11"/>
    </row>
    <row r="662" spans="1:6">
      <c r="B662" s="732"/>
      <c r="C662" s="11"/>
      <c r="D662" s="11"/>
      <c r="E662" s="11"/>
      <c r="F662" s="11"/>
    </row>
    <row r="663" spans="1:6">
      <c r="A663" s="425"/>
      <c r="B663" s="688"/>
      <c r="C663" s="9"/>
      <c r="D663" s="9"/>
      <c r="F663" s="9"/>
    </row>
  </sheetData>
  <autoFilter ref="A42:G644">
    <filterColumn colId="0">
      <colorFilter dxfId="25"/>
    </filterColumn>
  </autoFilter>
  <customSheetViews>
    <customSheetView guid="{5A5334BF-4161-4474-AB11-E32AC1D8DA20}" scale="70" filter="1" showAutoFilter="1" topLeftCell="A20">
      <selection activeCell="F11" sqref="F11"/>
      <pageMargins left="0.7" right="0.7" top="0.75" bottom="0.75" header="0.3" footer="0.3"/>
      <pageSetup paperSize="9" scale="57" orientation="portrait"/>
      <autoFilter ref="A14:G616">
        <filterColumn colId="0">
          <colorFilter dxfId="24"/>
        </filterColumn>
      </autoFilter>
    </customSheetView>
  </customSheetViews>
  <mergeCells count="118">
    <mergeCell ref="B641:G641"/>
    <mergeCell ref="B566:G566"/>
    <mergeCell ref="B569:G569"/>
    <mergeCell ref="B573:G573"/>
    <mergeCell ref="B578:G578"/>
    <mergeCell ref="B635:G635"/>
    <mergeCell ref="B596:G596"/>
    <mergeCell ref="B600:G600"/>
    <mergeCell ref="B608:G608"/>
    <mergeCell ref="B613:G613"/>
    <mergeCell ref="B619:G619"/>
    <mergeCell ref="B625:G625"/>
    <mergeCell ref="B440:G440"/>
    <mergeCell ref="B445:G445"/>
    <mergeCell ref="B550:G550"/>
    <mergeCell ref="B457:G457"/>
    <mergeCell ref="B462:G462"/>
    <mergeCell ref="B468:G468"/>
    <mergeCell ref="B479:G479"/>
    <mergeCell ref="B486:G486"/>
    <mergeCell ref="B491:G491"/>
    <mergeCell ref="B503:G503"/>
    <mergeCell ref="B450:G450"/>
    <mergeCell ref="B511:G511"/>
    <mergeCell ref="B523:G523"/>
    <mergeCell ref="B528:G528"/>
    <mergeCell ref="B539:G539"/>
    <mergeCell ref="B502:G502"/>
    <mergeCell ref="B419:G419"/>
    <mergeCell ref="B436:G436"/>
    <mergeCell ref="B311:G311"/>
    <mergeCell ref="B316:G316"/>
    <mergeCell ref="B320:G320"/>
    <mergeCell ref="B331:G331"/>
    <mergeCell ref="B339:G339"/>
    <mergeCell ref="B350:G350"/>
    <mergeCell ref="B319:G319"/>
    <mergeCell ref="B363:G363"/>
    <mergeCell ref="B369:G369"/>
    <mergeCell ref="B383:G383"/>
    <mergeCell ref="B392:G392"/>
    <mergeCell ref="B406:G406"/>
    <mergeCell ref="B264:G264"/>
    <mergeCell ref="B360:G360"/>
    <mergeCell ref="B283:G283"/>
    <mergeCell ref="B296:G296"/>
    <mergeCell ref="B301:G301"/>
    <mergeCell ref="B304:G304"/>
    <mergeCell ref="B307:G307"/>
    <mergeCell ref="B408:G408"/>
    <mergeCell ref="B415:G415"/>
    <mergeCell ref="A41:G41"/>
    <mergeCell ref="B44:G44"/>
    <mergeCell ref="B63:G63"/>
    <mergeCell ref="B78:G78"/>
    <mergeCell ref="A1:I1"/>
    <mergeCell ref="A2:G2"/>
    <mergeCell ref="H2:I2"/>
    <mergeCell ref="A3:I3"/>
    <mergeCell ref="A4:B4"/>
    <mergeCell ref="C4:E4"/>
    <mergeCell ref="G4:I4"/>
    <mergeCell ref="A5:B5"/>
    <mergeCell ref="C5:E5"/>
    <mergeCell ref="D8:I8"/>
    <mergeCell ref="D9:I16"/>
    <mergeCell ref="A8:C8"/>
    <mergeCell ref="B18:I18"/>
    <mergeCell ref="A17:I17"/>
    <mergeCell ref="G5:I5"/>
    <mergeCell ref="A6:B6"/>
    <mergeCell ref="C6:E6"/>
    <mergeCell ref="G6:I6"/>
    <mergeCell ref="A7:I7"/>
    <mergeCell ref="B24:I24"/>
    <mergeCell ref="B565:G565"/>
    <mergeCell ref="B618:G618"/>
    <mergeCell ref="B43:G43"/>
    <mergeCell ref="B153:G153"/>
    <mergeCell ref="B229:G229"/>
    <mergeCell ref="B131:G131"/>
    <mergeCell ref="B82:G82"/>
    <mergeCell ref="B94:G94"/>
    <mergeCell ref="B102:G102"/>
    <mergeCell ref="B106:G106"/>
    <mergeCell ref="B176:G176"/>
    <mergeCell ref="B120:G120"/>
    <mergeCell ref="B126:G126"/>
    <mergeCell ref="B105:G105"/>
    <mergeCell ref="B278:G278"/>
    <mergeCell ref="B138:G138"/>
    <mergeCell ref="B154:G154"/>
    <mergeCell ref="B182:G182"/>
    <mergeCell ref="B188:G188"/>
    <mergeCell ref="B204:G204"/>
    <mergeCell ref="B215:G215"/>
    <mergeCell ref="B230:G230"/>
    <mergeCell ref="B235:G235"/>
    <mergeCell ref="B251:G251"/>
    <mergeCell ref="B25:I25"/>
    <mergeCell ref="B26:I26"/>
    <mergeCell ref="B27:I27"/>
    <mergeCell ref="B28:I28"/>
    <mergeCell ref="B19:I19"/>
    <mergeCell ref="B20:I20"/>
    <mergeCell ref="B21:I21"/>
    <mergeCell ref="B22:I22"/>
    <mergeCell ref="B23:I23"/>
    <mergeCell ref="B34:I34"/>
    <mergeCell ref="B35:I35"/>
    <mergeCell ref="B36:I36"/>
    <mergeCell ref="B37:I37"/>
    <mergeCell ref="A38:I40"/>
    <mergeCell ref="B29:I29"/>
    <mergeCell ref="B30:I30"/>
    <mergeCell ref="B31:I31"/>
    <mergeCell ref="B32:I32"/>
    <mergeCell ref="B33:I33"/>
  </mergeCells>
  <dataValidations count="1">
    <dataValidation type="list" allowBlank="1" showInputMessage="1" showErrorMessage="1" sqref="D658:D1048576 D41:D648">
      <formula1>$A$659:$A$661</formula1>
    </dataValidation>
  </dataValidations>
  <pageMargins left="0.7" right="0.7" top="0.75" bottom="0.75" header="0.3" footer="0.3"/>
  <pageSetup paperSize="9" scale="55" orientation="portrait" r:id="rId1"/>
  <headerFooter>
    <oddHeader>&amp;LChecklist -7&amp;CNRC&amp;RVersion- NHSRC/3.0</oddHeader>
  </headerFooter>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sheetPr codeName="Sheet9" filterMode="1"/>
  <dimension ref="A1:I700"/>
  <sheetViews>
    <sheetView view="pageBreakPreview" topLeftCell="A657" zoomScale="60" zoomScaleNormal="80" zoomScalePageLayoutView="98" workbookViewId="0">
      <selection activeCell="M672" sqref="M672"/>
    </sheetView>
  </sheetViews>
  <sheetFormatPr defaultColWidth="9.1796875" defaultRowHeight="14.5"/>
  <cols>
    <col min="1" max="1" width="17.1796875" style="420" customWidth="1"/>
    <col min="2" max="2" width="31.7265625" style="8" customWidth="1"/>
    <col min="3" max="3" width="29.453125" style="8" customWidth="1"/>
    <col min="4" max="4" width="8" style="8" customWidth="1"/>
    <col min="5" max="5" width="8.54296875" style="9" customWidth="1"/>
    <col min="6" max="6" width="30.7265625" style="8" customWidth="1"/>
    <col min="7" max="7" width="23.7265625" style="8" customWidth="1"/>
    <col min="8" max="8" width="7.7265625" style="11" customWidth="1"/>
    <col min="9" max="9" width="6.7265625" style="11" customWidth="1"/>
    <col min="10" max="16384" width="9.1796875" style="8"/>
  </cols>
  <sheetData>
    <row r="1" spans="1:9" ht="33.5">
      <c r="A1" s="829" t="s">
        <v>6115</v>
      </c>
      <c r="B1" s="830"/>
      <c r="C1" s="830"/>
      <c r="D1" s="830"/>
      <c r="E1" s="830"/>
      <c r="F1" s="830"/>
      <c r="G1" s="830"/>
      <c r="H1" s="830"/>
      <c r="I1" s="971"/>
    </row>
    <row r="2" spans="1:9" ht="33.5">
      <c r="A2" s="829" t="s">
        <v>6136</v>
      </c>
      <c r="B2" s="830"/>
      <c r="C2" s="830"/>
      <c r="D2" s="830"/>
      <c r="E2" s="830"/>
      <c r="F2" s="830"/>
      <c r="G2" s="830"/>
      <c r="H2" s="888">
        <v>8</v>
      </c>
      <c r="I2" s="889"/>
    </row>
    <row r="3" spans="1:9" ht="28.5">
      <c r="A3" s="835" t="s">
        <v>6117</v>
      </c>
      <c r="B3" s="835"/>
      <c r="C3" s="835"/>
      <c r="D3" s="835"/>
      <c r="E3" s="835"/>
      <c r="F3" s="835"/>
      <c r="G3" s="835"/>
      <c r="H3" s="835"/>
      <c r="I3" s="835"/>
    </row>
    <row r="4" spans="1:9" ht="28.5">
      <c r="A4" s="806" t="s">
        <v>6112</v>
      </c>
      <c r="B4" s="806"/>
      <c r="C4" s="807"/>
      <c r="D4" s="807"/>
      <c r="E4" s="807"/>
      <c r="F4" s="655" t="s">
        <v>6121</v>
      </c>
      <c r="G4" s="807"/>
      <c r="H4" s="807"/>
      <c r="I4" s="807"/>
    </row>
    <row r="5" spans="1:9" ht="28.5">
      <c r="A5" s="809" t="s">
        <v>6113</v>
      </c>
      <c r="B5" s="810"/>
      <c r="C5" s="811"/>
      <c r="D5" s="811"/>
      <c r="E5" s="811"/>
      <c r="F5" s="656" t="s">
        <v>6126</v>
      </c>
      <c r="G5" s="807"/>
      <c r="H5" s="807"/>
      <c r="I5" s="807"/>
    </row>
    <row r="6" spans="1:9" ht="42">
      <c r="A6" s="840" t="s">
        <v>6123</v>
      </c>
      <c r="B6" s="840"/>
      <c r="C6" s="841"/>
      <c r="D6" s="841"/>
      <c r="E6" s="841"/>
      <c r="F6" s="656" t="s">
        <v>6122</v>
      </c>
      <c r="G6" s="807"/>
      <c r="H6" s="807"/>
      <c r="I6" s="807"/>
    </row>
    <row r="7" spans="1:9" ht="33.5">
      <c r="A7" s="940" t="s">
        <v>6137</v>
      </c>
      <c r="B7" s="941"/>
      <c r="C7" s="941"/>
      <c r="D7" s="941"/>
      <c r="E7" s="941"/>
      <c r="F7" s="941"/>
      <c r="G7" s="941"/>
      <c r="H7" s="941"/>
      <c r="I7" s="941"/>
    </row>
    <row r="8" spans="1:9" ht="33.65" customHeight="1">
      <c r="A8" s="1037" t="s">
        <v>45</v>
      </c>
      <c r="B8" s="1037"/>
      <c r="C8" s="1037"/>
      <c r="D8" s="989" t="s">
        <v>2882</v>
      </c>
      <c r="E8" s="989"/>
      <c r="F8" s="989"/>
      <c r="G8" s="989"/>
      <c r="H8" s="989"/>
      <c r="I8" s="989"/>
    </row>
    <row r="9" spans="1:9" ht="33.65" customHeight="1">
      <c r="A9" s="681" t="s">
        <v>44</v>
      </c>
      <c r="B9" s="682" t="s">
        <v>43</v>
      </c>
      <c r="C9" s="687">
        <f>OT!D672</f>
        <v>0</v>
      </c>
      <c r="D9" s="928">
        <f>D680</f>
        <v>0</v>
      </c>
      <c r="E9" s="991"/>
      <c r="F9" s="991"/>
      <c r="G9" s="991"/>
      <c r="H9" s="991"/>
      <c r="I9" s="1014"/>
    </row>
    <row r="10" spans="1:9" ht="33.65" customHeight="1">
      <c r="A10" s="681" t="s">
        <v>42</v>
      </c>
      <c r="B10" s="682" t="s">
        <v>41</v>
      </c>
      <c r="C10" s="687">
        <f>OT!D673</f>
        <v>0</v>
      </c>
      <c r="D10" s="994"/>
      <c r="E10" s="995"/>
      <c r="F10" s="995"/>
      <c r="G10" s="995"/>
      <c r="H10" s="995"/>
      <c r="I10" s="1015"/>
    </row>
    <row r="11" spans="1:9" ht="33.65" customHeight="1">
      <c r="A11" s="681" t="s">
        <v>40</v>
      </c>
      <c r="B11" s="682" t="s">
        <v>39</v>
      </c>
      <c r="C11" s="687">
        <f>OT!D674</f>
        <v>0</v>
      </c>
      <c r="D11" s="994"/>
      <c r="E11" s="995"/>
      <c r="F11" s="995"/>
      <c r="G11" s="995"/>
      <c r="H11" s="995"/>
      <c r="I11" s="1015"/>
    </row>
    <row r="12" spans="1:9" ht="33.65" customHeight="1">
      <c r="A12" s="681" t="s">
        <v>38</v>
      </c>
      <c r="B12" s="682" t="s">
        <v>37</v>
      </c>
      <c r="C12" s="687">
        <f>OT!D675</f>
        <v>0</v>
      </c>
      <c r="D12" s="994"/>
      <c r="E12" s="995"/>
      <c r="F12" s="995"/>
      <c r="G12" s="995"/>
      <c r="H12" s="995"/>
      <c r="I12" s="1015"/>
    </row>
    <row r="13" spans="1:9" ht="33.65" customHeight="1">
      <c r="A13" s="681" t="s">
        <v>36</v>
      </c>
      <c r="B13" s="682" t="s">
        <v>35</v>
      </c>
      <c r="C13" s="687">
        <f>OT!D676</f>
        <v>0</v>
      </c>
      <c r="D13" s="994"/>
      <c r="E13" s="995"/>
      <c r="F13" s="995"/>
      <c r="G13" s="995"/>
      <c r="H13" s="995"/>
      <c r="I13" s="1015"/>
    </row>
    <row r="14" spans="1:9" ht="33.65" customHeight="1">
      <c r="A14" s="681" t="s">
        <v>33</v>
      </c>
      <c r="B14" s="682" t="s">
        <v>26</v>
      </c>
      <c r="C14" s="687">
        <f>OT!D677</f>
        <v>0</v>
      </c>
      <c r="D14" s="994"/>
      <c r="E14" s="995"/>
      <c r="F14" s="995"/>
      <c r="G14" s="995"/>
      <c r="H14" s="995"/>
      <c r="I14" s="1015"/>
    </row>
    <row r="15" spans="1:9" ht="33.65" customHeight="1">
      <c r="A15" s="681" t="s">
        <v>32</v>
      </c>
      <c r="B15" s="682" t="s">
        <v>31</v>
      </c>
      <c r="C15" s="687">
        <f>OT!D678</f>
        <v>0</v>
      </c>
      <c r="D15" s="994"/>
      <c r="E15" s="995"/>
      <c r="F15" s="995"/>
      <c r="G15" s="995"/>
      <c r="H15" s="995"/>
      <c r="I15" s="1015"/>
    </row>
    <row r="16" spans="1:9" ht="33.65" customHeight="1">
      <c r="A16" s="681" t="s">
        <v>30</v>
      </c>
      <c r="B16" s="682" t="s">
        <v>29</v>
      </c>
      <c r="C16" s="687">
        <f>OT!D679</f>
        <v>0</v>
      </c>
      <c r="D16" s="998"/>
      <c r="E16" s="999"/>
      <c r="F16" s="999"/>
      <c r="G16" s="999"/>
      <c r="H16" s="999"/>
      <c r="I16" s="1016"/>
    </row>
    <row r="17" spans="1:9" ht="33.65" customHeight="1">
      <c r="A17" s="873"/>
      <c r="B17" s="874"/>
      <c r="C17" s="874"/>
      <c r="D17" s="874"/>
      <c r="E17" s="874"/>
      <c r="F17" s="874"/>
      <c r="G17" s="874"/>
      <c r="H17" s="874"/>
      <c r="I17" s="968"/>
    </row>
    <row r="18" spans="1:9" ht="33.65" customHeight="1">
      <c r="A18" s="661"/>
      <c r="B18" s="812" t="s">
        <v>6118</v>
      </c>
      <c r="C18" s="812"/>
      <c r="D18" s="812"/>
      <c r="E18" s="812"/>
      <c r="F18" s="812"/>
      <c r="G18" s="812"/>
      <c r="H18" s="812"/>
      <c r="I18" s="812"/>
    </row>
    <row r="19" spans="1:9" ht="33.65" customHeight="1">
      <c r="A19" s="662">
        <v>1</v>
      </c>
      <c r="B19" s="814"/>
      <c r="C19" s="814"/>
      <c r="D19" s="814"/>
      <c r="E19" s="814"/>
      <c r="F19" s="814"/>
      <c r="G19" s="814"/>
      <c r="H19" s="814"/>
      <c r="I19" s="814"/>
    </row>
    <row r="20" spans="1:9" ht="33.65" customHeight="1">
      <c r="A20" s="662">
        <v>2</v>
      </c>
      <c r="B20" s="814"/>
      <c r="C20" s="814"/>
      <c r="D20" s="814"/>
      <c r="E20" s="814"/>
      <c r="F20" s="814"/>
      <c r="G20" s="814"/>
      <c r="H20" s="814"/>
      <c r="I20" s="814"/>
    </row>
    <row r="21" spans="1:9" ht="33.65" customHeight="1">
      <c r="A21" s="662">
        <v>3</v>
      </c>
      <c r="B21" s="814"/>
      <c r="C21" s="814"/>
      <c r="D21" s="814"/>
      <c r="E21" s="814"/>
      <c r="F21" s="814"/>
      <c r="G21" s="814"/>
      <c r="H21" s="814"/>
      <c r="I21" s="814"/>
    </row>
    <row r="22" spans="1:9" ht="33.65" customHeight="1">
      <c r="A22" s="662">
        <v>4</v>
      </c>
      <c r="B22" s="814"/>
      <c r="C22" s="814"/>
      <c r="D22" s="814"/>
      <c r="E22" s="814"/>
      <c r="F22" s="814"/>
      <c r="G22" s="814"/>
      <c r="H22" s="814"/>
      <c r="I22" s="814"/>
    </row>
    <row r="23" spans="1:9" ht="33.65" customHeight="1">
      <c r="A23" s="662">
        <v>5</v>
      </c>
      <c r="B23" s="814"/>
      <c r="C23" s="814"/>
      <c r="D23" s="814"/>
      <c r="E23" s="814"/>
      <c r="F23" s="814"/>
      <c r="G23" s="814"/>
      <c r="H23" s="814"/>
      <c r="I23" s="814"/>
    </row>
    <row r="24" spans="1:9" ht="33.65" customHeight="1">
      <c r="A24" s="661"/>
      <c r="B24" s="816" t="s">
        <v>6120</v>
      </c>
      <c r="C24" s="817"/>
      <c r="D24" s="817"/>
      <c r="E24" s="817"/>
      <c r="F24" s="817"/>
      <c r="G24" s="817"/>
      <c r="H24" s="817"/>
      <c r="I24" s="967"/>
    </row>
    <row r="25" spans="1:9" ht="33.65" customHeight="1">
      <c r="A25" s="662">
        <v>1</v>
      </c>
      <c r="B25" s="814"/>
      <c r="C25" s="814"/>
      <c r="D25" s="814"/>
      <c r="E25" s="814"/>
      <c r="F25" s="814"/>
      <c r="G25" s="814"/>
      <c r="H25" s="814"/>
      <c r="I25" s="814"/>
    </row>
    <row r="26" spans="1:9" ht="33.65" customHeight="1">
      <c r="A26" s="662">
        <v>2</v>
      </c>
      <c r="B26" s="814"/>
      <c r="C26" s="814"/>
      <c r="D26" s="814"/>
      <c r="E26" s="814"/>
      <c r="F26" s="814"/>
      <c r="G26" s="814"/>
      <c r="H26" s="814"/>
      <c r="I26" s="814"/>
    </row>
    <row r="27" spans="1:9" ht="33.65" customHeight="1">
      <c r="A27" s="662">
        <v>3</v>
      </c>
      <c r="B27" s="814"/>
      <c r="C27" s="814"/>
      <c r="D27" s="814"/>
      <c r="E27" s="814"/>
      <c r="F27" s="814"/>
      <c r="G27" s="814"/>
      <c r="H27" s="814"/>
      <c r="I27" s="814"/>
    </row>
    <row r="28" spans="1:9" ht="33.65" customHeight="1">
      <c r="A28" s="662">
        <v>4</v>
      </c>
      <c r="B28" s="789"/>
      <c r="C28" s="790"/>
      <c r="D28" s="790"/>
      <c r="E28" s="790"/>
      <c r="F28" s="790"/>
      <c r="G28" s="790"/>
      <c r="H28" s="790"/>
      <c r="I28" s="947"/>
    </row>
    <row r="29" spans="1:9" ht="33.65" customHeight="1">
      <c r="A29" s="662">
        <v>5</v>
      </c>
      <c r="B29" s="789"/>
      <c r="C29" s="790"/>
      <c r="D29" s="790"/>
      <c r="E29" s="790"/>
      <c r="F29" s="790"/>
      <c r="G29" s="790"/>
      <c r="H29" s="790"/>
      <c r="I29" s="947"/>
    </row>
    <row r="30" spans="1:9" ht="33.65" customHeight="1">
      <c r="A30" s="661"/>
      <c r="B30" s="812" t="s">
        <v>6119</v>
      </c>
      <c r="C30" s="812"/>
      <c r="D30" s="812"/>
      <c r="E30" s="812"/>
      <c r="F30" s="812"/>
      <c r="G30" s="812"/>
      <c r="H30" s="812"/>
      <c r="I30" s="812"/>
    </row>
    <row r="31" spans="1:9" ht="33.65" customHeight="1">
      <c r="A31" s="662">
        <v>1</v>
      </c>
      <c r="B31" s="814"/>
      <c r="C31" s="814"/>
      <c r="D31" s="814"/>
      <c r="E31" s="814"/>
      <c r="F31" s="814"/>
      <c r="G31" s="814"/>
      <c r="H31" s="814"/>
      <c r="I31" s="814"/>
    </row>
    <row r="32" spans="1:9" ht="33.65" customHeight="1">
      <c r="A32" s="662">
        <v>2</v>
      </c>
      <c r="B32" s="814"/>
      <c r="C32" s="814"/>
      <c r="D32" s="814"/>
      <c r="E32" s="814"/>
      <c r="F32" s="814"/>
      <c r="G32" s="814"/>
      <c r="H32" s="814"/>
      <c r="I32" s="814"/>
    </row>
    <row r="33" spans="1:9" ht="33.65" customHeight="1">
      <c r="A33" s="662">
        <v>3</v>
      </c>
      <c r="B33" s="814"/>
      <c r="C33" s="814"/>
      <c r="D33" s="814"/>
      <c r="E33" s="814"/>
      <c r="F33" s="814"/>
      <c r="G33" s="814"/>
      <c r="H33" s="814"/>
      <c r="I33" s="814"/>
    </row>
    <row r="34" spans="1:9" ht="33.65" customHeight="1">
      <c r="A34" s="662">
        <v>4</v>
      </c>
      <c r="B34" s="814"/>
      <c r="C34" s="814"/>
      <c r="D34" s="814"/>
      <c r="E34" s="814"/>
      <c r="F34" s="814"/>
      <c r="G34" s="814"/>
      <c r="H34" s="814"/>
      <c r="I34" s="814"/>
    </row>
    <row r="35" spans="1:9" ht="33.65" customHeight="1">
      <c r="A35" s="662">
        <v>5</v>
      </c>
      <c r="B35" s="789"/>
      <c r="C35" s="790"/>
      <c r="D35" s="790"/>
      <c r="E35" s="790"/>
      <c r="F35" s="790"/>
      <c r="G35" s="790"/>
      <c r="H35" s="790"/>
      <c r="I35" s="947"/>
    </row>
    <row r="36" spans="1:9" ht="33.65" customHeight="1">
      <c r="A36" s="661"/>
      <c r="B36" s="863" t="s">
        <v>6124</v>
      </c>
      <c r="C36" s="864"/>
      <c r="D36" s="864"/>
      <c r="E36" s="864"/>
      <c r="F36" s="864"/>
      <c r="G36" s="864"/>
      <c r="H36" s="864"/>
      <c r="I36" s="948"/>
    </row>
    <row r="37" spans="1:9" ht="33.65" customHeight="1">
      <c r="A37" s="661"/>
      <c r="B37" s="842" t="s">
        <v>6125</v>
      </c>
      <c r="C37" s="842"/>
      <c r="D37" s="842"/>
      <c r="E37" s="842"/>
      <c r="F37" s="842"/>
      <c r="G37" s="842"/>
      <c r="H37" s="842"/>
      <c r="I37" s="842"/>
    </row>
    <row r="38" spans="1:9" ht="33.65" customHeight="1">
      <c r="A38" s="767"/>
      <c r="B38" s="767"/>
      <c r="C38" s="767"/>
      <c r="D38" s="767"/>
      <c r="E38" s="767"/>
      <c r="F38" s="767"/>
      <c r="G38" s="767"/>
      <c r="H38" s="767"/>
      <c r="I38" s="767"/>
    </row>
    <row r="39" spans="1:9" ht="33.65" customHeight="1">
      <c r="A39" s="767"/>
      <c r="B39" s="767"/>
      <c r="C39" s="767"/>
      <c r="D39" s="767"/>
      <c r="E39" s="767"/>
      <c r="F39" s="767"/>
      <c r="G39" s="767"/>
      <c r="H39" s="767"/>
      <c r="I39" s="767"/>
    </row>
    <row r="40" spans="1:9" ht="33.65" customHeight="1">
      <c r="A40" s="767"/>
      <c r="B40" s="767"/>
      <c r="C40" s="767"/>
      <c r="D40" s="767"/>
      <c r="E40" s="767"/>
      <c r="F40" s="767"/>
      <c r="G40" s="767"/>
      <c r="H40" s="767"/>
      <c r="I40" s="767"/>
    </row>
    <row r="41" spans="1:9" ht="26">
      <c r="A41" s="985" t="s">
        <v>3181</v>
      </c>
      <c r="B41" s="986"/>
      <c r="C41" s="986"/>
      <c r="D41" s="986"/>
      <c r="E41" s="986"/>
      <c r="F41" s="986"/>
      <c r="G41" s="987"/>
    </row>
    <row r="42" spans="1:9" ht="43.5">
      <c r="A42" s="467" t="s">
        <v>1463</v>
      </c>
      <c r="B42" s="467" t="s">
        <v>2692</v>
      </c>
      <c r="C42" s="457" t="s">
        <v>1461</v>
      </c>
      <c r="D42" s="457" t="s">
        <v>1460</v>
      </c>
      <c r="E42" s="458" t="s">
        <v>1459</v>
      </c>
      <c r="F42" s="457" t="s">
        <v>1957</v>
      </c>
      <c r="G42" s="457" t="s">
        <v>1457</v>
      </c>
    </row>
    <row r="43" spans="1:9" ht="26.25" customHeight="1">
      <c r="A43" s="118"/>
      <c r="B43" s="912" t="s">
        <v>1455</v>
      </c>
      <c r="C43" s="913"/>
      <c r="D43" s="913"/>
      <c r="E43" s="913"/>
      <c r="F43" s="913"/>
      <c r="G43" s="913"/>
      <c r="H43" s="11">
        <f>H44+H63+H71+H75</f>
        <v>0</v>
      </c>
      <c r="I43" s="11">
        <f>I44+I63+I71+I75</f>
        <v>38</v>
      </c>
    </row>
    <row r="44" spans="1:9" ht="40.15" customHeight="1">
      <c r="A44" s="406" t="s">
        <v>1454</v>
      </c>
      <c r="B44" s="918" t="s">
        <v>1453</v>
      </c>
      <c r="C44" s="919"/>
      <c r="D44" s="919"/>
      <c r="E44" s="919"/>
      <c r="F44" s="919"/>
      <c r="G44" s="920"/>
      <c r="H44" s="11">
        <f>SUM(D46:D60)</f>
        <v>0</v>
      </c>
      <c r="I44" s="11">
        <f>COUNT(D46:D60)*2</f>
        <v>18</v>
      </c>
    </row>
    <row r="45" spans="1:9" ht="31" hidden="1">
      <c r="A45" s="21" t="s">
        <v>1452</v>
      </c>
      <c r="B45" s="29" t="s">
        <v>1451</v>
      </c>
      <c r="C45" s="25"/>
      <c r="D45" s="25"/>
      <c r="E45" s="26"/>
      <c r="F45" s="25"/>
      <c r="G45" s="25"/>
    </row>
    <row r="46" spans="1:9" ht="43.5">
      <c r="A46" s="19" t="s">
        <v>1448</v>
      </c>
      <c r="B46" s="29" t="s">
        <v>1447</v>
      </c>
      <c r="C46" s="22" t="s">
        <v>3180</v>
      </c>
      <c r="D46" s="24">
        <v>0</v>
      </c>
      <c r="E46" s="26" t="s">
        <v>116</v>
      </c>
      <c r="F46" s="17" t="s">
        <v>3179</v>
      </c>
      <c r="G46" s="24"/>
    </row>
    <row r="47" spans="1:9" ht="31">
      <c r="A47" s="19" t="s">
        <v>1444</v>
      </c>
      <c r="B47" s="29" t="s">
        <v>1443</v>
      </c>
      <c r="C47" s="96" t="s">
        <v>3178</v>
      </c>
      <c r="D47" s="24">
        <v>0</v>
      </c>
      <c r="E47" s="26" t="s">
        <v>116</v>
      </c>
      <c r="F47" s="17" t="s">
        <v>3177</v>
      </c>
      <c r="G47" s="24"/>
    </row>
    <row r="48" spans="1:9" ht="87">
      <c r="A48" s="19" t="s">
        <v>1440</v>
      </c>
      <c r="B48" s="29" t="s">
        <v>1439</v>
      </c>
      <c r="C48" s="22" t="s">
        <v>3176</v>
      </c>
      <c r="D48" s="24">
        <v>0</v>
      </c>
      <c r="E48" s="26" t="s">
        <v>116</v>
      </c>
      <c r="F48" s="17" t="s">
        <v>3175</v>
      </c>
      <c r="G48" s="24"/>
    </row>
    <row r="49" spans="1:9" ht="58">
      <c r="A49" s="19" t="s">
        <v>1436</v>
      </c>
      <c r="B49" s="29" t="s">
        <v>1435</v>
      </c>
      <c r="C49" s="22" t="s">
        <v>3174</v>
      </c>
      <c r="D49" s="24">
        <v>0</v>
      </c>
      <c r="E49" s="26" t="s">
        <v>116</v>
      </c>
      <c r="F49" s="17" t="s">
        <v>3173</v>
      </c>
      <c r="G49" s="24"/>
    </row>
    <row r="50" spans="1:9" ht="116">
      <c r="A50" s="19" t="s">
        <v>1432</v>
      </c>
      <c r="B50" s="29" t="s">
        <v>1431</v>
      </c>
      <c r="C50" s="22" t="s">
        <v>3172</v>
      </c>
      <c r="D50" s="24">
        <v>0</v>
      </c>
      <c r="E50" s="26" t="s">
        <v>116</v>
      </c>
      <c r="F50" s="45" t="s">
        <v>3171</v>
      </c>
      <c r="G50" s="24"/>
    </row>
    <row r="51" spans="1:9" ht="43.5">
      <c r="A51" s="19" t="s">
        <v>1426</v>
      </c>
      <c r="B51" s="29" t="s">
        <v>1425</v>
      </c>
      <c r="C51" s="22" t="s">
        <v>3170</v>
      </c>
      <c r="D51" s="24">
        <v>0</v>
      </c>
      <c r="E51" s="26" t="s">
        <v>116</v>
      </c>
      <c r="F51" s="45" t="s">
        <v>3169</v>
      </c>
      <c r="G51" s="24"/>
    </row>
    <row r="52" spans="1:9" ht="31" hidden="1">
      <c r="A52" s="21" t="s">
        <v>1420</v>
      </c>
      <c r="B52" s="29" t="s">
        <v>1419</v>
      </c>
      <c r="C52" s="25"/>
      <c r="D52" s="25"/>
      <c r="E52" s="26"/>
      <c r="F52" s="25"/>
      <c r="G52" s="25"/>
    </row>
    <row r="53" spans="1:9" ht="31" hidden="1">
      <c r="A53" s="21" t="s">
        <v>1417</v>
      </c>
      <c r="B53" s="29" t="s">
        <v>1416</v>
      </c>
      <c r="C53" s="25"/>
      <c r="D53" s="25"/>
      <c r="E53" s="26"/>
      <c r="F53" s="25"/>
      <c r="G53" s="25"/>
    </row>
    <row r="54" spans="1:9" ht="31">
      <c r="A54" s="19" t="s">
        <v>1414</v>
      </c>
      <c r="B54" s="29" t="s">
        <v>1413</v>
      </c>
      <c r="C54" s="22" t="s">
        <v>3168</v>
      </c>
      <c r="D54" s="24">
        <v>0</v>
      </c>
      <c r="E54" s="26" t="s">
        <v>116</v>
      </c>
      <c r="F54" s="17" t="s">
        <v>3167</v>
      </c>
      <c r="G54" s="24"/>
    </row>
    <row r="55" spans="1:9" ht="31" hidden="1">
      <c r="A55" s="21" t="s">
        <v>1408</v>
      </c>
      <c r="B55" s="29" t="s">
        <v>1407</v>
      </c>
      <c r="C55" s="25"/>
      <c r="D55" s="25"/>
      <c r="E55" s="26"/>
      <c r="F55" s="25"/>
      <c r="G55" s="25"/>
    </row>
    <row r="56" spans="1:9" ht="31" hidden="1">
      <c r="A56" s="21" t="s">
        <v>1404</v>
      </c>
      <c r="B56" s="29" t="s">
        <v>1403</v>
      </c>
      <c r="C56" s="25"/>
      <c r="D56" s="25"/>
      <c r="E56" s="26"/>
      <c r="F56" s="25"/>
      <c r="G56" s="25"/>
    </row>
    <row r="57" spans="1:9" ht="31" hidden="1">
      <c r="A57" s="21" t="s">
        <v>1400</v>
      </c>
      <c r="B57" s="29" t="s">
        <v>1399</v>
      </c>
      <c r="C57" s="25"/>
      <c r="D57" s="25"/>
      <c r="E57" s="26"/>
      <c r="F57" s="25"/>
      <c r="G57" s="25"/>
    </row>
    <row r="58" spans="1:9" ht="31">
      <c r="A58" s="19" t="s">
        <v>1395</v>
      </c>
      <c r="B58" s="29" t="s">
        <v>1394</v>
      </c>
      <c r="C58" s="22" t="s">
        <v>3166</v>
      </c>
      <c r="D58" s="24">
        <v>0</v>
      </c>
      <c r="E58" s="26" t="s">
        <v>110</v>
      </c>
      <c r="F58" s="25"/>
      <c r="G58" s="24"/>
    </row>
    <row r="59" spans="1:9" ht="30" hidden="1" customHeight="1">
      <c r="A59" s="21" t="s">
        <v>1392</v>
      </c>
      <c r="B59" s="29" t="s">
        <v>1391</v>
      </c>
      <c r="C59" s="25"/>
      <c r="D59" s="25"/>
      <c r="E59" s="26"/>
      <c r="F59" s="25"/>
      <c r="G59" s="25"/>
    </row>
    <row r="60" spans="1:9" ht="43.5">
      <c r="A60" s="19" t="s">
        <v>1383</v>
      </c>
      <c r="B60" s="29" t="s">
        <v>1382</v>
      </c>
      <c r="C60" s="22" t="s">
        <v>3165</v>
      </c>
      <c r="D60" s="24">
        <v>0</v>
      </c>
      <c r="E60" s="26" t="s">
        <v>116</v>
      </c>
      <c r="F60" s="25"/>
      <c r="G60" s="24"/>
    </row>
    <row r="61" spans="1:9" ht="31" hidden="1">
      <c r="A61" s="21" t="s">
        <v>1381</v>
      </c>
      <c r="B61" s="29" t="s">
        <v>1380</v>
      </c>
      <c r="C61" s="25"/>
      <c r="D61" s="25"/>
      <c r="E61" s="26"/>
      <c r="F61" s="25"/>
      <c r="G61" s="25"/>
    </row>
    <row r="62" spans="1:9" ht="31" hidden="1">
      <c r="A62" s="21" t="s">
        <v>1379</v>
      </c>
      <c r="B62" s="29" t="s">
        <v>1378</v>
      </c>
      <c r="C62" s="25"/>
      <c r="D62" s="25"/>
      <c r="E62" s="26"/>
      <c r="F62" s="25"/>
      <c r="G62" s="25"/>
    </row>
    <row r="63" spans="1:9" ht="40.15" customHeight="1">
      <c r="A63" s="406" t="s">
        <v>1377</v>
      </c>
      <c r="B63" s="918" t="s">
        <v>1376</v>
      </c>
      <c r="C63" s="919"/>
      <c r="D63" s="919"/>
      <c r="E63" s="919"/>
      <c r="F63" s="919"/>
      <c r="G63" s="920"/>
      <c r="H63" s="11">
        <f>SUM(D64:D69)</f>
        <v>0</v>
      </c>
      <c r="I63" s="11">
        <f>COUNT(D64:D69)*2</f>
        <v>12</v>
      </c>
    </row>
    <row r="64" spans="1:9" ht="31">
      <c r="A64" s="19" t="s">
        <v>1375</v>
      </c>
      <c r="B64" s="38" t="s">
        <v>1374</v>
      </c>
      <c r="C64" s="22" t="s">
        <v>1952</v>
      </c>
      <c r="D64" s="24">
        <v>0</v>
      </c>
      <c r="E64" s="26" t="s">
        <v>116</v>
      </c>
      <c r="F64" s="25" t="s">
        <v>3164</v>
      </c>
      <c r="G64" s="24"/>
    </row>
    <row r="65" spans="1:9" ht="31">
      <c r="A65" s="19" t="s">
        <v>1373</v>
      </c>
      <c r="B65" s="38" t="s">
        <v>1372</v>
      </c>
      <c r="C65" s="279" t="s">
        <v>3163</v>
      </c>
      <c r="D65" s="24">
        <v>0</v>
      </c>
      <c r="E65" s="26" t="s">
        <v>116</v>
      </c>
      <c r="F65" s="279"/>
      <c r="G65" s="24"/>
    </row>
    <row r="66" spans="1:9" ht="29">
      <c r="A66" s="19"/>
      <c r="B66" s="38"/>
      <c r="C66" s="279" t="s">
        <v>3162</v>
      </c>
      <c r="D66" s="24">
        <v>0</v>
      </c>
      <c r="E66" s="26" t="s">
        <v>116</v>
      </c>
      <c r="F66" s="281"/>
      <c r="G66" s="24"/>
    </row>
    <row r="67" spans="1:9" ht="31">
      <c r="A67" s="19" t="s">
        <v>1370</v>
      </c>
      <c r="B67" s="38" t="s">
        <v>1369</v>
      </c>
      <c r="C67" s="22" t="s">
        <v>1941</v>
      </c>
      <c r="D67" s="24">
        <v>0</v>
      </c>
      <c r="E67" s="26" t="s">
        <v>116</v>
      </c>
      <c r="F67" s="25"/>
      <c r="G67" s="24"/>
    </row>
    <row r="68" spans="1:9" ht="29">
      <c r="A68" s="19"/>
      <c r="B68" s="38"/>
      <c r="C68" s="22" t="s">
        <v>3161</v>
      </c>
      <c r="D68" s="24">
        <v>0</v>
      </c>
      <c r="E68" s="26" t="s">
        <v>116</v>
      </c>
      <c r="F68" s="25"/>
      <c r="G68" s="24"/>
    </row>
    <row r="69" spans="1:9" ht="43.5">
      <c r="A69" s="19" t="s">
        <v>1367</v>
      </c>
      <c r="B69" s="38" t="s">
        <v>1366</v>
      </c>
      <c r="C69" s="17" t="s">
        <v>3160</v>
      </c>
      <c r="D69" s="24">
        <v>0</v>
      </c>
      <c r="E69" s="26" t="s">
        <v>116</v>
      </c>
      <c r="F69" s="17" t="s">
        <v>3159</v>
      </c>
      <c r="G69" s="24"/>
    </row>
    <row r="70" spans="1:9" ht="31" hidden="1">
      <c r="A70" s="21" t="s">
        <v>1363</v>
      </c>
      <c r="B70" s="38" t="s">
        <v>1362</v>
      </c>
      <c r="C70" s="25"/>
      <c r="D70" s="25"/>
      <c r="E70" s="26"/>
      <c r="F70" s="25"/>
      <c r="G70" s="25"/>
    </row>
    <row r="71" spans="1:9" ht="40.15" customHeight="1">
      <c r="A71" s="406" t="s">
        <v>1360</v>
      </c>
      <c r="B71" s="918" t="s">
        <v>1359</v>
      </c>
      <c r="C71" s="919"/>
      <c r="D71" s="919"/>
      <c r="E71" s="919"/>
      <c r="F71" s="919"/>
      <c r="G71" s="920"/>
      <c r="H71" s="11">
        <f>SUM(D72:D73)</f>
        <v>0</v>
      </c>
      <c r="I71" s="11">
        <f>COUNT(D72:D73)*2</f>
        <v>4</v>
      </c>
    </row>
    <row r="72" spans="1:9" ht="31">
      <c r="A72" s="19" t="s">
        <v>1358</v>
      </c>
      <c r="B72" s="38" t="s">
        <v>1357</v>
      </c>
      <c r="C72" s="25" t="s">
        <v>3158</v>
      </c>
      <c r="D72" s="24">
        <v>0</v>
      </c>
      <c r="E72" s="26" t="s">
        <v>116</v>
      </c>
      <c r="F72" s="25"/>
      <c r="G72" s="24"/>
    </row>
    <row r="73" spans="1:9" ht="31">
      <c r="A73" s="19" t="s">
        <v>1356</v>
      </c>
      <c r="B73" s="38" t="s">
        <v>1355</v>
      </c>
      <c r="C73" s="17" t="s">
        <v>1937</v>
      </c>
      <c r="D73" s="24">
        <v>0</v>
      </c>
      <c r="E73" s="26" t="s">
        <v>116</v>
      </c>
      <c r="F73" s="17" t="s">
        <v>3157</v>
      </c>
      <c r="G73" s="24"/>
    </row>
    <row r="74" spans="1:9" ht="31" hidden="1">
      <c r="A74" s="21" t="s">
        <v>1353</v>
      </c>
      <c r="B74" s="38" t="s">
        <v>1352</v>
      </c>
      <c r="C74" s="25"/>
      <c r="D74" s="25"/>
      <c r="E74" s="26"/>
      <c r="F74" s="25"/>
      <c r="G74" s="25"/>
    </row>
    <row r="75" spans="1:9" ht="40.15" customHeight="1">
      <c r="A75" s="406" t="s">
        <v>1349</v>
      </c>
      <c r="B75" s="918" t="s">
        <v>1348</v>
      </c>
      <c r="C75" s="919"/>
      <c r="D75" s="919"/>
      <c r="E75" s="919"/>
      <c r="F75" s="919"/>
      <c r="G75" s="920"/>
      <c r="H75" s="11">
        <f>SUM(D78:D79)</f>
        <v>0</v>
      </c>
      <c r="I75" s="11">
        <f>COUNT(D78:D79)*2</f>
        <v>4</v>
      </c>
    </row>
    <row r="76" spans="1:9" ht="62" hidden="1">
      <c r="A76" s="21" t="s">
        <v>1347</v>
      </c>
      <c r="B76" s="29" t="s">
        <v>1346</v>
      </c>
      <c r="C76" s="25"/>
      <c r="D76" s="25"/>
      <c r="E76" s="26"/>
      <c r="F76" s="25"/>
      <c r="G76" s="25"/>
    </row>
    <row r="77" spans="1:9" ht="62" hidden="1">
      <c r="A77" s="21" t="s">
        <v>1343</v>
      </c>
      <c r="B77" s="29" t="s">
        <v>1342</v>
      </c>
      <c r="C77" s="25"/>
      <c r="D77" s="25"/>
      <c r="E77" s="26"/>
      <c r="F77" s="25"/>
      <c r="G77" s="25"/>
    </row>
    <row r="78" spans="1:9" ht="62">
      <c r="A78" s="19" t="s">
        <v>1340</v>
      </c>
      <c r="B78" s="29" t="s">
        <v>1339</v>
      </c>
      <c r="C78" s="36" t="s">
        <v>3156</v>
      </c>
      <c r="D78" s="24">
        <v>0</v>
      </c>
      <c r="E78" s="26" t="s">
        <v>116</v>
      </c>
      <c r="F78" s="25"/>
      <c r="G78" s="24"/>
    </row>
    <row r="79" spans="1:9" ht="29">
      <c r="A79" s="19"/>
      <c r="B79" s="29"/>
      <c r="C79" s="36" t="s">
        <v>3155</v>
      </c>
      <c r="D79" s="24">
        <v>0</v>
      </c>
      <c r="E79" s="26" t="s">
        <v>116</v>
      </c>
      <c r="F79" s="25"/>
      <c r="G79" s="24"/>
    </row>
    <row r="80" spans="1:9" ht="46.5" hidden="1">
      <c r="A80" s="21" t="s">
        <v>1337</v>
      </c>
      <c r="B80" s="29" t="s">
        <v>1336</v>
      </c>
      <c r="C80" s="25"/>
      <c r="D80" s="25"/>
      <c r="E80" s="26"/>
      <c r="F80" s="25"/>
      <c r="G80" s="25"/>
    </row>
    <row r="81" spans="1:7" ht="62" hidden="1">
      <c r="A81" s="21" t="s">
        <v>1330</v>
      </c>
      <c r="B81" s="29" t="s">
        <v>2651</v>
      </c>
      <c r="C81" s="25"/>
      <c r="D81" s="25"/>
      <c r="E81" s="26"/>
      <c r="F81" s="25"/>
      <c r="G81" s="25"/>
    </row>
    <row r="82" spans="1:7" ht="46.5" hidden="1">
      <c r="A82" s="21" t="s">
        <v>1324</v>
      </c>
      <c r="B82" s="29" t="s">
        <v>1323</v>
      </c>
      <c r="C82" s="25"/>
      <c r="D82" s="25"/>
      <c r="E82" s="26"/>
      <c r="F82" s="25"/>
      <c r="G82" s="25"/>
    </row>
    <row r="83" spans="1:7" ht="62" hidden="1">
      <c r="A83" s="21" t="s">
        <v>1321</v>
      </c>
      <c r="B83" s="29" t="s">
        <v>1320</v>
      </c>
      <c r="C83" s="25"/>
      <c r="D83" s="25"/>
      <c r="E83" s="26"/>
      <c r="F83" s="25"/>
      <c r="G83" s="25"/>
    </row>
    <row r="84" spans="1:7" ht="93" hidden="1">
      <c r="A84" s="21" t="s">
        <v>1318</v>
      </c>
      <c r="B84" s="29" t="s">
        <v>1317</v>
      </c>
      <c r="C84" s="25"/>
      <c r="D84" s="25"/>
      <c r="E84" s="26"/>
      <c r="F84" s="25"/>
      <c r="G84" s="25"/>
    </row>
    <row r="85" spans="1:7" ht="62" hidden="1">
      <c r="A85" s="21" t="s">
        <v>1315</v>
      </c>
      <c r="B85" s="29" t="s">
        <v>1314</v>
      </c>
      <c r="C85" s="25"/>
      <c r="D85" s="25"/>
      <c r="E85" s="26"/>
      <c r="F85" s="25"/>
      <c r="G85" s="25"/>
    </row>
    <row r="86" spans="1:7" ht="46.5" hidden="1">
      <c r="A86" s="21" t="s">
        <v>1313</v>
      </c>
      <c r="B86" s="29" t="s">
        <v>1312</v>
      </c>
      <c r="C86" s="178"/>
      <c r="D86" s="25"/>
      <c r="E86" s="26"/>
      <c r="F86" s="178"/>
      <c r="G86" s="25"/>
    </row>
    <row r="87" spans="1:7" ht="29" hidden="1">
      <c r="A87" s="21" t="s">
        <v>1310</v>
      </c>
      <c r="B87" s="23" t="s">
        <v>1309</v>
      </c>
      <c r="C87" s="25"/>
      <c r="D87" s="25"/>
      <c r="E87" s="26"/>
      <c r="F87" s="25"/>
      <c r="G87" s="25"/>
    </row>
    <row r="88" spans="1:7" ht="18.5" hidden="1">
      <c r="A88" s="407" t="s">
        <v>1307</v>
      </c>
      <c r="B88" s="918" t="s">
        <v>1306</v>
      </c>
      <c r="C88" s="919"/>
      <c r="D88" s="919"/>
      <c r="E88" s="919"/>
      <c r="F88" s="919"/>
      <c r="G88" s="920"/>
    </row>
    <row r="89" spans="1:7" ht="31" hidden="1">
      <c r="A89" s="21" t="s">
        <v>1305</v>
      </c>
      <c r="B89" s="31" t="s">
        <v>1304</v>
      </c>
      <c r="C89" s="25"/>
      <c r="D89" s="25"/>
      <c r="E89" s="26"/>
      <c r="F89" s="25"/>
      <c r="G89" s="25"/>
    </row>
    <row r="90" spans="1:7" ht="31" hidden="1">
      <c r="A90" s="21" t="s">
        <v>1303</v>
      </c>
      <c r="B90" s="31" t="s">
        <v>1302</v>
      </c>
      <c r="C90" s="25"/>
      <c r="D90" s="25"/>
      <c r="E90" s="26"/>
      <c r="F90" s="25"/>
      <c r="G90" s="25"/>
    </row>
    <row r="91" spans="1:7" ht="31" hidden="1">
      <c r="A91" s="21" t="s">
        <v>1301</v>
      </c>
      <c r="B91" s="31" t="s">
        <v>1300</v>
      </c>
      <c r="C91" s="25"/>
      <c r="D91" s="25"/>
      <c r="E91" s="26"/>
      <c r="F91" s="25"/>
      <c r="G91" s="25"/>
    </row>
    <row r="92" spans="1:7" ht="31" hidden="1">
      <c r="A92" s="21" t="s">
        <v>1299</v>
      </c>
      <c r="B92" s="31" t="s">
        <v>1298</v>
      </c>
      <c r="C92" s="25"/>
      <c r="D92" s="25"/>
      <c r="E92" s="26"/>
      <c r="F92" s="25"/>
      <c r="G92" s="25"/>
    </row>
    <row r="93" spans="1:7" ht="31" hidden="1">
      <c r="A93" s="21" t="s">
        <v>1297</v>
      </c>
      <c r="B93" s="31" t="s">
        <v>1296</v>
      </c>
      <c r="C93" s="25"/>
      <c r="D93" s="25"/>
      <c r="E93" s="26"/>
      <c r="F93" s="25"/>
      <c r="G93" s="25"/>
    </row>
    <row r="94" spans="1:7" ht="31" hidden="1">
      <c r="A94" s="21" t="s">
        <v>1295</v>
      </c>
      <c r="B94" s="31" t="s">
        <v>1294</v>
      </c>
      <c r="C94" s="25"/>
      <c r="D94" s="25"/>
      <c r="E94" s="26"/>
      <c r="F94" s="25"/>
      <c r="G94" s="25"/>
    </row>
    <row r="95" spans="1:7" ht="31" hidden="1">
      <c r="A95" s="21" t="s">
        <v>1293</v>
      </c>
      <c r="B95" s="31" t="s">
        <v>1292</v>
      </c>
      <c r="C95" s="25"/>
      <c r="D95" s="25"/>
      <c r="E95" s="26"/>
      <c r="F95" s="25"/>
      <c r="G95" s="25"/>
    </row>
    <row r="96" spans="1:7" ht="40.15" hidden="1" customHeight="1">
      <c r="A96" s="407" t="s">
        <v>1291</v>
      </c>
      <c r="B96" s="918" t="s">
        <v>1290</v>
      </c>
      <c r="C96" s="919"/>
      <c r="D96" s="919"/>
      <c r="E96" s="919"/>
      <c r="F96" s="919"/>
      <c r="G96" s="920"/>
    </row>
    <row r="97" spans="1:9" ht="62" hidden="1">
      <c r="A97" s="21" t="s">
        <v>1289</v>
      </c>
      <c r="B97" s="31" t="s">
        <v>1288</v>
      </c>
      <c r="C97" s="25"/>
      <c r="D97" s="25"/>
      <c r="E97" s="26"/>
      <c r="F97" s="25"/>
      <c r="G97" s="25"/>
    </row>
    <row r="98" spans="1:9" ht="77.5" hidden="1">
      <c r="A98" s="21" t="s">
        <v>1285</v>
      </c>
      <c r="B98" s="31" t="s">
        <v>1284</v>
      </c>
      <c r="C98" s="25"/>
      <c r="D98" s="25"/>
      <c r="E98" s="26"/>
      <c r="F98" s="25"/>
      <c r="G98" s="25"/>
    </row>
    <row r="99" spans="1:9" ht="21">
      <c r="A99" s="118"/>
      <c r="B99" s="912" t="s">
        <v>1283</v>
      </c>
      <c r="C99" s="913"/>
      <c r="D99" s="913"/>
      <c r="E99" s="913"/>
      <c r="F99" s="913"/>
      <c r="G99" s="913"/>
      <c r="H99" s="11">
        <f>H100+H112+H119+H126+H133</f>
        <v>0</v>
      </c>
      <c r="I99" s="11">
        <f>I100+I112+I119+I126+I133</f>
        <v>48</v>
      </c>
    </row>
    <row r="100" spans="1:9" ht="40.15" customHeight="1">
      <c r="A100" s="408" t="s">
        <v>1282</v>
      </c>
      <c r="B100" s="918" t="s">
        <v>1281</v>
      </c>
      <c r="C100" s="919"/>
      <c r="D100" s="919"/>
      <c r="E100" s="919"/>
      <c r="F100" s="919"/>
      <c r="G100" s="920"/>
      <c r="H100" s="11">
        <f>SUM(D101:D109)</f>
        <v>0</v>
      </c>
      <c r="I100" s="11">
        <f>COUNT(D101:D109)*2</f>
        <v>12</v>
      </c>
    </row>
    <row r="101" spans="1:9" ht="31">
      <c r="A101" s="19" t="s">
        <v>1280</v>
      </c>
      <c r="B101" s="101" t="s">
        <v>1279</v>
      </c>
      <c r="C101" s="88" t="s">
        <v>3154</v>
      </c>
      <c r="D101" s="24">
        <v>0</v>
      </c>
      <c r="E101" s="26" t="s">
        <v>168</v>
      </c>
      <c r="F101" s="22" t="s">
        <v>1277</v>
      </c>
      <c r="G101" s="24"/>
    </row>
    <row r="102" spans="1:9" ht="29">
      <c r="A102" s="19"/>
      <c r="B102" s="101"/>
      <c r="C102" s="88" t="s">
        <v>3153</v>
      </c>
      <c r="D102" s="24">
        <v>0</v>
      </c>
      <c r="E102" s="26" t="s">
        <v>168</v>
      </c>
      <c r="F102" s="25"/>
      <c r="G102" s="24"/>
    </row>
    <row r="103" spans="1:9" ht="15.5">
      <c r="A103" s="19"/>
      <c r="B103" s="101"/>
      <c r="C103" s="104" t="s">
        <v>3152</v>
      </c>
      <c r="D103" s="24">
        <v>0</v>
      </c>
      <c r="E103" s="26" t="s">
        <v>168</v>
      </c>
      <c r="F103" s="25"/>
      <c r="G103" s="24"/>
    </row>
    <row r="104" spans="1:9" ht="46.5">
      <c r="A104" s="19" t="s">
        <v>1275</v>
      </c>
      <c r="B104" s="101" t="s">
        <v>1274</v>
      </c>
      <c r="C104" s="22" t="s">
        <v>3151</v>
      </c>
      <c r="D104" s="24">
        <v>0</v>
      </c>
      <c r="E104" s="26" t="s">
        <v>168</v>
      </c>
      <c r="F104" s="25"/>
      <c r="G104" s="24"/>
    </row>
    <row r="105" spans="1:9" ht="15.5">
      <c r="A105" s="19"/>
      <c r="B105" s="101"/>
      <c r="C105" s="22" t="s">
        <v>3150</v>
      </c>
      <c r="D105" s="24">
        <v>0</v>
      </c>
      <c r="E105" s="26" t="s">
        <v>168</v>
      </c>
      <c r="F105" s="25"/>
      <c r="G105" s="24"/>
    </row>
    <row r="106" spans="1:9" ht="46.5" hidden="1">
      <c r="A106" s="21" t="s">
        <v>1268</v>
      </c>
      <c r="B106" s="101" t="s">
        <v>1267</v>
      </c>
      <c r="C106" s="25"/>
      <c r="D106" s="25"/>
      <c r="E106" s="26"/>
      <c r="F106" s="25"/>
      <c r="G106" s="25"/>
    </row>
    <row r="107" spans="1:9" ht="46.5" hidden="1">
      <c r="A107" s="21" t="s">
        <v>1265</v>
      </c>
      <c r="B107" s="101" t="s">
        <v>1264</v>
      </c>
      <c r="C107" s="25"/>
      <c r="D107" s="25"/>
      <c r="E107" s="26"/>
      <c r="F107" s="25"/>
      <c r="G107" s="25"/>
    </row>
    <row r="108" spans="1:9" ht="46.5" hidden="1">
      <c r="A108" s="21" t="s">
        <v>1262</v>
      </c>
      <c r="B108" s="101" t="s">
        <v>1261</v>
      </c>
      <c r="C108" s="25"/>
      <c r="D108" s="25"/>
      <c r="E108" s="26"/>
      <c r="F108" s="25"/>
      <c r="G108" s="25"/>
    </row>
    <row r="109" spans="1:9" ht="31">
      <c r="A109" s="19" t="s">
        <v>1258</v>
      </c>
      <c r="B109" s="101" t="s">
        <v>1257</v>
      </c>
      <c r="C109" s="102" t="s">
        <v>1256</v>
      </c>
      <c r="D109" s="24">
        <v>0</v>
      </c>
      <c r="E109" s="26" t="s">
        <v>168</v>
      </c>
      <c r="F109" s="25"/>
      <c r="G109" s="24"/>
    </row>
    <row r="110" spans="1:9" ht="46.5" hidden="1">
      <c r="A110" s="21" t="s">
        <v>1255</v>
      </c>
      <c r="B110" s="101" t="s">
        <v>1254</v>
      </c>
      <c r="C110" s="25"/>
      <c r="D110" s="25"/>
      <c r="E110" s="26"/>
      <c r="F110" s="25"/>
      <c r="G110" s="25"/>
    </row>
    <row r="111" spans="1:9" ht="46.5" hidden="1">
      <c r="A111" s="21" t="s">
        <v>1252</v>
      </c>
      <c r="B111" s="101" t="s">
        <v>1251</v>
      </c>
      <c r="C111" s="25"/>
      <c r="D111" s="25"/>
      <c r="E111" s="26"/>
      <c r="F111" s="25"/>
      <c r="G111" s="25"/>
    </row>
    <row r="112" spans="1:9" ht="40.15" customHeight="1">
      <c r="A112" s="408" t="s">
        <v>1248</v>
      </c>
      <c r="B112" s="825" t="s">
        <v>3149</v>
      </c>
      <c r="C112" s="826"/>
      <c r="D112" s="826"/>
      <c r="E112" s="826"/>
      <c r="F112" s="826"/>
      <c r="G112" s="827"/>
      <c r="H112" s="11">
        <f>SUM(D113:D116)</f>
        <v>0</v>
      </c>
      <c r="I112" s="11">
        <f>COUNT(D113:D116)*2</f>
        <v>6</v>
      </c>
    </row>
    <row r="113" spans="1:9" ht="58">
      <c r="A113" s="19" t="s">
        <v>1246</v>
      </c>
      <c r="B113" s="97" t="s">
        <v>1245</v>
      </c>
      <c r="C113" s="88" t="s">
        <v>3148</v>
      </c>
      <c r="D113" s="24">
        <v>0</v>
      </c>
      <c r="E113" s="26" t="s">
        <v>797</v>
      </c>
      <c r="F113" s="17" t="s">
        <v>3147</v>
      </c>
      <c r="G113" s="24"/>
    </row>
    <row r="114" spans="1:9" ht="62" hidden="1">
      <c r="A114" s="21" t="s">
        <v>1239</v>
      </c>
      <c r="B114" s="97" t="s">
        <v>1238</v>
      </c>
      <c r="C114" s="25"/>
      <c r="D114" s="25"/>
      <c r="E114" s="26"/>
      <c r="F114" s="25"/>
      <c r="G114" s="25"/>
    </row>
    <row r="115" spans="1:9" ht="62">
      <c r="A115" s="19" t="s">
        <v>1237</v>
      </c>
      <c r="B115" s="100" t="s">
        <v>1236</v>
      </c>
      <c r="C115" s="76" t="s">
        <v>3146</v>
      </c>
      <c r="D115" s="24">
        <v>0</v>
      </c>
      <c r="E115" s="26" t="s">
        <v>168</v>
      </c>
      <c r="F115" s="25"/>
      <c r="G115" s="24"/>
    </row>
    <row r="116" spans="1:9" ht="15.5">
      <c r="A116" s="19"/>
      <c r="B116" s="97"/>
      <c r="C116" s="88" t="s">
        <v>1234</v>
      </c>
      <c r="D116" s="24">
        <v>0</v>
      </c>
      <c r="E116" s="26" t="s">
        <v>168</v>
      </c>
      <c r="F116" s="25"/>
      <c r="G116" s="24"/>
    </row>
    <row r="117" spans="1:9" ht="46.5" hidden="1">
      <c r="A117" s="21" t="s">
        <v>1231</v>
      </c>
      <c r="B117" s="97" t="s">
        <v>1230</v>
      </c>
      <c r="D117" s="25"/>
      <c r="E117" s="26"/>
      <c r="F117" s="25"/>
      <c r="G117" s="25"/>
    </row>
    <row r="118" spans="1:9" ht="46.5" hidden="1">
      <c r="A118" s="21" t="s">
        <v>1229</v>
      </c>
      <c r="B118" s="98" t="s">
        <v>1228</v>
      </c>
      <c r="C118" s="25"/>
      <c r="D118" s="25"/>
      <c r="E118" s="26"/>
      <c r="F118" s="25"/>
      <c r="G118" s="25"/>
    </row>
    <row r="119" spans="1:9" ht="40.15" customHeight="1">
      <c r="A119" s="408" t="s">
        <v>1227</v>
      </c>
      <c r="B119" s="918" t="s">
        <v>1226</v>
      </c>
      <c r="C119" s="919"/>
      <c r="D119" s="919"/>
      <c r="E119" s="919"/>
      <c r="F119" s="919"/>
      <c r="G119" s="920"/>
      <c r="H119" s="11">
        <f>SUM(D120:D125)</f>
        <v>0</v>
      </c>
      <c r="I119" s="11">
        <f>COUNT(D120:D125)*2</f>
        <v>12</v>
      </c>
    </row>
    <row r="120" spans="1:9" ht="31">
      <c r="A120" s="19" t="s">
        <v>1225</v>
      </c>
      <c r="B120" s="97" t="s">
        <v>1224</v>
      </c>
      <c r="C120" s="88" t="s">
        <v>3145</v>
      </c>
      <c r="D120" s="24">
        <v>0</v>
      </c>
      <c r="E120" s="26" t="s">
        <v>168</v>
      </c>
      <c r="F120" s="25"/>
      <c r="G120" s="24"/>
    </row>
    <row r="121" spans="1:9" ht="43.5">
      <c r="A121" s="19"/>
      <c r="B121" s="97"/>
      <c r="C121" s="22" t="s">
        <v>3144</v>
      </c>
      <c r="D121" s="24">
        <v>0</v>
      </c>
      <c r="E121" s="26" t="s">
        <v>168</v>
      </c>
      <c r="F121" s="25"/>
      <c r="G121" s="24"/>
    </row>
    <row r="122" spans="1:9" ht="46.5">
      <c r="A122" s="19" t="s">
        <v>1220</v>
      </c>
      <c r="B122" s="97" t="s">
        <v>1219</v>
      </c>
      <c r="C122" s="22" t="s">
        <v>1912</v>
      </c>
      <c r="D122" s="24">
        <v>0</v>
      </c>
      <c r="E122" s="26" t="s">
        <v>1210</v>
      </c>
      <c r="G122" s="24"/>
    </row>
    <row r="123" spans="1:9" ht="43.5">
      <c r="A123" s="19"/>
      <c r="B123" s="97"/>
      <c r="C123" s="36" t="s">
        <v>2196</v>
      </c>
      <c r="D123" s="24">
        <v>0</v>
      </c>
      <c r="E123" s="26" t="s">
        <v>1210</v>
      </c>
      <c r="F123" s="36"/>
      <c r="G123" s="24"/>
    </row>
    <row r="124" spans="1:9" ht="62">
      <c r="A124" s="19" t="s">
        <v>1217</v>
      </c>
      <c r="B124" s="97" t="s">
        <v>1216</v>
      </c>
      <c r="C124" s="23" t="s">
        <v>1215</v>
      </c>
      <c r="D124" s="24">
        <v>0</v>
      </c>
      <c r="E124" s="26" t="s">
        <v>921</v>
      </c>
      <c r="F124" s="25"/>
      <c r="G124" s="24"/>
    </row>
    <row r="125" spans="1:9" ht="77.5">
      <c r="A125" s="19" t="s">
        <v>1213</v>
      </c>
      <c r="B125" s="97" t="s">
        <v>1212</v>
      </c>
      <c r="C125" s="17" t="s">
        <v>3143</v>
      </c>
      <c r="D125" s="24">
        <v>0</v>
      </c>
      <c r="E125" s="26" t="s">
        <v>1210</v>
      </c>
      <c r="F125" s="25"/>
      <c r="G125" s="24"/>
    </row>
    <row r="126" spans="1:9" ht="40.15" customHeight="1">
      <c r="A126" s="408" t="s">
        <v>1208</v>
      </c>
      <c r="B126" s="918" t="s">
        <v>1207</v>
      </c>
      <c r="C126" s="919"/>
      <c r="D126" s="919"/>
      <c r="E126" s="919"/>
      <c r="F126" s="919"/>
      <c r="G126" s="920"/>
      <c r="H126" s="11">
        <f>SUM(D127:D132)</f>
        <v>0</v>
      </c>
      <c r="I126" s="11">
        <f>COUNT(D127:D132)*2</f>
        <v>8</v>
      </c>
    </row>
    <row r="127" spans="1:9" ht="46.5">
      <c r="A127" s="19" t="s">
        <v>1206</v>
      </c>
      <c r="B127" s="66" t="s">
        <v>1205</v>
      </c>
      <c r="C127" s="22" t="s">
        <v>3142</v>
      </c>
      <c r="D127" s="24">
        <v>0</v>
      </c>
      <c r="E127" s="26" t="s">
        <v>422</v>
      </c>
      <c r="F127" s="25"/>
      <c r="G127" s="24"/>
    </row>
    <row r="128" spans="1:9" ht="21.75" customHeight="1">
      <c r="A128" s="19"/>
      <c r="B128" s="66"/>
      <c r="C128" s="22" t="s">
        <v>3141</v>
      </c>
      <c r="D128" s="24">
        <v>0</v>
      </c>
      <c r="E128" s="26" t="s">
        <v>422</v>
      </c>
      <c r="F128" s="25"/>
      <c r="G128" s="24"/>
    </row>
    <row r="129" spans="1:9" ht="31" hidden="1">
      <c r="A129" s="21" t="s">
        <v>1203</v>
      </c>
      <c r="B129" s="66" t="s">
        <v>1202</v>
      </c>
      <c r="C129" s="25"/>
      <c r="D129" s="25"/>
      <c r="E129" s="26"/>
      <c r="F129" s="25"/>
      <c r="G129" s="25"/>
    </row>
    <row r="130" spans="1:9" ht="31" hidden="1">
      <c r="A130" s="21" t="s">
        <v>1200</v>
      </c>
      <c r="B130" s="66" t="s">
        <v>1199</v>
      </c>
      <c r="C130" s="25"/>
      <c r="D130" s="25"/>
      <c r="E130" s="26"/>
      <c r="F130" s="25"/>
      <c r="G130" s="25"/>
    </row>
    <row r="131" spans="1:9" ht="64.5" customHeight="1">
      <c r="A131" s="19" t="s">
        <v>1198</v>
      </c>
      <c r="B131" s="66" t="s">
        <v>1197</v>
      </c>
      <c r="C131" s="22" t="s">
        <v>3140</v>
      </c>
      <c r="D131" s="24">
        <v>0</v>
      </c>
      <c r="E131" s="26" t="s">
        <v>808</v>
      </c>
      <c r="F131" s="25"/>
      <c r="G131" s="24"/>
    </row>
    <row r="132" spans="1:9" ht="58">
      <c r="A132" s="19" t="s">
        <v>1191</v>
      </c>
      <c r="B132" s="42" t="s">
        <v>1190</v>
      </c>
      <c r="C132" s="30" t="s">
        <v>3139</v>
      </c>
      <c r="D132" s="24">
        <v>0</v>
      </c>
      <c r="E132" s="26" t="s">
        <v>168</v>
      </c>
      <c r="F132" s="25"/>
      <c r="G132" s="24"/>
    </row>
    <row r="133" spans="1:9" ht="40.15" customHeight="1">
      <c r="A133" s="408" t="s">
        <v>1188</v>
      </c>
      <c r="B133" s="918" t="s">
        <v>1187</v>
      </c>
      <c r="C133" s="919"/>
      <c r="D133" s="919"/>
      <c r="E133" s="919"/>
      <c r="F133" s="919"/>
      <c r="G133" s="920"/>
      <c r="H133" s="11">
        <f>SUM(D134:D138)</f>
        <v>0</v>
      </c>
      <c r="I133" s="11">
        <f>COUNT(D134:D138)*2</f>
        <v>10</v>
      </c>
    </row>
    <row r="134" spans="1:9" ht="62">
      <c r="A134" s="19" t="s">
        <v>1186</v>
      </c>
      <c r="B134" s="97" t="s">
        <v>1185</v>
      </c>
      <c r="C134" s="76" t="s">
        <v>3138</v>
      </c>
      <c r="D134" s="24">
        <v>0</v>
      </c>
      <c r="E134" s="26" t="s">
        <v>808</v>
      </c>
      <c r="F134" s="25" t="s">
        <v>3137</v>
      </c>
      <c r="G134" s="24"/>
    </row>
    <row r="135" spans="1:9" ht="51" customHeight="1">
      <c r="A135" s="19"/>
      <c r="B135" s="97"/>
      <c r="C135" s="76" t="s">
        <v>3136</v>
      </c>
      <c r="D135" s="24">
        <v>0</v>
      </c>
      <c r="E135" s="26" t="s">
        <v>808</v>
      </c>
      <c r="F135" s="25"/>
      <c r="G135" s="24"/>
    </row>
    <row r="136" spans="1:9" ht="46.5">
      <c r="A136" s="19" t="s">
        <v>1182</v>
      </c>
      <c r="B136" s="97" t="s">
        <v>1181</v>
      </c>
      <c r="C136" s="23" t="s">
        <v>2367</v>
      </c>
      <c r="D136" s="24">
        <v>0</v>
      </c>
      <c r="E136" s="26" t="s">
        <v>808</v>
      </c>
      <c r="F136" s="25"/>
      <c r="G136" s="24"/>
    </row>
    <row r="137" spans="1:9" ht="46.5">
      <c r="A137" s="19" t="s">
        <v>1179</v>
      </c>
      <c r="B137" s="97" t="s">
        <v>1178</v>
      </c>
      <c r="C137" s="23" t="s">
        <v>1177</v>
      </c>
      <c r="D137" s="24">
        <v>0</v>
      </c>
      <c r="E137" s="26" t="s">
        <v>808</v>
      </c>
      <c r="F137" s="25"/>
      <c r="G137" s="24"/>
    </row>
    <row r="138" spans="1:9" ht="62">
      <c r="A138" s="19" t="s">
        <v>1176</v>
      </c>
      <c r="B138" s="97" t="s">
        <v>1175</v>
      </c>
      <c r="C138" s="22" t="s">
        <v>3135</v>
      </c>
      <c r="D138" s="24">
        <v>0</v>
      </c>
      <c r="E138" s="26" t="s">
        <v>1170</v>
      </c>
      <c r="F138" s="25"/>
      <c r="G138" s="24"/>
    </row>
    <row r="139" spans="1:9" ht="62" hidden="1">
      <c r="A139" s="21" t="s">
        <v>1173</v>
      </c>
      <c r="B139" s="97" t="s">
        <v>1172</v>
      </c>
      <c r="C139" s="26"/>
      <c r="D139" s="25"/>
      <c r="E139" s="26"/>
      <c r="F139" s="25"/>
      <c r="G139" s="25"/>
    </row>
    <row r="140" spans="1:9" ht="62" hidden="1">
      <c r="A140" s="21" t="s">
        <v>1169</v>
      </c>
      <c r="B140" s="69" t="s">
        <v>1168</v>
      </c>
      <c r="C140" s="25"/>
      <c r="D140" s="25"/>
      <c r="E140" s="26"/>
      <c r="F140" s="25"/>
      <c r="G140" s="25"/>
    </row>
    <row r="141" spans="1:9" ht="21">
      <c r="A141" s="118"/>
      <c r="B141" s="912" t="s">
        <v>1167</v>
      </c>
      <c r="C141" s="913"/>
      <c r="D141" s="913"/>
      <c r="E141" s="913"/>
      <c r="F141" s="913"/>
      <c r="G141" s="913"/>
      <c r="H141" s="11">
        <f>H142+H167+H174+H180+H203+H219</f>
        <v>0</v>
      </c>
      <c r="I141" s="11">
        <f>I142+I167+I174+I180+I203+I219</f>
        <v>178</v>
      </c>
    </row>
    <row r="142" spans="1:9" ht="40.15" customHeight="1">
      <c r="A142" s="406" t="s">
        <v>1166</v>
      </c>
      <c r="B142" s="918" t="s">
        <v>1165</v>
      </c>
      <c r="C142" s="919"/>
      <c r="D142" s="919"/>
      <c r="E142" s="919"/>
      <c r="F142" s="919"/>
      <c r="G142" s="920"/>
      <c r="H142" s="11">
        <f>SUM(D143:D166)</f>
        <v>0</v>
      </c>
      <c r="I142" s="11">
        <f>COUNT(D143:D166)*2</f>
        <v>48</v>
      </c>
    </row>
    <row r="143" spans="1:9" ht="31">
      <c r="A143" s="19" t="s">
        <v>1164</v>
      </c>
      <c r="B143" s="94" t="s">
        <v>1163</v>
      </c>
      <c r="C143" s="30" t="s">
        <v>3134</v>
      </c>
      <c r="D143" s="24">
        <v>0</v>
      </c>
      <c r="E143" s="26" t="s">
        <v>168</v>
      </c>
      <c r="F143" s="25"/>
      <c r="G143" s="24"/>
    </row>
    <row r="144" spans="1:9" ht="47.25" customHeight="1">
      <c r="A144" s="19"/>
      <c r="B144" s="94"/>
      <c r="C144" s="30" t="s">
        <v>3133</v>
      </c>
      <c r="D144" s="24">
        <v>0</v>
      </c>
      <c r="E144" s="26" t="s">
        <v>168</v>
      </c>
      <c r="F144" s="17" t="s">
        <v>3132</v>
      </c>
      <c r="G144" s="24"/>
    </row>
    <row r="145" spans="1:7" ht="29">
      <c r="A145" s="19"/>
      <c r="B145" s="94"/>
      <c r="C145" s="30" t="s">
        <v>3131</v>
      </c>
      <c r="D145" s="24">
        <v>0</v>
      </c>
      <c r="E145" s="26" t="s">
        <v>168</v>
      </c>
      <c r="F145" s="25" t="s">
        <v>3130</v>
      </c>
      <c r="G145" s="24"/>
    </row>
    <row r="146" spans="1:7" ht="15.5">
      <c r="A146" s="19"/>
      <c r="B146" s="94"/>
      <c r="C146" s="30" t="s">
        <v>3129</v>
      </c>
      <c r="D146" s="24">
        <v>0</v>
      </c>
      <c r="E146" s="26" t="s">
        <v>168</v>
      </c>
      <c r="F146" s="25" t="s">
        <v>3128</v>
      </c>
      <c r="G146" s="24"/>
    </row>
    <row r="147" spans="1:7" ht="15.5">
      <c r="A147" s="19"/>
      <c r="B147" s="94"/>
      <c r="C147" s="22" t="s">
        <v>3127</v>
      </c>
      <c r="D147" s="24">
        <v>0</v>
      </c>
      <c r="E147" s="26" t="s">
        <v>168</v>
      </c>
      <c r="F147" s="25"/>
      <c r="G147" s="24"/>
    </row>
    <row r="148" spans="1:7" ht="31">
      <c r="A148" s="19" t="s">
        <v>1158</v>
      </c>
      <c r="B148" s="81" t="s">
        <v>1157</v>
      </c>
      <c r="C148" s="22" t="s">
        <v>3126</v>
      </c>
      <c r="D148" s="24">
        <v>0</v>
      </c>
      <c r="E148" s="26" t="s">
        <v>168</v>
      </c>
      <c r="F148" s="25"/>
      <c r="G148" s="24"/>
    </row>
    <row r="149" spans="1:7" ht="27" customHeight="1">
      <c r="A149" s="19"/>
      <c r="B149" s="81"/>
      <c r="C149" s="279" t="s">
        <v>3125</v>
      </c>
      <c r="D149" s="24">
        <v>0</v>
      </c>
      <c r="E149" s="26" t="s">
        <v>168</v>
      </c>
      <c r="G149" s="24"/>
    </row>
    <row r="150" spans="1:7" ht="37.5" customHeight="1">
      <c r="A150" s="19"/>
      <c r="B150" s="81"/>
      <c r="C150" s="17" t="s">
        <v>3124</v>
      </c>
      <c r="D150" s="24">
        <v>0</v>
      </c>
      <c r="E150" s="26" t="s">
        <v>168</v>
      </c>
      <c r="F150" s="25"/>
      <c r="G150" s="24"/>
    </row>
    <row r="151" spans="1:7" ht="46.5">
      <c r="A151" s="19" t="s">
        <v>1146</v>
      </c>
      <c r="B151" s="94" t="s">
        <v>1145</v>
      </c>
      <c r="C151" s="22" t="s">
        <v>3123</v>
      </c>
      <c r="D151" s="24">
        <v>0</v>
      </c>
      <c r="E151" s="26" t="s">
        <v>168</v>
      </c>
      <c r="F151" s="25"/>
      <c r="G151" s="24"/>
    </row>
    <row r="152" spans="1:7" ht="15.5">
      <c r="A152" s="19"/>
      <c r="B152" s="94"/>
      <c r="C152" s="22" t="s">
        <v>3122</v>
      </c>
      <c r="D152" s="24">
        <v>0</v>
      </c>
      <c r="E152" s="26" t="s">
        <v>168</v>
      </c>
      <c r="F152" s="25"/>
      <c r="G152" s="24"/>
    </row>
    <row r="153" spans="1:7" ht="15.5">
      <c r="A153" s="19"/>
      <c r="B153" s="94"/>
      <c r="C153" s="22" t="s">
        <v>3121</v>
      </c>
      <c r="D153" s="24">
        <v>0</v>
      </c>
      <c r="E153" s="26" t="s">
        <v>168</v>
      </c>
      <c r="F153" s="25"/>
      <c r="G153" s="24"/>
    </row>
    <row r="154" spans="1:7" ht="15.5">
      <c r="A154" s="19"/>
      <c r="B154" s="94"/>
      <c r="C154" s="22" t="s">
        <v>3120</v>
      </c>
      <c r="D154" s="24">
        <v>0</v>
      </c>
      <c r="E154" s="26" t="s">
        <v>168</v>
      </c>
      <c r="F154" s="25"/>
      <c r="G154" s="24"/>
    </row>
    <row r="155" spans="1:7" ht="34.5" customHeight="1">
      <c r="A155" s="19"/>
      <c r="B155" s="94"/>
      <c r="C155" s="22" t="s">
        <v>3119</v>
      </c>
      <c r="D155" s="24">
        <v>0</v>
      </c>
      <c r="E155" s="26" t="s">
        <v>168</v>
      </c>
      <c r="F155" s="25"/>
      <c r="G155" s="24"/>
    </row>
    <row r="156" spans="1:7" ht="29.25" customHeight="1">
      <c r="A156" s="19"/>
      <c r="B156" s="94"/>
      <c r="C156" s="22" t="s">
        <v>3118</v>
      </c>
      <c r="D156" s="24">
        <v>0</v>
      </c>
      <c r="E156" s="26" t="s">
        <v>168</v>
      </c>
      <c r="F156" s="25"/>
      <c r="G156" s="24"/>
    </row>
    <row r="157" spans="1:7" ht="29">
      <c r="A157" s="19"/>
      <c r="B157" s="94"/>
      <c r="C157" s="279" t="s">
        <v>3117</v>
      </c>
      <c r="D157" s="24">
        <v>0</v>
      </c>
      <c r="E157" s="26" t="s">
        <v>168</v>
      </c>
      <c r="F157" s="25"/>
      <c r="G157" s="24"/>
    </row>
    <row r="158" spans="1:7" ht="27.75" customHeight="1">
      <c r="A158" s="19"/>
      <c r="B158" s="94"/>
      <c r="C158" s="22" t="s">
        <v>3116</v>
      </c>
      <c r="D158" s="24">
        <v>0</v>
      </c>
      <c r="E158" s="26" t="s">
        <v>168</v>
      </c>
      <c r="F158" s="25"/>
      <c r="G158" s="24"/>
    </row>
    <row r="159" spans="1:7" ht="29.25" customHeight="1">
      <c r="A159" s="19"/>
      <c r="B159" s="94"/>
      <c r="C159" s="22" t="s">
        <v>3115</v>
      </c>
      <c r="D159" s="24">
        <v>0</v>
      </c>
      <c r="E159" s="26" t="s">
        <v>168</v>
      </c>
      <c r="F159" s="25"/>
      <c r="G159" s="24"/>
    </row>
    <row r="160" spans="1:7" ht="32.25" customHeight="1">
      <c r="A160" s="19"/>
      <c r="B160" s="94"/>
      <c r="C160" s="22" t="s">
        <v>3114</v>
      </c>
      <c r="D160" s="24">
        <v>0</v>
      </c>
      <c r="E160" s="26" t="s">
        <v>168</v>
      </c>
      <c r="F160" s="25"/>
      <c r="G160" s="24"/>
    </row>
    <row r="161" spans="1:9" ht="27.75" customHeight="1">
      <c r="A161" s="19"/>
      <c r="B161" s="94"/>
      <c r="C161" s="22" t="s">
        <v>3113</v>
      </c>
      <c r="D161" s="24">
        <v>0</v>
      </c>
      <c r="E161" s="26" t="s">
        <v>168</v>
      </c>
      <c r="F161" s="25"/>
      <c r="G161" s="24"/>
    </row>
    <row r="162" spans="1:9" ht="21.75" customHeight="1">
      <c r="A162" s="19"/>
      <c r="B162" s="94"/>
      <c r="C162" s="22" t="s">
        <v>1885</v>
      </c>
      <c r="D162" s="24">
        <v>0</v>
      </c>
      <c r="E162" s="26" t="s">
        <v>168</v>
      </c>
      <c r="F162" s="25"/>
      <c r="G162" s="24"/>
    </row>
    <row r="163" spans="1:9" ht="46.5">
      <c r="A163" s="19" t="s">
        <v>1134</v>
      </c>
      <c r="B163" s="94" t="s">
        <v>1133</v>
      </c>
      <c r="C163" s="17" t="s">
        <v>3112</v>
      </c>
      <c r="D163" s="24">
        <v>0</v>
      </c>
      <c r="E163" s="26" t="s">
        <v>168</v>
      </c>
      <c r="F163" s="25" t="s">
        <v>3111</v>
      </c>
      <c r="G163" s="24"/>
    </row>
    <row r="164" spans="1:9" ht="46.5">
      <c r="A164" s="19" t="s">
        <v>1131</v>
      </c>
      <c r="B164" s="94" t="s">
        <v>1130</v>
      </c>
      <c r="C164" s="22" t="s">
        <v>1129</v>
      </c>
      <c r="D164" s="24">
        <v>0</v>
      </c>
      <c r="E164" s="26" t="s">
        <v>168</v>
      </c>
      <c r="F164" s="25"/>
      <c r="G164" s="24"/>
    </row>
    <row r="165" spans="1:9" ht="43.5" customHeight="1">
      <c r="A165" s="19" t="s">
        <v>1128</v>
      </c>
      <c r="B165" s="94" t="s">
        <v>1127</v>
      </c>
      <c r="C165" s="22" t="s">
        <v>3110</v>
      </c>
      <c r="D165" s="24">
        <v>0</v>
      </c>
      <c r="E165" s="26" t="s">
        <v>168</v>
      </c>
      <c r="F165" s="17" t="s">
        <v>3109</v>
      </c>
      <c r="G165" s="24"/>
    </row>
    <row r="166" spans="1:9" ht="77.5">
      <c r="A166" s="19" t="s">
        <v>1124</v>
      </c>
      <c r="B166" s="90" t="s">
        <v>1123</v>
      </c>
      <c r="C166" s="22" t="s">
        <v>3108</v>
      </c>
      <c r="D166" s="24">
        <v>0</v>
      </c>
      <c r="E166" s="26" t="s">
        <v>168</v>
      </c>
      <c r="F166" s="22" t="s">
        <v>3107</v>
      </c>
      <c r="G166" s="24"/>
    </row>
    <row r="167" spans="1:9" ht="40.15" customHeight="1">
      <c r="A167" s="406" t="s">
        <v>1118</v>
      </c>
      <c r="B167" s="918" t="s">
        <v>1117</v>
      </c>
      <c r="C167" s="919"/>
      <c r="D167" s="919"/>
      <c r="E167" s="919"/>
      <c r="F167" s="919"/>
      <c r="G167" s="920"/>
      <c r="H167" s="11">
        <f>SUM(D168:D173)</f>
        <v>0</v>
      </c>
      <c r="I167" s="11">
        <f>COUNT(D168:D173)*2</f>
        <v>10</v>
      </c>
    </row>
    <row r="168" spans="1:9" ht="58">
      <c r="A168" s="19" t="s">
        <v>1116</v>
      </c>
      <c r="B168" s="83" t="s">
        <v>1115</v>
      </c>
      <c r="C168" s="23" t="s">
        <v>1114</v>
      </c>
      <c r="D168" s="37">
        <v>0</v>
      </c>
      <c r="E168" s="26" t="s">
        <v>168</v>
      </c>
      <c r="F168" s="23" t="s">
        <v>1113</v>
      </c>
      <c r="G168" s="24"/>
    </row>
    <row r="169" spans="1:9" ht="62" hidden="1">
      <c r="A169" s="21" t="s">
        <v>1112</v>
      </c>
      <c r="B169" s="81" t="s">
        <v>1111</v>
      </c>
      <c r="C169" s="25"/>
      <c r="D169" s="25"/>
      <c r="E169" s="26"/>
      <c r="F169" s="25"/>
      <c r="G169" s="25"/>
    </row>
    <row r="170" spans="1:9" ht="52.5" customHeight="1">
      <c r="A170" s="19" t="s">
        <v>1110</v>
      </c>
      <c r="B170" s="81" t="s">
        <v>1109</v>
      </c>
      <c r="C170" s="88" t="s">
        <v>3106</v>
      </c>
      <c r="D170" s="37">
        <v>0</v>
      </c>
      <c r="E170" s="26" t="s">
        <v>168</v>
      </c>
      <c r="F170" s="22"/>
      <c r="G170" s="24"/>
    </row>
    <row r="171" spans="1:9" ht="47.25" customHeight="1">
      <c r="A171" s="19" t="s">
        <v>1107</v>
      </c>
      <c r="B171" s="87" t="s">
        <v>1106</v>
      </c>
      <c r="C171" s="48" t="s">
        <v>3105</v>
      </c>
      <c r="D171" s="37">
        <v>0</v>
      </c>
      <c r="E171" s="26" t="s">
        <v>168</v>
      </c>
      <c r="F171" s="25"/>
      <c r="G171" s="24"/>
    </row>
    <row r="172" spans="1:9" ht="36" customHeight="1">
      <c r="A172" s="19"/>
      <c r="B172" s="87"/>
      <c r="C172" s="48" t="s">
        <v>3104</v>
      </c>
      <c r="D172" s="37">
        <v>0</v>
      </c>
      <c r="E172" s="26" t="s">
        <v>168</v>
      </c>
      <c r="F172" s="25"/>
      <c r="G172" s="24"/>
    </row>
    <row r="173" spans="1:9" ht="36" customHeight="1">
      <c r="A173" s="19"/>
      <c r="B173" s="69"/>
      <c r="C173" s="48" t="s">
        <v>2588</v>
      </c>
      <c r="D173" s="37">
        <v>0</v>
      </c>
      <c r="E173" s="26" t="s">
        <v>168</v>
      </c>
      <c r="F173" s="25"/>
      <c r="G173" s="24"/>
    </row>
    <row r="174" spans="1:9" ht="40.15" customHeight="1">
      <c r="A174" s="406" t="s">
        <v>1103</v>
      </c>
      <c r="B174" s="918" t="s">
        <v>1102</v>
      </c>
      <c r="C174" s="919"/>
      <c r="D174" s="919"/>
      <c r="E174" s="919"/>
      <c r="F174" s="919"/>
      <c r="G174" s="920"/>
      <c r="H174" s="11">
        <f>SUM(D175:D179)</f>
        <v>0</v>
      </c>
      <c r="I174" s="11">
        <f>COUNT(D175:D179)*2</f>
        <v>10</v>
      </c>
    </row>
    <row r="175" spans="1:9" ht="43.5">
      <c r="A175" s="19" t="s">
        <v>1101</v>
      </c>
      <c r="B175" s="83" t="s">
        <v>1100</v>
      </c>
      <c r="C175" s="86" t="s">
        <v>3103</v>
      </c>
      <c r="D175" s="24">
        <v>0</v>
      </c>
      <c r="E175" s="26" t="s">
        <v>235</v>
      </c>
      <c r="F175" s="25"/>
      <c r="G175" s="24"/>
    </row>
    <row r="176" spans="1:9" ht="43.5">
      <c r="A176" s="19"/>
      <c r="B176" s="85"/>
      <c r="C176" s="86" t="s">
        <v>1098</v>
      </c>
      <c r="D176" s="24">
        <v>0</v>
      </c>
      <c r="E176" s="26" t="s">
        <v>168</v>
      </c>
      <c r="F176" s="25"/>
      <c r="G176" s="24"/>
    </row>
    <row r="177" spans="1:9" ht="43.5">
      <c r="A177" s="19" t="s">
        <v>1097</v>
      </c>
      <c r="B177" s="85" t="s">
        <v>1096</v>
      </c>
      <c r="C177" s="86" t="s">
        <v>3102</v>
      </c>
      <c r="D177" s="24">
        <v>0</v>
      </c>
      <c r="E177" s="26" t="s">
        <v>168</v>
      </c>
      <c r="F177" s="25"/>
      <c r="G177" s="24"/>
    </row>
    <row r="178" spans="1:9" ht="72.5">
      <c r="A178" s="19"/>
      <c r="B178" s="85"/>
      <c r="C178" s="86" t="s">
        <v>1094</v>
      </c>
      <c r="D178" s="24">
        <v>0</v>
      </c>
      <c r="E178" s="26" t="s">
        <v>190</v>
      </c>
      <c r="F178" s="25"/>
      <c r="G178" s="24"/>
    </row>
    <row r="179" spans="1:9" ht="62">
      <c r="A179" s="19" t="s">
        <v>1093</v>
      </c>
      <c r="B179" s="83" t="s">
        <v>1092</v>
      </c>
      <c r="C179" s="23" t="s">
        <v>2582</v>
      </c>
      <c r="D179" s="24">
        <v>0</v>
      </c>
      <c r="E179" s="26" t="s">
        <v>422</v>
      </c>
      <c r="F179" s="25"/>
      <c r="G179" s="24"/>
    </row>
    <row r="180" spans="1:9" ht="40.15" customHeight="1">
      <c r="A180" s="406" t="s">
        <v>1090</v>
      </c>
      <c r="B180" s="918" t="s">
        <v>1089</v>
      </c>
      <c r="C180" s="919"/>
      <c r="D180" s="919"/>
      <c r="E180" s="919"/>
      <c r="F180" s="919"/>
      <c r="G180" s="920"/>
      <c r="H180" s="11">
        <f>SUM(D181:D202)</f>
        <v>0</v>
      </c>
      <c r="I180" s="11">
        <f>COUNT(D181:D202)*2</f>
        <v>42</v>
      </c>
    </row>
    <row r="181" spans="1:9" ht="46.5">
      <c r="A181" s="19" t="s">
        <v>1088</v>
      </c>
      <c r="B181" s="79" t="s">
        <v>1087</v>
      </c>
      <c r="C181" s="22" t="s">
        <v>3101</v>
      </c>
      <c r="D181" s="24">
        <v>0</v>
      </c>
      <c r="E181" s="13" t="s">
        <v>190</v>
      </c>
      <c r="F181" s="25" t="s">
        <v>3095</v>
      </c>
      <c r="G181" s="24"/>
    </row>
    <row r="182" spans="1:9" ht="35.25" customHeight="1">
      <c r="A182" s="19"/>
      <c r="B182" s="79"/>
      <c r="C182" s="22" t="s">
        <v>3100</v>
      </c>
      <c r="D182" s="24">
        <v>0</v>
      </c>
      <c r="E182" s="13" t="s">
        <v>190</v>
      </c>
      <c r="F182" s="25" t="s">
        <v>3095</v>
      </c>
      <c r="G182" s="24"/>
    </row>
    <row r="183" spans="1:9" ht="29">
      <c r="A183" s="19"/>
      <c r="B183" s="79"/>
      <c r="C183" s="22" t="s">
        <v>3099</v>
      </c>
      <c r="D183" s="24">
        <v>0</v>
      </c>
      <c r="E183" s="13" t="s">
        <v>190</v>
      </c>
      <c r="F183" s="25" t="s">
        <v>3095</v>
      </c>
      <c r="G183" s="24"/>
    </row>
    <row r="184" spans="1:9" ht="15.5">
      <c r="A184" s="19"/>
      <c r="B184" s="79"/>
      <c r="C184" s="22" t="s">
        <v>3098</v>
      </c>
      <c r="D184" s="24">
        <v>0</v>
      </c>
      <c r="E184" s="13" t="s">
        <v>190</v>
      </c>
      <c r="F184" s="25" t="s">
        <v>3095</v>
      </c>
      <c r="G184" s="24"/>
    </row>
    <row r="185" spans="1:9" ht="15.5">
      <c r="A185" s="19"/>
      <c r="B185" s="79"/>
      <c r="C185" s="22" t="s">
        <v>3097</v>
      </c>
      <c r="D185" s="24">
        <v>0</v>
      </c>
      <c r="E185" s="13" t="s">
        <v>190</v>
      </c>
      <c r="F185" s="25" t="s">
        <v>3095</v>
      </c>
      <c r="G185" s="24"/>
    </row>
    <row r="186" spans="1:9" ht="15.5">
      <c r="A186" s="19"/>
      <c r="B186" s="79"/>
      <c r="C186" s="22" t="s">
        <v>3096</v>
      </c>
      <c r="D186" s="24">
        <v>0</v>
      </c>
      <c r="E186" s="13" t="s">
        <v>190</v>
      </c>
      <c r="F186" s="25" t="s">
        <v>3095</v>
      </c>
      <c r="G186" s="24"/>
    </row>
    <row r="187" spans="1:9" ht="46.5" hidden="1">
      <c r="A187" s="21" t="s">
        <v>1084</v>
      </c>
      <c r="B187" s="79" t="s">
        <v>1083</v>
      </c>
      <c r="C187" s="25"/>
      <c r="D187" s="25"/>
      <c r="E187" s="26"/>
      <c r="F187" s="25"/>
      <c r="G187" s="25"/>
    </row>
    <row r="188" spans="1:9" ht="46.5">
      <c r="A188" s="19" t="s">
        <v>1081</v>
      </c>
      <c r="B188" s="79" t="s">
        <v>1080</v>
      </c>
      <c r="C188" s="22" t="s">
        <v>2148</v>
      </c>
      <c r="D188" s="24">
        <v>0</v>
      </c>
      <c r="E188" s="26" t="s">
        <v>1078</v>
      </c>
      <c r="F188" s="17" t="s">
        <v>3094</v>
      </c>
      <c r="G188" s="24"/>
    </row>
    <row r="189" spans="1:9" ht="46.5">
      <c r="A189" s="19" t="s">
        <v>1076</v>
      </c>
      <c r="B189" s="79" t="s">
        <v>1075</v>
      </c>
      <c r="C189" s="22" t="s">
        <v>3093</v>
      </c>
      <c r="D189" s="24">
        <v>0</v>
      </c>
      <c r="E189" s="26" t="s">
        <v>235</v>
      </c>
      <c r="F189" s="25"/>
      <c r="G189" s="24"/>
    </row>
    <row r="190" spans="1:9" ht="31">
      <c r="A190" s="19" t="s">
        <v>1062</v>
      </c>
      <c r="B190" s="79" t="s">
        <v>1061</v>
      </c>
      <c r="C190" s="22" t="s">
        <v>3092</v>
      </c>
      <c r="D190" s="24">
        <v>0</v>
      </c>
      <c r="E190" s="26" t="s">
        <v>422</v>
      </c>
      <c r="F190" s="25"/>
      <c r="G190" s="24"/>
    </row>
    <row r="191" spans="1:9" ht="15.5">
      <c r="A191" s="19"/>
      <c r="B191" s="79"/>
      <c r="C191" s="280" t="s">
        <v>3091</v>
      </c>
      <c r="D191" s="24">
        <v>0</v>
      </c>
      <c r="E191" s="26" t="s">
        <v>422</v>
      </c>
      <c r="F191" s="25"/>
      <c r="G191" s="24"/>
    </row>
    <row r="192" spans="1:9" ht="15.5">
      <c r="A192" s="19"/>
      <c r="B192" s="79"/>
      <c r="C192" s="280" t="s">
        <v>3090</v>
      </c>
      <c r="D192" s="24">
        <v>0</v>
      </c>
      <c r="E192" s="26" t="s">
        <v>422</v>
      </c>
      <c r="F192" s="25"/>
      <c r="G192" s="24"/>
    </row>
    <row r="193" spans="1:9" ht="31">
      <c r="A193" s="19" t="s">
        <v>1057</v>
      </c>
      <c r="B193" s="79" t="s">
        <v>1056</v>
      </c>
      <c r="C193" s="25" t="s">
        <v>3089</v>
      </c>
      <c r="D193" s="24">
        <v>0</v>
      </c>
      <c r="E193" s="26" t="s">
        <v>422</v>
      </c>
      <c r="F193" s="25"/>
      <c r="G193" s="24"/>
    </row>
    <row r="194" spans="1:9" ht="15.5">
      <c r="A194" s="19"/>
      <c r="B194" s="79"/>
      <c r="C194" s="25" t="s">
        <v>3088</v>
      </c>
      <c r="D194" s="24">
        <v>0</v>
      </c>
      <c r="E194" s="26" t="s">
        <v>422</v>
      </c>
      <c r="F194" s="25"/>
      <c r="G194" s="24"/>
    </row>
    <row r="195" spans="1:9" ht="15.5">
      <c r="A195" s="19"/>
      <c r="B195" s="79"/>
      <c r="C195" s="45" t="s">
        <v>2815</v>
      </c>
      <c r="D195" s="24">
        <v>0</v>
      </c>
      <c r="E195" s="26" t="s">
        <v>422</v>
      </c>
      <c r="F195" s="25"/>
      <c r="G195" s="24"/>
    </row>
    <row r="196" spans="1:9" ht="29">
      <c r="A196" s="19"/>
      <c r="B196" s="79"/>
      <c r="C196" s="17" t="s">
        <v>3087</v>
      </c>
      <c r="D196" s="24">
        <v>0</v>
      </c>
      <c r="E196" s="26" t="s">
        <v>422</v>
      </c>
      <c r="G196" s="24"/>
    </row>
    <row r="197" spans="1:9" ht="43.5">
      <c r="A197" s="19"/>
      <c r="B197" s="79"/>
      <c r="C197" s="17" t="s">
        <v>3086</v>
      </c>
      <c r="D197" s="24">
        <v>0</v>
      </c>
      <c r="E197" s="26" t="s">
        <v>422</v>
      </c>
      <c r="F197" s="25"/>
      <c r="G197" s="24"/>
    </row>
    <row r="198" spans="1:9" ht="15.5">
      <c r="A198" s="19"/>
      <c r="B198" s="79"/>
      <c r="C198" s="17" t="s">
        <v>1053</v>
      </c>
      <c r="D198" s="24">
        <v>0</v>
      </c>
      <c r="E198" s="26" t="s">
        <v>422</v>
      </c>
      <c r="G198" s="24"/>
    </row>
    <row r="199" spans="1:9" ht="31">
      <c r="A199" s="19" t="s">
        <v>1049</v>
      </c>
      <c r="B199" s="79" t="s">
        <v>1048</v>
      </c>
      <c r="C199" s="30" t="s">
        <v>3085</v>
      </c>
      <c r="D199" s="24">
        <v>0</v>
      </c>
      <c r="E199" s="26" t="s">
        <v>422</v>
      </c>
      <c r="F199" s="25"/>
      <c r="G199" s="24"/>
    </row>
    <row r="200" spans="1:9" ht="29">
      <c r="A200" s="19"/>
      <c r="B200" s="42"/>
      <c r="C200" s="30" t="s">
        <v>2566</v>
      </c>
      <c r="D200" s="24">
        <v>0</v>
      </c>
      <c r="E200" s="26" t="s">
        <v>422</v>
      </c>
      <c r="F200" s="25"/>
      <c r="G200" s="24"/>
    </row>
    <row r="201" spans="1:9" ht="29">
      <c r="A201" s="19"/>
      <c r="B201" s="42"/>
      <c r="C201" s="22" t="s">
        <v>3084</v>
      </c>
      <c r="D201" s="24">
        <v>0</v>
      </c>
      <c r="E201" s="26" t="s">
        <v>422</v>
      </c>
      <c r="F201" s="25"/>
      <c r="G201" s="24"/>
    </row>
    <row r="202" spans="1:9" ht="29">
      <c r="A202" s="19"/>
      <c r="B202" s="42"/>
      <c r="C202" s="22" t="s">
        <v>3083</v>
      </c>
      <c r="D202" s="24">
        <v>0</v>
      </c>
      <c r="E202" s="26" t="s">
        <v>422</v>
      </c>
      <c r="F202" s="25"/>
      <c r="G202" s="24"/>
    </row>
    <row r="203" spans="1:9" ht="40.15" customHeight="1">
      <c r="A203" s="406" t="s">
        <v>1043</v>
      </c>
      <c r="B203" s="918" t="s">
        <v>1042</v>
      </c>
      <c r="C203" s="919"/>
      <c r="D203" s="919"/>
      <c r="E203" s="919"/>
      <c r="F203" s="919"/>
      <c r="G203" s="920"/>
      <c r="H203" s="11">
        <f>SUM(D204:D218)</f>
        <v>0</v>
      </c>
      <c r="I203" s="11">
        <f>COUNT(D204:D218)*2</f>
        <v>30</v>
      </c>
    </row>
    <row r="204" spans="1:9" ht="46.5">
      <c r="A204" s="19" t="s">
        <v>1041</v>
      </c>
      <c r="B204" s="79" t="s">
        <v>1040</v>
      </c>
      <c r="C204" s="22" t="s">
        <v>3082</v>
      </c>
      <c r="D204" s="16">
        <v>0</v>
      </c>
      <c r="E204" s="26" t="s">
        <v>1028</v>
      </c>
      <c r="F204" s="23" t="s">
        <v>3081</v>
      </c>
      <c r="G204" s="24"/>
    </row>
    <row r="205" spans="1:9" ht="29">
      <c r="A205" s="19"/>
      <c r="B205" s="79"/>
      <c r="C205" s="22" t="s">
        <v>3080</v>
      </c>
      <c r="D205" s="16">
        <v>0</v>
      </c>
      <c r="E205" s="26" t="s">
        <v>1028</v>
      </c>
      <c r="F205" s="30" t="s">
        <v>1852</v>
      </c>
      <c r="G205" s="24"/>
    </row>
    <row r="206" spans="1:9" ht="29">
      <c r="A206" s="19"/>
      <c r="B206" s="79"/>
      <c r="C206" s="22" t="s">
        <v>1851</v>
      </c>
      <c r="D206" s="16">
        <v>0</v>
      </c>
      <c r="E206" s="26" t="s">
        <v>1028</v>
      </c>
      <c r="F206" s="30" t="s">
        <v>3079</v>
      </c>
      <c r="G206" s="24"/>
    </row>
    <row r="207" spans="1:9" ht="15.5">
      <c r="A207" s="19"/>
      <c r="B207" s="79"/>
      <c r="C207" s="22" t="s">
        <v>1849</v>
      </c>
      <c r="D207" s="16">
        <v>0</v>
      </c>
      <c r="E207" s="26" t="s">
        <v>1028</v>
      </c>
      <c r="F207" s="30" t="s">
        <v>3078</v>
      </c>
      <c r="G207" s="24"/>
    </row>
    <row r="208" spans="1:9" ht="43.5">
      <c r="A208" s="19"/>
      <c r="B208" s="79"/>
      <c r="C208" s="22" t="s">
        <v>2564</v>
      </c>
      <c r="D208" s="16">
        <v>0</v>
      </c>
      <c r="E208" s="26" t="s">
        <v>1028</v>
      </c>
      <c r="F208" s="30" t="s">
        <v>3077</v>
      </c>
      <c r="G208" s="24"/>
    </row>
    <row r="209" spans="1:9" ht="29">
      <c r="A209" s="19"/>
      <c r="B209" s="79"/>
      <c r="C209" s="22" t="s">
        <v>1845</v>
      </c>
      <c r="D209" s="16">
        <v>0</v>
      </c>
      <c r="E209" s="26" t="s">
        <v>1028</v>
      </c>
      <c r="F209" s="30" t="s">
        <v>1844</v>
      </c>
      <c r="G209" s="24"/>
    </row>
    <row r="210" spans="1:9" ht="43.5">
      <c r="A210" s="19"/>
      <c r="B210" s="79"/>
      <c r="C210" s="48" t="s">
        <v>3076</v>
      </c>
      <c r="D210" s="16">
        <v>0</v>
      </c>
      <c r="E210" s="140" t="s">
        <v>1028</v>
      </c>
      <c r="F210" s="120" t="s">
        <v>3075</v>
      </c>
      <c r="G210" s="24"/>
    </row>
    <row r="211" spans="1:9" ht="116">
      <c r="A211" s="19"/>
      <c r="B211" s="79"/>
      <c r="C211" s="22" t="s">
        <v>3074</v>
      </c>
      <c r="D211" s="16">
        <v>0</v>
      </c>
      <c r="E211" s="26" t="s">
        <v>1028</v>
      </c>
      <c r="F211" s="120" t="s">
        <v>3073</v>
      </c>
      <c r="G211" s="24"/>
    </row>
    <row r="212" spans="1:9" ht="15.5">
      <c r="A212" s="19"/>
      <c r="B212" s="79"/>
      <c r="C212" s="22" t="s">
        <v>1837</v>
      </c>
      <c r="D212" s="16">
        <v>0</v>
      </c>
      <c r="E212" s="26" t="s">
        <v>1028</v>
      </c>
      <c r="F212" s="23" t="s">
        <v>3072</v>
      </c>
      <c r="G212" s="24"/>
    </row>
    <row r="213" spans="1:9" ht="31">
      <c r="A213" s="19" t="s">
        <v>1036</v>
      </c>
      <c r="B213" s="79" t="s">
        <v>1035</v>
      </c>
      <c r="C213" s="22" t="s">
        <v>1835</v>
      </c>
      <c r="D213" s="16">
        <v>0</v>
      </c>
      <c r="E213" s="26" t="s">
        <v>1028</v>
      </c>
      <c r="F213" s="12"/>
      <c r="G213" s="24"/>
    </row>
    <row r="214" spans="1:9" ht="15.5">
      <c r="A214" s="19"/>
      <c r="B214" s="79"/>
      <c r="C214" s="22" t="s">
        <v>3071</v>
      </c>
      <c r="D214" s="16">
        <v>0</v>
      </c>
      <c r="E214" s="26" t="s">
        <v>1028</v>
      </c>
      <c r="F214" s="12"/>
      <c r="G214" s="24"/>
    </row>
    <row r="215" spans="1:9" ht="15.5">
      <c r="A215" s="19"/>
      <c r="B215" s="79"/>
      <c r="C215" s="22" t="s">
        <v>316</v>
      </c>
      <c r="D215" s="16">
        <v>0</v>
      </c>
      <c r="E215" s="26" t="s">
        <v>1028</v>
      </c>
      <c r="F215" s="12"/>
      <c r="G215" s="24"/>
    </row>
    <row r="216" spans="1:9" ht="29">
      <c r="A216" s="19"/>
      <c r="B216" s="79"/>
      <c r="C216" s="22" t="s">
        <v>1830</v>
      </c>
      <c r="D216" s="16">
        <v>0</v>
      </c>
      <c r="E216" s="26" t="s">
        <v>1028</v>
      </c>
      <c r="F216" s="22"/>
      <c r="G216" s="24"/>
    </row>
    <row r="217" spans="1:9" ht="29">
      <c r="A217" s="19"/>
      <c r="B217" s="79"/>
      <c r="C217" s="22" t="s">
        <v>3070</v>
      </c>
      <c r="D217" s="16">
        <v>0</v>
      </c>
      <c r="E217" s="26" t="s">
        <v>1028</v>
      </c>
      <c r="F217" s="22"/>
      <c r="G217" s="24"/>
    </row>
    <row r="218" spans="1:9" ht="46.5">
      <c r="A218" s="19" t="s">
        <v>1031</v>
      </c>
      <c r="B218" s="81" t="s">
        <v>1030</v>
      </c>
      <c r="C218" s="17" t="s">
        <v>3069</v>
      </c>
      <c r="D218" s="16">
        <v>0</v>
      </c>
      <c r="E218" s="26" t="s">
        <v>1028</v>
      </c>
      <c r="F218" s="25"/>
      <c r="G218" s="24"/>
    </row>
    <row r="219" spans="1:9" ht="40.15" customHeight="1">
      <c r="A219" s="406" t="s">
        <v>1027</v>
      </c>
      <c r="B219" s="918" t="s">
        <v>1026</v>
      </c>
      <c r="C219" s="919"/>
      <c r="D219" s="919"/>
      <c r="E219" s="919"/>
      <c r="F219" s="919"/>
      <c r="G219" s="920"/>
      <c r="H219" s="11">
        <f>SUM(D220:D238)</f>
        <v>0</v>
      </c>
      <c r="I219" s="11">
        <f>COUNT(D220:D238)*2</f>
        <v>38</v>
      </c>
    </row>
    <row r="220" spans="1:9" ht="46.5">
      <c r="A220" s="19" t="s">
        <v>1025</v>
      </c>
      <c r="B220" s="79" t="s">
        <v>1024</v>
      </c>
      <c r="C220" s="29" t="s">
        <v>1023</v>
      </c>
      <c r="D220" s="16">
        <v>0</v>
      </c>
      <c r="E220" s="13" t="s">
        <v>168</v>
      </c>
      <c r="F220" s="22" t="s">
        <v>3068</v>
      </c>
      <c r="G220" s="24"/>
    </row>
    <row r="221" spans="1:9" ht="62">
      <c r="A221" s="19" t="s">
        <v>1021</v>
      </c>
      <c r="B221" s="79" t="s">
        <v>1020</v>
      </c>
      <c r="C221" s="279" t="s">
        <v>3067</v>
      </c>
      <c r="D221" s="16">
        <v>0</v>
      </c>
      <c r="E221" s="13" t="s">
        <v>168</v>
      </c>
      <c r="F221" s="22" t="s">
        <v>3066</v>
      </c>
      <c r="G221" s="24"/>
    </row>
    <row r="222" spans="1:9" ht="87">
      <c r="A222" s="19"/>
      <c r="B222" s="79"/>
      <c r="C222" s="279" t="s">
        <v>3065</v>
      </c>
      <c r="D222" s="16">
        <v>0</v>
      </c>
      <c r="E222" s="13" t="s">
        <v>168</v>
      </c>
      <c r="F222" s="22" t="s">
        <v>3064</v>
      </c>
      <c r="G222" s="24"/>
    </row>
    <row r="223" spans="1:9" ht="72.5">
      <c r="A223" s="19"/>
      <c r="B223" s="79"/>
      <c r="C223" s="279" t="s">
        <v>3063</v>
      </c>
      <c r="D223" s="16">
        <v>0</v>
      </c>
      <c r="E223" s="13" t="s">
        <v>168</v>
      </c>
      <c r="F223" s="22" t="s">
        <v>3062</v>
      </c>
      <c r="G223" s="24"/>
    </row>
    <row r="224" spans="1:9" ht="72.5">
      <c r="A224" s="19"/>
      <c r="B224" s="79"/>
      <c r="C224" s="279" t="s">
        <v>3061</v>
      </c>
      <c r="D224" s="16">
        <v>0</v>
      </c>
      <c r="E224" s="13" t="s">
        <v>168</v>
      </c>
      <c r="F224" s="22" t="s">
        <v>3060</v>
      </c>
      <c r="G224" s="24"/>
    </row>
    <row r="225" spans="1:9" ht="43.5">
      <c r="A225" s="19"/>
      <c r="B225" s="79"/>
      <c r="C225" s="279" t="s">
        <v>3059</v>
      </c>
      <c r="D225" s="16">
        <v>0</v>
      </c>
      <c r="E225" s="13" t="s">
        <v>168</v>
      </c>
      <c r="F225" s="22" t="s">
        <v>3058</v>
      </c>
      <c r="G225" s="24"/>
    </row>
    <row r="226" spans="1:9" ht="58">
      <c r="A226" s="19"/>
      <c r="B226" s="79"/>
      <c r="C226" s="279" t="s">
        <v>3057</v>
      </c>
      <c r="D226" s="16">
        <v>0</v>
      </c>
      <c r="E226" s="13" t="s">
        <v>168</v>
      </c>
      <c r="F226" s="22" t="s">
        <v>3056</v>
      </c>
      <c r="G226" s="24"/>
    </row>
    <row r="227" spans="1:9" ht="29">
      <c r="A227" s="19"/>
      <c r="B227" s="79"/>
      <c r="C227" s="279" t="s">
        <v>3055</v>
      </c>
      <c r="D227" s="16">
        <v>0</v>
      </c>
      <c r="E227" s="13" t="s">
        <v>168</v>
      </c>
      <c r="F227" s="12"/>
      <c r="G227" s="24"/>
    </row>
    <row r="228" spans="1:9" ht="62">
      <c r="A228" s="19" t="s">
        <v>1007</v>
      </c>
      <c r="B228" s="79" t="s">
        <v>1006</v>
      </c>
      <c r="C228" s="29" t="s">
        <v>1814</v>
      </c>
      <c r="D228" s="16">
        <v>0</v>
      </c>
      <c r="E228" s="13" t="s">
        <v>168</v>
      </c>
      <c r="F228" s="17" t="s">
        <v>3054</v>
      </c>
      <c r="G228" s="24"/>
    </row>
    <row r="229" spans="1:9" ht="77.5">
      <c r="A229" s="19" t="s">
        <v>1003</v>
      </c>
      <c r="B229" s="80" t="s">
        <v>1002</v>
      </c>
      <c r="C229" s="279" t="s">
        <v>3053</v>
      </c>
      <c r="D229" s="16">
        <v>0</v>
      </c>
      <c r="E229" s="13" t="s">
        <v>168</v>
      </c>
      <c r="F229" s="22" t="s">
        <v>3052</v>
      </c>
      <c r="G229" s="24"/>
    </row>
    <row r="230" spans="1:9" ht="29">
      <c r="A230" s="19"/>
      <c r="B230" s="80"/>
      <c r="C230" s="279" t="s">
        <v>3051</v>
      </c>
      <c r="D230" s="16">
        <v>0</v>
      </c>
      <c r="E230" s="13" t="s">
        <v>168</v>
      </c>
      <c r="F230" s="22" t="s">
        <v>3050</v>
      </c>
      <c r="G230" s="24"/>
    </row>
    <row r="231" spans="1:9" ht="43.5">
      <c r="A231" s="19" t="s">
        <v>1001</v>
      </c>
      <c r="B231" s="79" t="s">
        <v>1000</v>
      </c>
      <c r="C231" s="31" t="s">
        <v>999</v>
      </c>
      <c r="D231" s="16">
        <v>0</v>
      </c>
      <c r="E231" s="13" t="s">
        <v>168</v>
      </c>
      <c r="F231" s="23" t="s">
        <v>1808</v>
      </c>
      <c r="G231" s="24"/>
    </row>
    <row r="232" spans="1:9" ht="31">
      <c r="A232" s="19"/>
      <c r="B232" s="79"/>
      <c r="C232" s="31" t="s">
        <v>3049</v>
      </c>
      <c r="D232" s="16">
        <v>0</v>
      </c>
      <c r="E232" s="13" t="s">
        <v>168</v>
      </c>
      <c r="F232" s="23" t="s">
        <v>3048</v>
      </c>
      <c r="G232" s="24"/>
    </row>
    <row r="233" spans="1:9" ht="58">
      <c r="A233" s="19" t="s">
        <v>997</v>
      </c>
      <c r="B233" s="80" t="s">
        <v>996</v>
      </c>
      <c r="C233" s="31" t="s">
        <v>995</v>
      </c>
      <c r="D233" s="16">
        <v>0</v>
      </c>
      <c r="E233" s="13" t="s">
        <v>168</v>
      </c>
      <c r="F233" s="23" t="s">
        <v>3047</v>
      </c>
      <c r="G233" s="24"/>
    </row>
    <row r="234" spans="1:9" ht="31">
      <c r="A234" s="19"/>
      <c r="B234" s="80"/>
      <c r="C234" s="31" t="s">
        <v>3046</v>
      </c>
      <c r="D234" s="16">
        <v>0</v>
      </c>
      <c r="E234" s="13" t="s">
        <v>168</v>
      </c>
      <c r="F234" s="23" t="s">
        <v>3045</v>
      </c>
      <c r="G234" s="24"/>
    </row>
    <row r="235" spans="1:9" ht="46.5">
      <c r="A235" s="19" t="s">
        <v>991</v>
      </c>
      <c r="B235" s="79" t="s">
        <v>990</v>
      </c>
      <c r="C235" s="25" t="s">
        <v>3044</v>
      </c>
      <c r="D235" s="16">
        <v>0</v>
      </c>
      <c r="E235" s="13" t="s">
        <v>168</v>
      </c>
      <c r="F235" s="17" t="s">
        <v>3043</v>
      </c>
      <c r="G235" s="24"/>
    </row>
    <row r="236" spans="1:9" ht="29">
      <c r="A236" s="118"/>
      <c r="B236" s="25"/>
      <c r="C236" s="30" t="s">
        <v>3042</v>
      </c>
      <c r="D236" s="16">
        <v>0</v>
      </c>
      <c r="E236" s="13" t="s">
        <v>168</v>
      </c>
      <c r="F236" s="22" t="s">
        <v>3041</v>
      </c>
      <c r="G236" s="24"/>
    </row>
    <row r="237" spans="1:9" ht="72.5">
      <c r="A237" s="118"/>
      <c r="B237" s="25"/>
      <c r="C237" s="20" t="s">
        <v>2115</v>
      </c>
      <c r="D237" s="16">
        <v>0</v>
      </c>
      <c r="E237" s="13" t="s">
        <v>168</v>
      </c>
      <c r="F237" s="22" t="s">
        <v>3040</v>
      </c>
      <c r="G237" s="24"/>
    </row>
    <row r="238" spans="1:9" ht="29">
      <c r="A238" s="118"/>
      <c r="B238" s="25"/>
      <c r="C238" s="36" t="s">
        <v>2113</v>
      </c>
      <c r="D238" s="16">
        <v>0</v>
      </c>
      <c r="E238" s="13" t="s">
        <v>168</v>
      </c>
      <c r="F238" s="22" t="s">
        <v>3039</v>
      </c>
      <c r="G238" s="24"/>
    </row>
    <row r="239" spans="1:9" ht="21">
      <c r="A239" s="118"/>
      <c r="B239" s="912" t="s">
        <v>984</v>
      </c>
      <c r="C239" s="913"/>
      <c r="D239" s="913"/>
      <c r="E239" s="913"/>
      <c r="F239" s="913"/>
      <c r="G239" s="913"/>
      <c r="H239" s="11">
        <f>H240+H249+H264+H274+H287+H298+H313+H318</f>
        <v>0</v>
      </c>
      <c r="I239" s="11">
        <f>I240+I249+I264+I274+I287+I298+I313+I318</f>
        <v>112</v>
      </c>
    </row>
    <row r="240" spans="1:9" ht="40.15" customHeight="1">
      <c r="A240" s="408" t="s">
        <v>983</v>
      </c>
      <c r="B240" s="918" t="s">
        <v>982</v>
      </c>
      <c r="C240" s="919"/>
      <c r="D240" s="919"/>
      <c r="E240" s="919"/>
      <c r="F240" s="919"/>
      <c r="G240" s="920"/>
      <c r="H240" s="11">
        <f>SUM(D241:D248)</f>
        <v>0</v>
      </c>
      <c r="I240" s="11">
        <f>COUNT(D241:D248)*2</f>
        <v>16</v>
      </c>
    </row>
    <row r="241" spans="1:9" ht="46.5">
      <c r="A241" s="19" t="s">
        <v>981</v>
      </c>
      <c r="B241" s="69" t="s">
        <v>980</v>
      </c>
      <c r="C241" s="23" t="s">
        <v>979</v>
      </c>
      <c r="D241" s="24">
        <v>0</v>
      </c>
      <c r="E241" s="26" t="s">
        <v>110</v>
      </c>
      <c r="F241" s="25"/>
      <c r="G241" s="24"/>
    </row>
    <row r="242" spans="1:9" ht="43.5">
      <c r="A242" s="19"/>
      <c r="B242" s="69"/>
      <c r="C242" s="30" t="s">
        <v>978</v>
      </c>
      <c r="D242" s="24">
        <v>0</v>
      </c>
      <c r="E242" s="26" t="s">
        <v>110</v>
      </c>
      <c r="F242" s="25"/>
      <c r="G242" s="24"/>
    </row>
    <row r="243" spans="1:9" ht="72.5">
      <c r="A243" s="19"/>
      <c r="B243" s="69"/>
      <c r="C243" s="17" t="s">
        <v>2535</v>
      </c>
      <c r="D243" s="24">
        <v>0</v>
      </c>
      <c r="E243" s="13" t="s">
        <v>190</v>
      </c>
      <c r="F243" s="25"/>
      <c r="G243" s="24"/>
    </row>
    <row r="244" spans="1:9" ht="43.5">
      <c r="A244" s="19"/>
      <c r="B244" s="69"/>
      <c r="C244" s="23" t="s">
        <v>2534</v>
      </c>
      <c r="D244" s="24">
        <v>0</v>
      </c>
      <c r="E244" s="26" t="s">
        <v>110</v>
      </c>
      <c r="F244" s="25"/>
      <c r="G244" s="24"/>
    </row>
    <row r="245" spans="1:9" ht="43.5">
      <c r="A245" s="19"/>
      <c r="B245" s="69"/>
      <c r="C245" s="17" t="s">
        <v>2533</v>
      </c>
      <c r="D245" s="24">
        <v>0</v>
      </c>
      <c r="E245" s="26" t="s">
        <v>110</v>
      </c>
      <c r="F245" s="25"/>
      <c r="G245" s="24"/>
    </row>
    <row r="246" spans="1:9" ht="62">
      <c r="A246" s="19" t="s">
        <v>977</v>
      </c>
      <c r="B246" s="42" t="s">
        <v>976</v>
      </c>
      <c r="C246" s="23" t="s">
        <v>975</v>
      </c>
      <c r="D246" s="24">
        <v>0</v>
      </c>
      <c r="E246" s="26" t="s">
        <v>974</v>
      </c>
      <c r="F246" s="22" t="s">
        <v>3038</v>
      </c>
      <c r="G246" s="24"/>
    </row>
    <row r="247" spans="1:9" ht="58">
      <c r="A247" s="19"/>
      <c r="B247" s="42"/>
      <c r="C247" s="22" t="s">
        <v>2532</v>
      </c>
      <c r="D247" s="24">
        <v>0</v>
      </c>
      <c r="E247" s="26" t="s">
        <v>974</v>
      </c>
      <c r="F247" s="25"/>
      <c r="G247" s="24"/>
    </row>
    <row r="248" spans="1:9" ht="58">
      <c r="A248" s="19" t="s">
        <v>972</v>
      </c>
      <c r="B248" s="42" t="s">
        <v>971</v>
      </c>
      <c r="C248" s="22" t="s">
        <v>3037</v>
      </c>
      <c r="D248" s="24">
        <v>0</v>
      </c>
      <c r="E248" s="26" t="s">
        <v>235</v>
      </c>
      <c r="F248" s="25"/>
      <c r="G248" s="24"/>
    </row>
    <row r="249" spans="1:9" ht="40.15" customHeight="1">
      <c r="A249" s="408" t="s">
        <v>970</v>
      </c>
      <c r="B249" s="918" t="s">
        <v>969</v>
      </c>
      <c r="C249" s="919"/>
      <c r="D249" s="919"/>
      <c r="E249" s="919"/>
      <c r="F249" s="919"/>
      <c r="G249" s="920"/>
      <c r="H249" s="11">
        <f>SUM(D250:D263)</f>
        <v>0</v>
      </c>
      <c r="I249" s="11">
        <f>COUNT(D250:D263)*2</f>
        <v>26</v>
      </c>
    </row>
    <row r="250" spans="1:9" ht="47.25" customHeight="1">
      <c r="A250" s="19" t="s">
        <v>968</v>
      </c>
      <c r="B250" s="42" t="s">
        <v>967</v>
      </c>
      <c r="C250" s="22" t="s">
        <v>1795</v>
      </c>
      <c r="D250" s="37">
        <v>0</v>
      </c>
      <c r="E250" s="26" t="s">
        <v>110</v>
      </c>
      <c r="F250" s="22" t="s">
        <v>965</v>
      </c>
      <c r="G250" s="24"/>
    </row>
    <row r="251" spans="1:9" ht="31.5" hidden="1" customHeight="1">
      <c r="A251" s="21" t="s">
        <v>964</v>
      </c>
      <c r="B251" s="69" t="s">
        <v>963</v>
      </c>
      <c r="C251" s="25"/>
      <c r="D251" s="25"/>
      <c r="E251" s="26"/>
      <c r="F251" s="25"/>
      <c r="G251" s="25"/>
    </row>
    <row r="252" spans="1:9" ht="45" customHeight="1">
      <c r="A252" s="19" t="s">
        <v>962</v>
      </c>
      <c r="B252" s="42" t="s">
        <v>961</v>
      </c>
      <c r="C252" s="22" t="s">
        <v>960</v>
      </c>
      <c r="D252" s="37">
        <v>0</v>
      </c>
      <c r="E252" s="26" t="s">
        <v>168</v>
      </c>
      <c r="F252" s="25"/>
      <c r="G252" s="24"/>
    </row>
    <row r="253" spans="1:9" ht="30" customHeight="1">
      <c r="A253" s="19"/>
      <c r="B253" s="42"/>
      <c r="C253" s="22" t="s">
        <v>1794</v>
      </c>
      <c r="D253" s="37">
        <v>0</v>
      </c>
      <c r="E253" s="26" t="s">
        <v>168</v>
      </c>
      <c r="F253" s="25"/>
      <c r="G253" s="24"/>
    </row>
    <row r="254" spans="1:9" ht="31.5" customHeight="1">
      <c r="A254" s="19" t="s">
        <v>958</v>
      </c>
      <c r="B254" s="42" t="s">
        <v>957</v>
      </c>
      <c r="C254" s="23" t="s">
        <v>1793</v>
      </c>
      <c r="D254" s="37">
        <v>0</v>
      </c>
      <c r="E254" s="26" t="s">
        <v>190</v>
      </c>
      <c r="F254" s="25"/>
      <c r="G254" s="24"/>
    </row>
    <row r="255" spans="1:9" ht="30" customHeight="1">
      <c r="A255" s="19"/>
      <c r="B255" s="42"/>
      <c r="C255" s="13" t="s">
        <v>955</v>
      </c>
      <c r="D255" s="37">
        <v>0</v>
      </c>
      <c r="E255" s="13" t="s">
        <v>190</v>
      </c>
      <c r="F255" s="25"/>
      <c r="G255" s="24"/>
    </row>
    <row r="256" spans="1:9" ht="30" customHeight="1">
      <c r="A256" s="19"/>
      <c r="B256" s="42"/>
      <c r="C256" s="164" t="s">
        <v>954</v>
      </c>
      <c r="D256" s="37">
        <v>0</v>
      </c>
      <c r="E256" s="13" t="s">
        <v>51</v>
      </c>
      <c r="F256" s="25"/>
      <c r="G256" s="24"/>
    </row>
    <row r="257" spans="1:9" ht="47.25" customHeight="1">
      <c r="A257" s="19" t="s">
        <v>953</v>
      </c>
      <c r="B257" s="69" t="s">
        <v>952</v>
      </c>
      <c r="C257" s="17" t="s">
        <v>951</v>
      </c>
      <c r="D257" s="37">
        <v>0</v>
      </c>
      <c r="E257" s="9" t="s">
        <v>110</v>
      </c>
      <c r="F257" s="25"/>
      <c r="G257" s="24"/>
    </row>
    <row r="258" spans="1:9" ht="47.25" customHeight="1">
      <c r="A258" s="19"/>
      <c r="B258" s="69"/>
      <c r="C258" s="17" t="s">
        <v>950</v>
      </c>
      <c r="D258" s="37">
        <v>0</v>
      </c>
      <c r="E258" s="26" t="s">
        <v>130</v>
      </c>
      <c r="F258" s="25"/>
      <c r="G258" s="24"/>
    </row>
    <row r="259" spans="1:9" ht="45" customHeight="1">
      <c r="A259" s="19" t="s">
        <v>949</v>
      </c>
      <c r="B259" s="17" t="s">
        <v>948</v>
      </c>
      <c r="C259" s="23" t="s">
        <v>947</v>
      </c>
      <c r="D259" s="37">
        <v>0</v>
      </c>
      <c r="E259" s="26" t="s">
        <v>110</v>
      </c>
      <c r="F259" s="25"/>
      <c r="G259" s="24"/>
    </row>
    <row r="260" spans="1:9" ht="45" customHeight="1">
      <c r="A260" s="19"/>
      <c r="B260" s="17"/>
      <c r="C260" s="23" t="s">
        <v>946</v>
      </c>
      <c r="D260" s="37">
        <v>0</v>
      </c>
      <c r="E260" s="26" t="s">
        <v>797</v>
      </c>
      <c r="F260" s="25"/>
      <c r="G260" s="24"/>
    </row>
    <row r="261" spans="1:9" ht="47.25" customHeight="1">
      <c r="A261" s="19" t="s">
        <v>945</v>
      </c>
      <c r="B261" s="42" t="s">
        <v>944</v>
      </c>
      <c r="C261" s="30" t="s">
        <v>1792</v>
      </c>
      <c r="D261" s="37">
        <v>0</v>
      </c>
      <c r="E261" s="26" t="s">
        <v>190</v>
      </c>
      <c r="F261" s="23" t="s">
        <v>942</v>
      </c>
      <c r="G261" s="24"/>
    </row>
    <row r="262" spans="1:9" ht="47.25" customHeight="1">
      <c r="A262" s="19" t="s">
        <v>939</v>
      </c>
      <c r="B262" s="42" t="s">
        <v>938</v>
      </c>
      <c r="C262" s="17" t="s">
        <v>3036</v>
      </c>
      <c r="D262" s="37">
        <v>0</v>
      </c>
      <c r="E262" s="26" t="s">
        <v>235</v>
      </c>
      <c r="F262" s="25"/>
      <c r="G262" s="24"/>
    </row>
    <row r="263" spans="1:9" ht="47.25" customHeight="1">
      <c r="A263" s="19"/>
      <c r="B263" s="42"/>
      <c r="C263" s="17" t="s">
        <v>3035</v>
      </c>
      <c r="D263" s="37">
        <v>0</v>
      </c>
      <c r="E263" s="26" t="s">
        <v>797</v>
      </c>
      <c r="F263" s="25"/>
      <c r="G263" s="24"/>
    </row>
    <row r="264" spans="1:9" ht="40.15" customHeight="1">
      <c r="A264" s="408" t="s">
        <v>937</v>
      </c>
      <c r="B264" s="918" t="s">
        <v>936</v>
      </c>
      <c r="C264" s="919"/>
      <c r="D264" s="919"/>
      <c r="E264" s="919"/>
      <c r="F264" s="919"/>
      <c r="G264" s="920"/>
      <c r="H264" s="11">
        <f>SUM(D265:D273)</f>
        <v>0</v>
      </c>
      <c r="I264" s="11">
        <f>COUNT(D265:D273)*2</f>
        <v>18</v>
      </c>
    </row>
    <row r="265" spans="1:9" ht="47.25" customHeight="1">
      <c r="A265" s="19" t="s">
        <v>935</v>
      </c>
      <c r="B265" s="38" t="s">
        <v>934</v>
      </c>
      <c r="C265" s="76" t="s">
        <v>3034</v>
      </c>
      <c r="D265" s="16">
        <v>0</v>
      </c>
      <c r="E265" s="26" t="s">
        <v>168</v>
      </c>
      <c r="F265" s="12" t="s">
        <v>3033</v>
      </c>
      <c r="G265" s="24"/>
    </row>
    <row r="266" spans="1:9" ht="47.25" customHeight="1">
      <c r="A266" s="19"/>
      <c r="B266" s="38"/>
      <c r="C266" s="76" t="s">
        <v>3032</v>
      </c>
      <c r="D266" s="16">
        <v>0</v>
      </c>
      <c r="E266" s="26" t="s">
        <v>168</v>
      </c>
      <c r="F266" s="12"/>
      <c r="G266" s="24"/>
    </row>
    <row r="267" spans="1:9" ht="31.5" customHeight="1">
      <c r="A267" s="19" t="s">
        <v>929</v>
      </c>
      <c r="B267" s="38" t="s">
        <v>928</v>
      </c>
      <c r="C267" s="22" t="s">
        <v>3031</v>
      </c>
      <c r="D267" s="16">
        <v>0</v>
      </c>
      <c r="E267" s="26" t="s">
        <v>168</v>
      </c>
      <c r="F267" s="25"/>
      <c r="G267" s="24"/>
    </row>
    <row r="268" spans="1:9" ht="59.25" customHeight="1">
      <c r="A268" s="19"/>
      <c r="B268" s="38"/>
      <c r="C268" s="22" t="s">
        <v>3030</v>
      </c>
      <c r="D268" s="16">
        <v>0</v>
      </c>
      <c r="E268" s="26" t="s">
        <v>797</v>
      </c>
      <c r="F268" s="25"/>
      <c r="G268" s="24"/>
    </row>
    <row r="269" spans="1:9" ht="47.25" customHeight="1">
      <c r="A269" s="19" t="s">
        <v>924</v>
      </c>
      <c r="B269" s="38" t="s">
        <v>923</v>
      </c>
      <c r="C269" s="22" t="s">
        <v>3029</v>
      </c>
      <c r="D269" s="16">
        <v>0</v>
      </c>
      <c r="E269" s="13" t="s">
        <v>110</v>
      </c>
      <c r="F269" s="22" t="s">
        <v>3028</v>
      </c>
      <c r="G269" s="24"/>
    </row>
    <row r="270" spans="1:9" ht="47.25" customHeight="1">
      <c r="A270" s="19"/>
      <c r="B270" s="38"/>
      <c r="C270" s="22" t="s">
        <v>3027</v>
      </c>
      <c r="D270" s="16">
        <v>0</v>
      </c>
      <c r="E270" s="13" t="s">
        <v>110</v>
      </c>
      <c r="F270" s="12" t="s">
        <v>3026</v>
      </c>
      <c r="G270" s="24"/>
    </row>
    <row r="271" spans="1:9" ht="30" customHeight="1">
      <c r="A271" s="19"/>
      <c r="B271" s="38"/>
      <c r="C271" s="45" t="s">
        <v>3025</v>
      </c>
      <c r="D271" s="16">
        <v>0</v>
      </c>
      <c r="E271" s="13" t="s">
        <v>110</v>
      </c>
      <c r="F271" s="25"/>
      <c r="G271" s="24"/>
    </row>
    <row r="272" spans="1:9" ht="31.5" customHeight="1">
      <c r="A272" s="19" t="s">
        <v>918</v>
      </c>
      <c r="B272" s="38" t="s">
        <v>917</v>
      </c>
      <c r="C272" s="22" t="s">
        <v>3024</v>
      </c>
      <c r="D272" s="16">
        <v>0</v>
      </c>
      <c r="E272" s="26" t="s">
        <v>168</v>
      </c>
      <c r="F272" s="25"/>
      <c r="G272" s="24"/>
    </row>
    <row r="273" spans="1:9" ht="30" customHeight="1">
      <c r="A273" s="19" t="s">
        <v>915</v>
      </c>
      <c r="B273" s="75" t="s">
        <v>914</v>
      </c>
      <c r="C273" s="23" t="s">
        <v>1778</v>
      </c>
      <c r="D273" s="16">
        <v>0</v>
      </c>
      <c r="E273" s="26" t="s">
        <v>126</v>
      </c>
      <c r="F273" s="25"/>
      <c r="G273" s="24"/>
    </row>
    <row r="274" spans="1:9" ht="40.15" customHeight="1">
      <c r="A274" s="408" t="s">
        <v>912</v>
      </c>
      <c r="B274" s="825" t="s">
        <v>911</v>
      </c>
      <c r="C274" s="826"/>
      <c r="D274" s="826"/>
      <c r="E274" s="826"/>
      <c r="F274" s="826"/>
      <c r="G274" s="827"/>
      <c r="H274" s="11">
        <f>SUM(D275:D286)</f>
        <v>0</v>
      </c>
      <c r="I274" s="11">
        <f>COUNT(D275:D286)*2</f>
        <v>22</v>
      </c>
    </row>
    <row r="275" spans="1:9" ht="31.5" customHeight="1">
      <c r="A275" s="19" t="s">
        <v>910</v>
      </c>
      <c r="B275" s="33" t="s">
        <v>909</v>
      </c>
      <c r="C275" s="36" t="s">
        <v>908</v>
      </c>
      <c r="D275" s="24">
        <v>0</v>
      </c>
      <c r="E275" s="26" t="s">
        <v>168</v>
      </c>
      <c r="F275" s="25"/>
      <c r="G275" s="24"/>
    </row>
    <row r="276" spans="1:9" ht="31.5" customHeight="1">
      <c r="A276" s="19"/>
      <c r="B276" s="33"/>
      <c r="C276" s="36" t="s">
        <v>907</v>
      </c>
      <c r="D276" s="24">
        <v>0</v>
      </c>
      <c r="E276" s="26" t="s">
        <v>168</v>
      </c>
      <c r="F276" s="25"/>
      <c r="G276" s="24"/>
    </row>
    <row r="277" spans="1:9" ht="45" customHeight="1">
      <c r="A277" s="19" t="s">
        <v>906</v>
      </c>
      <c r="B277" s="31" t="s">
        <v>905</v>
      </c>
      <c r="C277" s="36" t="s">
        <v>904</v>
      </c>
      <c r="D277" s="24">
        <v>0</v>
      </c>
      <c r="E277" s="26" t="s">
        <v>168</v>
      </c>
      <c r="F277" s="36" t="s">
        <v>903</v>
      </c>
      <c r="G277" s="24"/>
    </row>
    <row r="278" spans="1:9" ht="45" customHeight="1">
      <c r="A278" s="19"/>
      <c r="B278" s="31"/>
      <c r="C278" s="23" t="s">
        <v>902</v>
      </c>
      <c r="D278" s="24">
        <v>0</v>
      </c>
      <c r="E278" s="26" t="s">
        <v>168</v>
      </c>
      <c r="F278" s="23"/>
      <c r="G278" s="24"/>
    </row>
    <row r="279" spans="1:9" ht="45" customHeight="1">
      <c r="A279" s="19"/>
      <c r="B279" s="31"/>
      <c r="C279" s="45" t="s">
        <v>901</v>
      </c>
      <c r="D279" s="24">
        <v>0</v>
      </c>
      <c r="E279" s="26" t="s">
        <v>168</v>
      </c>
      <c r="F279" s="23"/>
      <c r="G279" s="24"/>
    </row>
    <row r="280" spans="1:9" ht="31.5" customHeight="1">
      <c r="A280" s="19" t="s">
        <v>900</v>
      </c>
      <c r="B280" s="29" t="s">
        <v>899</v>
      </c>
      <c r="C280" s="161" t="s">
        <v>898</v>
      </c>
      <c r="D280" s="24">
        <v>0</v>
      </c>
      <c r="E280" s="26" t="s">
        <v>168</v>
      </c>
      <c r="F280" s="25"/>
      <c r="G280" s="24"/>
    </row>
    <row r="281" spans="1:9" ht="31.5" customHeight="1">
      <c r="A281" s="19"/>
      <c r="B281" s="29"/>
      <c r="C281" s="36" t="s">
        <v>897</v>
      </c>
      <c r="D281" s="24">
        <v>0</v>
      </c>
      <c r="E281" s="26" t="s">
        <v>168</v>
      </c>
      <c r="F281" s="25"/>
      <c r="G281" s="24"/>
    </row>
    <row r="282" spans="1:9" ht="31.5" customHeight="1">
      <c r="A282" s="19"/>
      <c r="B282" s="29"/>
      <c r="C282" s="36" t="s">
        <v>3023</v>
      </c>
      <c r="D282" s="24">
        <v>0</v>
      </c>
      <c r="E282" s="26" t="s">
        <v>168</v>
      </c>
      <c r="F282" s="25"/>
      <c r="G282" s="24"/>
    </row>
    <row r="283" spans="1:9" ht="31.5" customHeight="1">
      <c r="A283" s="19"/>
      <c r="B283" s="29"/>
      <c r="C283" s="36" t="s">
        <v>895</v>
      </c>
      <c r="D283" s="24">
        <v>0</v>
      </c>
      <c r="E283" s="26" t="s">
        <v>168</v>
      </c>
      <c r="F283" s="25"/>
      <c r="G283" s="24"/>
    </row>
    <row r="284" spans="1:9" ht="31.5" hidden="1" customHeight="1">
      <c r="A284" s="21" t="s">
        <v>894</v>
      </c>
      <c r="B284" s="29" t="s">
        <v>893</v>
      </c>
      <c r="C284" s="25"/>
      <c r="D284" s="25"/>
      <c r="E284" s="26"/>
      <c r="F284" s="25"/>
      <c r="G284" s="25"/>
    </row>
    <row r="285" spans="1:9" ht="31.5" customHeight="1">
      <c r="A285" s="19" t="s">
        <v>892</v>
      </c>
      <c r="B285" s="29" t="s">
        <v>891</v>
      </c>
      <c r="C285" s="22" t="s">
        <v>3022</v>
      </c>
      <c r="D285" s="24">
        <v>0</v>
      </c>
      <c r="E285" s="26" t="s">
        <v>168</v>
      </c>
      <c r="F285" s="25"/>
      <c r="G285" s="24"/>
    </row>
    <row r="286" spans="1:9" ht="47.25" customHeight="1">
      <c r="A286" s="19" t="s">
        <v>889</v>
      </c>
      <c r="B286" s="29" t="s">
        <v>888</v>
      </c>
      <c r="C286" s="30" t="s">
        <v>3021</v>
      </c>
      <c r="D286" s="24">
        <v>0</v>
      </c>
      <c r="E286" s="26" t="s">
        <v>168</v>
      </c>
      <c r="F286" s="25"/>
      <c r="G286" s="24"/>
    </row>
    <row r="287" spans="1:9" ht="40.15" customHeight="1">
      <c r="A287" s="408" t="s">
        <v>886</v>
      </c>
      <c r="B287" s="825" t="s">
        <v>885</v>
      </c>
      <c r="C287" s="826"/>
      <c r="D287" s="826"/>
      <c r="E287" s="826"/>
      <c r="F287" s="826"/>
      <c r="G287" s="827"/>
      <c r="H287" s="11">
        <f>SUM(D288:D293)</f>
        <v>0</v>
      </c>
      <c r="I287" s="11">
        <f>COUNT(D288:D293)*2</f>
        <v>12</v>
      </c>
    </row>
    <row r="288" spans="1:9" ht="47.25" customHeight="1">
      <c r="A288" s="19" t="s">
        <v>884</v>
      </c>
      <c r="B288" s="29" t="s">
        <v>883</v>
      </c>
      <c r="C288" s="23" t="s">
        <v>882</v>
      </c>
      <c r="D288" s="24">
        <v>0</v>
      </c>
      <c r="E288" s="26" t="s">
        <v>235</v>
      </c>
      <c r="F288" s="25"/>
      <c r="G288" s="24"/>
    </row>
    <row r="289" spans="1:9" ht="47.25" customHeight="1">
      <c r="A289" s="19"/>
      <c r="B289" s="29"/>
      <c r="C289" s="22" t="s">
        <v>3020</v>
      </c>
      <c r="D289" s="24">
        <v>0</v>
      </c>
      <c r="E289" s="26" t="s">
        <v>235</v>
      </c>
      <c r="F289" s="25"/>
      <c r="G289" s="24"/>
    </row>
    <row r="290" spans="1:9" ht="47.25" customHeight="1">
      <c r="A290" s="19" t="s">
        <v>881</v>
      </c>
      <c r="B290" s="29" t="s">
        <v>880</v>
      </c>
      <c r="C290" s="22" t="s">
        <v>3019</v>
      </c>
      <c r="D290" s="24">
        <v>0</v>
      </c>
      <c r="E290" s="26" t="s">
        <v>235</v>
      </c>
      <c r="F290" s="25" t="s">
        <v>3018</v>
      </c>
      <c r="G290" s="24"/>
    </row>
    <row r="291" spans="1:9" ht="47.25" customHeight="1">
      <c r="A291" s="19"/>
      <c r="B291" s="29"/>
      <c r="C291" s="23" t="s">
        <v>1773</v>
      </c>
      <c r="D291" s="24">
        <v>0</v>
      </c>
      <c r="E291" s="26" t="s">
        <v>235</v>
      </c>
      <c r="F291" s="25"/>
      <c r="G291" s="24"/>
    </row>
    <row r="292" spans="1:9" ht="47.25" customHeight="1">
      <c r="A292" s="19"/>
      <c r="B292" s="29"/>
      <c r="C292" s="23" t="s">
        <v>1772</v>
      </c>
      <c r="D292" s="24">
        <v>0</v>
      </c>
      <c r="E292" s="26" t="s">
        <v>235</v>
      </c>
      <c r="F292" s="25"/>
      <c r="G292" s="24"/>
    </row>
    <row r="293" spans="1:9" ht="45" customHeight="1">
      <c r="A293" s="19" t="s">
        <v>878</v>
      </c>
      <c r="B293" s="71" t="s">
        <v>877</v>
      </c>
      <c r="C293" s="23" t="s">
        <v>3017</v>
      </c>
      <c r="D293" s="24">
        <v>0</v>
      </c>
      <c r="E293" s="26" t="s">
        <v>168</v>
      </c>
      <c r="G293" s="24"/>
    </row>
    <row r="294" spans="1:9" ht="40.15" hidden="1" customHeight="1">
      <c r="A294" s="410" t="s">
        <v>876</v>
      </c>
      <c r="B294" s="918" t="s">
        <v>875</v>
      </c>
      <c r="C294" s="919"/>
      <c r="D294" s="919"/>
      <c r="E294" s="919"/>
      <c r="F294" s="919"/>
      <c r="G294" s="920"/>
    </row>
    <row r="295" spans="1:9" ht="47.25" hidden="1" customHeight="1">
      <c r="A295" s="40" t="s">
        <v>874</v>
      </c>
      <c r="B295" s="42" t="s">
        <v>873</v>
      </c>
      <c r="C295" s="25"/>
      <c r="D295" s="25"/>
      <c r="E295" s="26"/>
      <c r="F295" s="25"/>
      <c r="G295" s="25"/>
    </row>
    <row r="296" spans="1:9" ht="47.25" hidden="1" customHeight="1">
      <c r="A296" s="40" t="s">
        <v>871</v>
      </c>
      <c r="B296" s="42" t="s">
        <v>870</v>
      </c>
      <c r="C296" s="25"/>
      <c r="D296" s="25"/>
      <c r="E296" s="26"/>
      <c r="F296" s="25"/>
      <c r="G296" s="25"/>
    </row>
    <row r="297" spans="1:9" ht="60" hidden="1" customHeight="1">
      <c r="A297" s="40" t="s">
        <v>869</v>
      </c>
      <c r="B297" s="23" t="s">
        <v>868</v>
      </c>
      <c r="D297" s="25"/>
      <c r="E297" s="26"/>
      <c r="F297" s="25"/>
      <c r="G297" s="25"/>
    </row>
    <row r="298" spans="1:9" ht="40.15" customHeight="1">
      <c r="A298" s="408" t="s">
        <v>867</v>
      </c>
      <c r="B298" s="918" t="s">
        <v>866</v>
      </c>
      <c r="C298" s="919"/>
      <c r="D298" s="919"/>
      <c r="E298" s="919"/>
      <c r="F298" s="919"/>
      <c r="G298" s="920"/>
      <c r="H298" s="11">
        <f>SUM(D299:D302)</f>
        <v>0</v>
      </c>
      <c r="I298" s="11">
        <f>COUNT(D299:D302)*2</f>
        <v>8</v>
      </c>
    </row>
    <row r="299" spans="1:9" ht="45.75" customHeight="1">
      <c r="A299" s="19" t="s">
        <v>865</v>
      </c>
      <c r="B299" s="42" t="s">
        <v>864</v>
      </c>
      <c r="C299" s="22" t="s">
        <v>3016</v>
      </c>
      <c r="D299" s="60">
        <v>0</v>
      </c>
      <c r="E299" s="26" t="s">
        <v>190</v>
      </c>
      <c r="F299" s="17" t="s">
        <v>3015</v>
      </c>
      <c r="G299" s="24"/>
    </row>
    <row r="300" spans="1:9" ht="30.75" customHeight="1">
      <c r="A300" s="19"/>
      <c r="B300" s="42"/>
      <c r="C300" s="17" t="s">
        <v>3014</v>
      </c>
      <c r="D300" s="60">
        <v>0</v>
      </c>
      <c r="E300" s="26" t="s">
        <v>190</v>
      </c>
      <c r="F300" s="25"/>
      <c r="G300" s="24"/>
    </row>
    <row r="301" spans="1:9" ht="47.25" customHeight="1">
      <c r="A301" s="19" t="s">
        <v>862</v>
      </c>
      <c r="B301" s="42" t="s">
        <v>861</v>
      </c>
      <c r="C301" s="17" t="s">
        <v>3013</v>
      </c>
      <c r="D301" s="60">
        <v>0</v>
      </c>
      <c r="E301" s="26" t="s">
        <v>190</v>
      </c>
      <c r="F301" s="25"/>
      <c r="G301" s="24"/>
    </row>
    <row r="302" spans="1:9" ht="45" customHeight="1">
      <c r="A302" s="19" t="s">
        <v>860</v>
      </c>
      <c r="B302" s="23" t="s">
        <v>859</v>
      </c>
      <c r="C302" s="22" t="s">
        <v>1767</v>
      </c>
      <c r="D302" s="60">
        <v>0</v>
      </c>
      <c r="E302" s="26" t="s">
        <v>110</v>
      </c>
      <c r="F302" s="25"/>
      <c r="G302" s="24"/>
    </row>
    <row r="303" spans="1:9" ht="40.15" hidden="1" customHeight="1">
      <c r="A303" s="410" t="s">
        <v>858</v>
      </c>
      <c r="B303" s="918" t="s">
        <v>857</v>
      </c>
      <c r="C303" s="919"/>
      <c r="D303" s="919"/>
      <c r="E303" s="919"/>
      <c r="F303" s="919"/>
      <c r="G303" s="920"/>
    </row>
    <row r="304" spans="1:9" ht="47.25" hidden="1" customHeight="1">
      <c r="A304" s="21" t="s">
        <v>856</v>
      </c>
      <c r="B304" s="42" t="s">
        <v>855</v>
      </c>
      <c r="C304" s="25"/>
      <c r="D304" s="25"/>
      <c r="E304" s="26"/>
      <c r="F304" s="25"/>
      <c r="G304" s="25"/>
    </row>
    <row r="305" spans="1:9" ht="47.25" hidden="1" customHeight="1">
      <c r="A305" s="21" t="s">
        <v>854</v>
      </c>
      <c r="B305" s="29" t="s">
        <v>853</v>
      </c>
      <c r="C305" s="25"/>
      <c r="D305" s="25"/>
      <c r="E305" s="26"/>
      <c r="F305" s="25"/>
      <c r="G305" s="25"/>
    </row>
    <row r="306" spans="1:9" ht="40.15" hidden="1" customHeight="1">
      <c r="A306" s="414" t="s">
        <v>852</v>
      </c>
      <c r="B306" s="918" t="s">
        <v>851</v>
      </c>
      <c r="C306" s="919"/>
      <c r="D306" s="919"/>
      <c r="E306" s="919"/>
      <c r="F306" s="919"/>
      <c r="G306" s="920"/>
    </row>
    <row r="307" spans="1:9" ht="31.5" hidden="1" customHeight="1">
      <c r="A307" s="21" t="s">
        <v>850</v>
      </c>
      <c r="B307" s="42" t="s">
        <v>849</v>
      </c>
      <c r="C307" s="25"/>
      <c r="D307" s="25"/>
      <c r="E307" s="26"/>
      <c r="F307" s="25"/>
      <c r="G307" s="25"/>
    </row>
    <row r="308" spans="1:9" ht="47.25" hidden="1" customHeight="1">
      <c r="A308" s="21" t="s">
        <v>848</v>
      </c>
      <c r="B308" s="42" t="s">
        <v>847</v>
      </c>
      <c r="C308" s="25"/>
      <c r="D308" s="25"/>
      <c r="E308" s="26"/>
      <c r="F308" s="25"/>
      <c r="G308" s="25"/>
    </row>
    <row r="309" spans="1:9" ht="40.15" hidden="1" customHeight="1">
      <c r="A309" s="410" t="s">
        <v>846</v>
      </c>
      <c r="B309" s="918" t="s">
        <v>845</v>
      </c>
      <c r="C309" s="919"/>
      <c r="D309" s="919"/>
      <c r="E309" s="919"/>
      <c r="F309" s="919"/>
      <c r="G309" s="920"/>
    </row>
    <row r="310" spans="1:9" ht="47.25" hidden="1" customHeight="1">
      <c r="A310" s="21" t="s">
        <v>844</v>
      </c>
      <c r="B310" s="42" t="s">
        <v>843</v>
      </c>
      <c r="C310" s="25"/>
      <c r="D310" s="25"/>
      <c r="E310" s="26"/>
      <c r="F310" s="25"/>
      <c r="G310" s="25"/>
    </row>
    <row r="311" spans="1:9" ht="47.25" hidden="1" customHeight="1">
      <c r="A311" s="21" t="s">
        <v>842</v>
      </c>
      <c r="B311" s="42" t="s">
        <v>841</v>
      </c>
      <c r="C311" s="25"/>
      <c r="D311" s="25"/>
      <c r="E311" s="26"/>
      <c r="F311" s="25"/>
      <c r="G311" s="25"/>
    </row>
    <row r="312" spans="1:9" ht="47.25" hidden="1" customHeight="1">
      <c r="A312" s="21" t="s">
        <v>840</v>
      </c>
      <c r="B312" s="69" t="s">
        <v>839</v>
      </c>
      <c r="C312" s="25"/>
      <c r="D312" s="25"/>
      <c r="E312" s="26"/>
      <c r="F312" s="25"/>
      <c r="G312" s="25"/>
    </row>
    <row r="313" spans="1:9" ht="40.15" customHeight="1">
      <c r="A313" s="408" t="s">
        <v>838</v>
      </c>
      <c r="B313" s="918" t="s">
        <v>837</v>
      </c>
      <c r="C313" s="919"/>
      <c r="D313" s="919"/>
      <c r="E313" s="919"/>
      <c r="F313" s="919"/>
      <c r="G313" s="920"/>
      <c r="H313" s="11">
        <f>SUM(D314:D317)</f>
        <v>0</v>
      </c>
      <c r="I313" s="11">
        <f>COUNT(D314:D317)*2</f>
        <v>8</v>
      </c>
    </row>
    <row r="314" spans="1:9" ht="45" customHeight="1">
      <c r="A314" s="19" t="s">
        <v>836</v>
      </c>
      <c r="B314" s="38" t="s">
        <v>835</v>
      </c>
      <c r="C314" s="38" t="s">
        <v>2086</v>
      </c>
      <c r="D314" s="24">
        <v>0</v>
      </c>
      <c r="E314" s="26" t="s">
        <v>126</v>
      </c>
      <c r="F314" s="25"/>
      <c r="G314" s="24"/>
    </row>
    <row r="315" spans="1:9" ht="47.25" customHeight="1">
      <c r="A315" s="19" t="s">
        <v>833</v>
      </c>
      <c r="B315" s="38" t="s">
        <v>832</v>
      </c>
      <c r="C315" s="23" t="s">
        <v>831</v>
      </c>
      <c r="D315" s="24">
        <v>0</v>
      </c>
      <c r="E315" s="26" t="s">
        <v>130</v>
      </c>
      <c r="F315" s="23" t="s">
        <v>830</v>
      </c>
      <c r="G315" s="24"/>
    </row>
    <row r="316" spans="1:9" ht="15.75" customHeight="1">
      <c r="A316" s="19"/>
      <c r="B316" s="38"/>
      <c r="C316" s="64" t="s">
        <v>829</v>
      </c>
      <c r="D316" s="24">
        <v>0</v>
      </c>
      <c r="E316" s="26" t="s">
        <v>126</v>
      </c>
      <c r="F316" s="26"/>
      <c r="G316" s="24"/>
    </row>
    <row r="317" spans="1:9" ht="63" customHeight="1">
      <c r="A317" s="19" t="s">
        <v>828</v>
      </c>
      <c r="B317" s="38" t="s">
        <v>827</v>
      </c>
      <c r="C317" s="36" t="s">
        <v>826</v>
      </c>
      <c r="D317" s="24">
        <v>0</v>
      </c>
      <c r="E317" s="26" t="s">
        <v>168</v>
      </c>
      <c r="F317" s="22"/>
      <c r="G317" s="24"/>
    </row>
    <row r="318" spans="1:9" ht="40.15" customHeight="1">
      <c r="A318" s="406" t="s">
        <v>825</v>
      </c>
      <c r="B318" s="918" t="s">
        <v>824</v>
      </c>
      <c r="C318" s="919"/>
      <c r="D318" s="919"/>
      <c r="E318" s="919"/>
      <c r="F318" s="919"/>
      <c r="G318" s="920"/>
      <c r="H318" s="11">
        <f>SUM(D319)</f>
        <v>0</v>
      </c>
      <c r="I318" s="11">
        <f>COUNT(D319)*2</f>
        <v>2</v>
      </c>
    </row>
    <row r="319" spans="1:9" ht="45" customHeight="1">
      <c r="A319" s="19" t="s">
        <v>823</v>
      </c>
      <c r="B319" s="68" t="s">
        <v>822</v>
      </c>
      <c r="C319" s="36" t="s">
        <v>821</v>
      </c>
      <c r="D319" s="24">
        <v>0</v>
      </c>
      <c r="E319" s="26" t="s">
        <v>110</v>
      </c>
      <c r="F319" s="17" t="s">
        <v>1763</v>
      </c>
      <c r="G319" s="24"/>
    </row>
    <row r="320" spans="1:9" ht="30" hidden="1" customHeight="1">
      <c r="A320" s="21" t="s">
        <v>819</v>
      </c>
      <c r="B320" s="68" t="s">
        <v>818</v>
      </c>
      <c r="C320" s="25"/>
      <c r="D320" s="25"/>
      <c r="E320" s="26"/>
      <c r="F320" s="25"/>
      <c r="G320" s="25"/>
    </row>
    <row r="321" spans="1:9" ht="18.75" customHeight="1">
      <c r="A321" s="118"/>
      <c r="B321" s="912" t="s">
        <v>817</v>
      </c>
      <c r="C321" s="913"/>
      <c r="D321" s="913"/>
      <c r="E321" s="913"/>
      <c r="F321" s="913"/>
      <c r="G321" s="913"/>
      <c r="H321" s="11">
        <f>H327+H330+H337+H344+H347+H352+H364+H383+H390+H394+H409+H420+H434+H447+H463</f>
        <v>0</v>
      </c>
      <c r="I321" s="11">
        <f>I327+I330+I337+I344+I347+I352+I364+I383+I390+I394+I409+I420+I434+I447+I463</f>
        <v>174</v>
      </c>
    </row>
    <row r="322" spans="1:9" ht="40.15" hidden="1" customHeight="1">
      <c r="A322" s="410" t="s">
        <v>816</v>
      </c>
      <c r="B322" s="918" t="s">
        <v>815</v>
      </c>
      <c r="C322" s="919"/>
      <c r="D322" s="919"/>
      <c r="E322" s="919"/>
      <c r="F322" s="919"/>
      <c r="G322" s="920"/>
    </row>
    <row r="323" spans="1:9" ht="31.5" hidden="1" customHeight="1">
      <c r="A323" s="21" t="s">
        <v>814</v>
      </c>
      <c r="B323" s="29" t="s">
        <v>813</v>
      </c>
      <c r="C323" s="17"/>
      <c r="D323" s="25"/>
      <c r="E323" s="26"/>
      <c r="F323" s="25"/>
      <c r="G323" s="25"/>
    </row>
    <row r="324" spans="1:9" ht="63" hidden="1" customHeight="1">
      <c r="A324" s="21" t="s">
        <v>806</v>
      </c>
      <c r="B324" s="29" t="s">
        <v>805</v>
      </c>
      <c r="C324" s="42"/>
      <c r="D324" s="25"/>
      <c r="E324" s="26"/>
      <c r="F324" s="25"/>
      <c r="G324" s="25"/>
    </row>
    <row r="325" spans="1:9" ht="31.5" hidden="1" customHeight="1">
      <c r="A325" s="21" t="s">
        <v>796</v>
      </c>
      <c r="B325" s="29" t="s">
        <v>795</v>
      </c>
      <c r="C325" s="25"/>
      <c r="D325" s="25"/>
      <c r="E325" s="26"/>
      <c r="F325" s="25"/>
      <c r="G325" s="25"/>
    </row>
    <row r="326" spans="1:9" ht="47.25" hidden="1" customHeight="1">
      <c r="A326" s="21" t="s">
        <v>792</v>
      </c>
      <c r="B326" s="29" t="s">
        <v>791</v>
      </c>
      <c r="C326" s="25"/>
      <c r="D326" s="25"/>
      <c r="E326" s="26"/>
      <c r="F326" s="25"/>
      <c r="G326" s="25"/>
    </row>
    <row r="327" spans="1:9" ht="40.15" customHeight="1">
      <c r="A327" s="408" t="s">
        <v>790</v>
      </c>
      <c r="B327" s="918" t="s">
        <v>789</v>
      </c>
      <c r="C327" s="919"/>
      <c r="D327" s="919"/>
      <c r="E327" s="919"/>
      <c r="F327" s="919"/>
      <c r="G327" s="920"/>
      <c r="H327" s="11">
        <f>SUM(D328)</f>
        <v>0</v>
      </c>
      <c r="I327" s="11">
        <f>COUNT(D328)*2</f>
        <v>2</v>
      </c>
    </row>
    <row r="328" spans="1:9" ht="45" customHeight="1">
      <c r="A328" s="19" t="s">
        <v>788</v>
      </c>
      <c r="B328" s="42" t="s">
        <v>787</v>
      </c>
      <c r="C328" s="22" t="s">
        <v>3012</v>
      </c>
      <c r="D328" s="278">
        <v>0</v>
      </c>
      <c r="E328" s="30" t="s">
        <v>130</v>
      </c>
      <c r="F328" s="96" t="s">
        <v>3011</v>
      </c>
      <c r="G328" s="24"/>
    </row>
    <row r="329" spans="1:9" ht="31.5" hidden="1" customHeight="1">
      <c r="A329" s="21" t="s">
        <v>785</v>
      </c>
      <c r="B329" s="42" t="s">
        <v>784</v>
      </c>
      <c r="C329" s="25"/>
      <c r="D329" s="25"/>
      <c r="E329" s="26"/>
      <c r="F329" s="25"/>
      <c r="G329" s="25"/>
    </row>
    <row r="330" spans="1:9" ht="40.15" customHeight="1">
      <c r="A330" s="408" t="s">
        <v>782</v>
      </c>
      <c r="B330" s="918" t="s">
        <v>781</v>
      </c>
      <c r="C330" s="919"/>
      <c r="D330" s="919"/>
      <c r="E330" s="919"/>
      <c r="F330" s="919"/>
      <c r="G330" s="920"/>
      <c r="H330" s="11">
        <f>SUM(D331:D335)</f>
        <v>0</v>
      </c>
      <c r="I330" s="11">
        <f>COUNT(D331:D335)*2</f>
        <v>6</v>
      </c>
    </row>
    <row r="331" spans="1:9" ht="47.25" customHeight="1">
      <c r="A331" s="19" t="s">
        <v>780</v>
      </c>
      <c r="B331" s="42" t="s">
        <v>779</v>
      </c>
      <c r="C331" s="22" t="s">
        <v>3010</v>
      </c>
      <c r="D331" s="24">
        <v>0</v>
      </c>
      <c r="E331" s="30" t="s">
        <v>110</v>
      </c>
      <c r="F331" s="25"/>
      <c r="G331" s="24"/>
    </row>
    <row r="332" spans="1:9" ht="63" customHeight="1">
      <c r="A332" s="118"/>
      <c r="B332" s="42"/>
      <c r="C332" s="29" t="s">
        <v>1737</v>
      </c>
      <c r="D332" s="24">
        <v>0</v>
      </c>
      <c r="E332" s="30" t="s">
        <v>130</v>
      </c>
      <c r="F332" s="25"/>
      <c r="G332" s="24"/>
    </row>
    <row r="333" spans="1:9" ht="63" hidden="1" customHeight="1">
      <c r="A333" s="21" t="s">
        <v>776</v>
      </c>
      <c r="B333" s="17" t="s">
        <v>775</v>
      </c>
      <c r="C333" s="42"/>
      <c r="D333" s="25"/>
      <c r="E333" s="26"/>
      <c r="F333" s="25"/>
      <c r="G333" s="25"/>
    </row>
    <row r="334" spans="1:9" ht="47.25" hidden="1" customHeight="1">
      <c r="A334" s="137"/>
      <c r="B334" s="42"/>
      <c r="C334" s="66"/>
      <c r="D334" s="25"/>
      <c r="E334" s="26"/>
      <c r="F334" s="25"/>
      <c r="G334" s="25"/>
    </row>
    <row r="335" spans="1:9" ht="31.5" customHeight="1">
      <c r="A335" s="19" t="s">
        <v>767</v>
      </c>
      <c r="B335" s="42" t="s">
        <v>766</v>
      </c>
      <c r="C335" s="22" t="s">
        <v>2070</v>
      </c>
      <c r="D335" s="24">
        <v>0</v>
      </c>
      <c r="E335" s="26" t="s">
        <v>130</v>
      </c>
      <c r="F335" s="25"/>
      <c r="G335" s="24"/>
    </row>
    <row r="336" spans="1:9" ht="47.25" hidden="1" customHeight="1">
      <c r="A336" s="21" t="s">
        <v>765</v>
      </c>
      <c r="B336" s="42" t="s">
        <v>764</v>
      </c>
      <c r="C336" s="25"/>
      <c r="D336" s="25"/>
      <c r="E336" s="26"/>
      <c r="F336" s="25"/>
      <c r="G336" s="25"/>
    </row>
    <row r="337" spans="1:9" ht="40.15" customHeight="1">
      <c r="A337" s="408" t="s">
        <v>762</v>
      </c>
      <c r="B337" s="918" t="s">
        <v>761</v>
      </c>
      <c r="C337" s="919"/>
      <c r="D337" s="919"/>
      <c r="E337" s="919"/>
      <c r="F337" s="919"/>
      <c r="G337" s="920"/>
      <c r="H337" s="11">
        <f>SUM(D338:D343)</f>
        <v>0</v>
      </c>
      <c r="I337" s="11">
        <f>COUNT(D338:D343)*2</f>
        <v>10</v>
      </c>
    </row>
    <row r="338" spans="1:9" ht="45.75" customHeight="1">
      <c r="A338" s="19" t="s">
        <v>760</v>
      </c>
      <c r="B338" s="29" t="s">
        <v>759</v>
      </c>
      <c r="C338" s="23" t="s">
        <v>1726</v>
      </c>
      <c r="D338" s="37">
        <v>0</v>
      </c>
      <c r="E338" s="26" t="s">
        <v>235</v>
      </c>
      <c r="F338" s="23" t="s">
        <v>3009</v>
      </c>
      <c r="G338" s="24"/>
    </row>
    <row r="339" spans="1:9" ht="45" customHeight="1">
      <c r="A339" s="19" t="s">
        <v>758</v>
      </c>
      <c r="B339" s="23" t="s">
        <v>757</v>
      </c>
      <c r="C339" s="29" t="s">
        <v>1724</v>
      </c>
      <c r="D339" s="37">
        <v>0</v>
      </c>
      <c r="E339" s="26" t="s">
        <v>110</v>
      </c>
      <c r="F339" s="23" t="s">
        <v>1723</v>
      </c>
      <c r="G339" s="24"/>
    </row>
    <row r="340" spans="1:9" ht="47.25" customHeight="1">
      <c r="A340" s="19" t="s">
        <v>756</v>
      </c>
      <c r="B340" s="29" t="s">
        <v>755</v>
      </c>
      <c r="C340" s="23" t="s">
        <v>1722</v>
      </c>
      <c r="D340" s="37">
        <v>0</v>
      </c>
      <c r="E340" s="26" t="s">
        <v>110</v>
      </c>
      <c r="F340" s="25"/>
      <c r="G340" s="24"/>
    </row>
    <row r="341" spans="1:9" ht="47.25" customHeight="1">
      <c r="A341" s="19"/>
      <c r="B341" s="29"/>
      <c r="C341" s="23" t="s">
        <v>1721</v>
      </c>
      <c r="D341" s="37">
        <v>0</v>
      </c>
      <c r="E341" s="26" t="s">
        <v>51</v>
      </c>
      <c r="F341" s="25"/>
      <c r="G341" s="24"/>
    </row>
    <row r="342" spans="1:9" ht="15.75" hidden="1" customHeight="1">
      <c r="A342" s="21" t="s">
        <v>754</v>
      </c>
      <c r="B342" s="29" t="s">
        <v>753</v>
      </c>
      <c r="C342" s="25"/>
      <c r="D342" s="25"/>
      <c r="E342" s="26"/>
      <c r="F342" s="25"/>
      <c r="G342" s="25"/>
    </row>
    <row r="343" spans="1:9" ht="31.5" customHeight="1">
      <c r="A343" s="19" t="s">
        <v>752</v>
      </c>
      <c r="B343" s="29" t="s">
        <v>751</v>
      </c>
      <c r="C343" s="29" t="s">
        <v>1719</v>
      </c>
      <c r="D343" s="37">
        <v>0</v>
      </c>
      <c r="E343" s="26" t="s">
        <v>130</v>
      </c>
      <c r="F343" s="23" t="s">
        <v>2503</v>
      </c>
      <c r="G343" s="24"/>
    </row>
    <row r="344" spans="1:9" ht="40.15" customHeight="1">
      <c r="A344" s="408" t="s">
        <v>750</v>
      </c>
      <c r="B344" s="918" t="s">
        <v>749</v>
      </c>
      <c r="C344" s="1038"/>
      <c r="D344" s="919"/>
      <c r="E344" s="919"/>
      <c r="F344" s="919"/>
      <c r="G344" s="920"/>
      <c r="H344" s="11">
        <f>SUM(D345:D346)</f>
        <v>0</v>
      </c>
      <c r="I344" s="11">
        <f>COUNT(D345:D346)*2</f>
        <v>4</v>
      </c>
    </row>
    <row r="345" spans="1:9" ht="30" customHeight="1">
      <c r="A345" s="19" t="s">
        <v>748</v>
      </c>
      <c r="B345" s="23" t="s">
        <v>747</v>
      </c>
      <c r="C345" s="151" t="s">
        <v>1715</v>
      </c>
      <c r="D345" s="24">
        <v>0</v>
      </c>
      <c r="E345" s="26" t="s">
        <v>235</v>
      </c>
      <c r="F345" s="17" t="s">
        <v>1714</v>
      </c>
      <c r="G345" s="24"/>
    </row>
    <row r="346" spans="1:9" ht="30" customHeight="1">
      <c r="A346" s="19" t="s">
        <v>746</v>
      </c>
      <c r="B346" s="23" t="s">
        <v>745</v>
      </c>
      <c r="C346" s="23" t="s">
        <v>2303</v>
      </c>
      <c r="D346" s="24">
        <v>0</v>
      </c>
      <c r="E346" s="26" t="s">
        <v>235</v>
      </c>
      <c r="F346" s="12" t="s">
        <v>3008</v>
      </c>
      <c r="G346" s="24"/>
    </row>
    <row r="347" spans="1:9" ht="40.15" customHeight="1">
      <c r="A347" s="408" t="s">
        <v>743</v>
      </c>
      <c r="B347" s="918" t="s">
        <v>742</v>
      </c>
      <c r="C347" s="919"/>
      <c r="D347" s="919"/>
      <c r="E347" s="919"/>
      <c r="F347" s="919"/>
      <c r="G347" s="920"/>
      <c r="H347" s="11">
        <f>SUM(D348:D351)</f>
        <v>0</v>
      </c>
      <c r="I347" s="11">
        <f>COUNT(D348:D351)*2</f>
        <v>8</v>
      </c>
    </row>
    <row r="348" spans="1:9" ht="30" customHeight="1">
      <c r="A348" s="19" t="s">
        <v>741</v>
      </c>
      <c r="B348" s="63" t="s">
        <v>740</v>
      </c>
      <c r="C348" s="22" t="s">
        <v>2062</v>
      </c>
      <c r="D348" s="24">
        <v>0</v>
      </c>
      <c r="E348" s="26" t="s">
        <v>51</v>
      </c>
      <c r="F348" s="25"/>
      <c r="G348" s="24"/>
    </row>
    <row r="349" spans="1:9" ht="30" customHeight="1">
      <c r="A349" s="19" t="s">
        <v>737</v>
      </c>
      <c r="B349" s="63" t="s">
        <v>736</v>
      </c>
      <c r="C349" s="23" t="s">
        <v>734</v>
      </c>
      <c r="D349" s="24">
        <v>0</v>
      </c>
      <c r="E349" s="26" t="s">
        <v>110</v>
      </c>
      <c r="F349" s="25"/>
      <c r="G349" s="24"/>
    </row>
    <row r="350" spans="1:9" ht="30" customHeight="1">
      <c r="A350" s="19"/>
      <c r="B350" s="63"/>
      <c r="C350" s="23" t="s">
        <v>1708</v>
      </c>
      <c r="D350" s="24">
        <v>0</v>
      </c>
      <c r="E350" s="26" t="s">
        <v>51</v>
      </c>
      <c r="F350" s="25"/>
      <c r="G350" s="24"/>
    </row>
    <row r="351" spans="1:9" ht="30" customHeight="1">
      <c r="A351" s="19"/>
      <c r="B351" s="63"/>
      <c r="C351" s="23" t="s">
        <v>732</v>
      </c>
      <c r="D351" s="24">
        <v>0</v>
      </c>
      <c r="E351" s="26" t="s">
        <v>116</v>
      </c>
      <c r="F351" s="25"/>
      <c r="G351" s="24"/>
    </row>
    <row r="352" spans="1:9" ht="40.15" customHeight="1">
      <c r="A352" s="408" t="s">
        <v>731</v>
      </c>
      <c r="B352" s="918" t="s">
        <v>730</v>
      </c>
      <c r="C352" s="919"/>
      <c r="D352" s="919"/>
      <c r="E352" s="919"/>
      <c r="F352" s="919"/>
      <c r="G352" s="920"/>
      <c r="H352" s="11">
        <f>SUM(D353:D362)</f>
        <v>0</v>
      </c>
      <c r="I352" s="11">
        <f>COUNT(D353:D362)*2</f>
        <v>20</v>
      </c>
    </row>
    <row r="353" spans="1:9" ht="60" customHeight="1">
      <c r="A353" s="19" t="s">
        <v>729</v>
      </c>
      <c r="B353" s="31" t="s">
        <v>728</v>
      </c>
      <c r="C353" s="64" t="s">
        <v>1704</v>
      </c>
      <c r="D353" s="24">
        <v>0</v>
      </c>
      <c r="E353" s="219" t="s">
        <v>116</v>
      </c>
      <c r="F353" s="23" t="s">
        <v>2502</v>
      </c>
      <c r="G353" s="24"/>
    </row>
    <row r="354" spans="1:9" ht="30" customHeight="1">
      <c r="A354" s="19"/>
      <c r="B354" s="31"/>
      <c r="C354" s="64" t="s">
        <v>1702</v>
      </c>
      <c r="D354" s="24">
        <v>0</v>
      </c>
      <c r="E354" s="219" t="s">
        <v>110</v>
      </c>
      <c r="F354" s="23" t="s">
        <v>1701</v>
      </c>
      <c r="G354" s="24"/>
    </row>
    <row r="355" spans="1:9" ht="30" customHeight="1">
      <c r="A355" s="19"/>
      <c r="B355" s="31"/>
      <c r="C355" s="64" t="s">
        <v>1700</v>
      </c>
      <c r="D355" s="24">
        <v>0</v>
      </c>
      <c r="E355" s="219" t="s">
        <v>110</v>
      </c>
      <c r="F355" s="23" t="s">
        <v>1699</v>
      </c>
      <c r="G355" s="24"/>
    </row>
    <row r="356" spans="1:9" ht="63" customHeight="1">
      <c r="A356" s="19" t="s">
        <v>727</v>
      </c>
      <c r="B356" s="31" t="s">
        <v>726</v>
      </c>
      <c r="C356" s="29" t="s">
        <v>725</v>
      </c>
      <c r="D356" s="24">
        <v>0</v>
      </c>
      <c r="E356" s="219" t="s">
        <v>51</v>
      </c>
      <c r="F356" s="25"/>
      <c r="G356" s="24"/>
    </row>
    <row r="357" spans="1:9" ht="45" customHeight="1">
      <c r="A357" s="19"/>
      <c r="B357" s="31"/>
      <c r="C357" s="23" t="s">
        <v>724</v>
      </c>
      <c r="D357" s="24">
        <v>0</v>
      </c>
      <c r="E357" s="219" t="s">
        <v>130</v>
      </c>
      <c r="F357" s="25"/>
      <c r="G357" s="24"/>
    </row>
    <row r="358" spans="1:9" ht="75" customHeight="1">
      <c r="A358" s="19" t="s">
        <v>723</v>
      </c>
      <c r="B358" s="31" t="s">
        <v>722</v>
      </c>
      <c r="C358" s="65" t="s">
        <v>721</v>
      </c>
      <c r="D358" s="24">
        <v>0</v>
      </c>
      <c r="E358" s="219" t="s">
        <v>235</v>
      </c>
      <c r="F358" s="23"/>
      <c r="G358" s="24"/>
    </row>
    <row r="359" spans="1:9" ht="63" customHeight="1">
      <c r="A359" s="19"/>
      <c r="B359" s="31"/>
      <c r="C359" s="23" t="s">
        <v>719</v>
      </c>
      <c r="D359" s="24">
        <v>0</v>
      </c>
      <c r="E359" s="219" t="s">
        <v>168</v>
      </c>
      <c r="F359" s="23" t="s">
        <v>718</v>
      </c>
      <c r="G359" s="24"/>
    </row>
    <row r="360" spans="1:9" ht="63" customHeight="1">
      <c r="A360" s="19"/>
      <c r="B360" s="31"/>
      <c r="C360" s="23" t="s">
        <v>717</v>
      </c>
      <c r="D360" s="24">
        <v>0</v>
      </c>
      <c r="E360" s="219" t="s">
        <v>168</v>
      </c>
      <c r="F360" s="17" t="s">
        <v>716</v>
      </c>
      <c r="G360" s="24"/>
    </row>
    <row r="361" spans="1:9" ht="63" customHeight="1">
      <c r="A361" s="19"/>
      <c r="B361" s="31"/>
      <c r="C361" s="23" t="s">
        <v>715</v>
      </c>
      <c r="D361" s="24">
        <v>0</v>
      </c>
      <c r="E361" s="219" t="s">
        <v>130</v>
      </c>
      <c r="F361" s="23"/>
      <c r="G361" s="24"/>
    </row>
    <row r="362" spans="1:9" ht="63" customHeight="1">
      <c r="A362" s="19" t="s">
        <v>714</v>
      </c>
      <c r="B362" s="31" t="s">
        <v>713</v>
      </c>
      <c r="C362" s="35" t="s">
        <v>1698</v>
      </c>
      <c r="D362" s="24">
        <v>0</v>
      </c>
      <c r="E362" s="9" t="s">
        <v>116</v>
      </c>
      <c r="F362" s="25"/>
      <c r="G362" s="24"/>
    </row>
    <row r="363" spans="1:9" ht="31.5" hidden="1" customHeight="1">
      <c r="A363" s="21" t="s">
        <v>712</v>
      </c>
      <c r="B363" s="31" t="s">
        <v>711</v>
      </c>
      <c r="C363" s="25"/>
      <c r="D363" s="25"/>
      <c r="E363" s="26"/>
      <c r="F363" s="25"/>
      <c r="G363" s="25"/>
    </row>
    <row r="364" spans="1:9" ht="40.15" customHeight="1">
      <c r="A364" s="408" t="s">
        <v>708</v>
      </c>
      <c r="B364" s="918" t="s">
        <v>707</v>
      </c>
      <c r="C364" s="919"/>
      <c r="D364" s="919"/>
      <c r="E364" s="919"/>
      <c r="F364" s="919"/>
      <c r="G364" s="920"/>
      <c r="H364" s="11">
        <f>SUM(D365:D373)</f>
        <v>0</v>
      </c>
      <c r="I364" s="11">
        <f>COUNT(D365:D373)*2</f>
        <v>16</v>
      </c>
    </row>
    <row r="365" spans="1:9" ht="47.25" customHeight="1">
      <c r="A365" s="19" t="s">
        <v>706</v>
      </c>
      <c r="B365" s="29" t="s">
        <v>705</v>
      </c>
      <c r="C365" s="17" t="s">
        <v>3007</v>
      </c>
      <c r="D365" s="24">
        <v>0</v>
      </c>
      <c r="E365" s="26" t="s">
        <v>51</v>
      </c>
      <c r="F365" s="22" t="s">
        <v>3006</v>
      </c>
      <c r="G365" s="24"/>
    </row>
    <row r="366" spans="1:9" ht="47.25" customHeight="1">
      <c r="A366" s="19" t="s">
        <v>703</v>
      </c>
      <c r="B366" s="29" t="s">
        <v>702</v>
      </c>
      <c r="C366" s="23" t="s">
        <v>2059</v>
      </c>
      <c r="D366" s="24">
        <v>0</v>
      </c>
      <c r="E366" s="26" t="s">
        <v>51</v>
      </c>
      <c r="F366" s="23" t="s">
        <v>1694</v>
      </c>
      <c r="G366" s="24"/>
    </row>
    <row r="367" spans="1:9" ht="31.5" hidden="1" customHeight="1">
      <c r="A367" s="21" t="s">
        <v>700</v>
      </c>
      <c r="B367" s="29" t="s">
        <v>699</v>
      </c>
      <c r="C367" s="23"/>
      <c r="D367" s="25"/>
      <c r="E367" s="26"/>
      <c r="F367" s="23"/>
      <c r="G367" s="25"/>
    </row>
    <row r="368" spans="1:9" ht="31.5" customHeight="1">
      <c r="A368" s="19" t="s">
        <v>698</v>
      </c>
      <c r="B368" s="33" t="s">
        <v>697</v>
      </c>
      <c r="C368" s="22" t="s">
        <v>3005</v>
      </c>
      <c r="D368" s="24">
        <v>0</v>
      </c>
      <c r="E368" s="26" t="s">
        <v>51</v>
      </c>
      <c r="F368" s="17" t="s">
        <v>3004</v>
      </c>
      <c r="G368" s="24"/>
    </row>
    <row r="369" spans="1:9" ht="31.5" customHeight="1">
      <c r="A369" s="19"/>
      <c r="B369" s="33"/>
      <c r="C369" s="22" t="s">
        <v>3003</v>
      </c>
      <c r="D369" s="24">
        <v>0</v>
      </c>
      <c r="E369" s="26" t="s">
        <v>51</v>
      </c>
      <c r="F369" s="25"/>
      <c r="G369" s="24"/>
    </row>
    <row r="370" spans="1:9" ht="31.5" customHeight="1">
      <c r="A370" s="19" t="s">
        <v>695</v>
      </c>
      <c r="B370" s="31" t="s">
        <v>694</v>
      </c>
      <c r="C370" s="22" t="s">
        <v>1688</v>
      </c>
      <c r="D370" s="24">
        <v>0</v>
      </c>
      <c r="E370" s="26" t="s">
        <v>1249</v>
      </c>
      <c r="F370" s="22" t="s">
        <v>3002</v>
      </c>
      <c r="G370" s="24"/>
    </row>
    <row r="371" spans="1:9" ht="45" customHeight="1">
      <c r="A371" s="19" t="s">
        <v>692</v>
      </c>
      <c r="B371" s="31" t="s">
        <v>691</v>
      </c>
      <c r="C371" s="22" t="s">
        <v>1686</v>
      </c>
      <c r="D371" s="24">
        <v>0</v>
      </c>
      <c r="E371" s="26" t="s">
        <v>51</v>
      </c>
      <c r="F371" s="17" t="s">
        <v>3001</v>
      </c>
      <c r="G371" s="24"/>
    </row>
    <row r="372" spans="1:9" ht="30" customHeight="1">
      <c r="A372" s="19"/>
      <c r="B372" s="31"/>
      <c r="C372" s="17" t="s">
        <v>688</v>
      </c>
      <c r="D372" s="24">
        <v>0</v>
      </c>
      <c r="E372" s="26" t="s">
        <v>51</v>
      </c>
      <c r="F372" s="25"/>
      <c r="G372" s="24"/>
    </row>
    <row r="373" spans="1:9" ht="47.25" customHeight="1">
      <c r="A373" s="19" t="s">
        <v>687</v>
      </c>
      <c r="B373" s="31" t="s">
        <v>686</v>
      </c>
      <c r="C373" s="43" t="s">
        <v>2050</v>
      </c>
      <c r="D373" s="24">
        <v>0</v>
      </c>
      <c r="E373" s="26" t="s">
        <v>51</v>
      </c>
      <c r="F373" s="25"/>
      <c r="G373" s="24"/>
    </row>
    <row r="374" spans="1:9" ht="40.15" hidden="1" customHeight="1">
      <c r="A374" s="410" t="s">
        <v>684</v>
      </c>
      <c r="B374" s="918" t="s">
        <v>683</v>
      </c>
      <c r="C374" s="919"/>
      <c r="D374" s="919"/>
      <c r="E374" s="919"/>
      <c r="F374" s="919"/>
      <c r="G374" s="920"/>
    </row>
    <row r="375" spans="1:9" ht="31.5" hidden="1" customHeight="1">
      <c r="A375" s="21" t="s">
        <v>682</v>
      </c>
      <c r="B375" s="29" t="s">
        <v>681</v>
      </c>
      <c r="C375" s="25"/>
      <c r="D375" s="25"/>
      <c r="E375" s="26"/>
      <c r="F375" s="25"/>
      <c r="G375" s="25"/>
    </row>
    <row r="376" spans="1:9" ht="47.25" hidden="1" customHeight="1">
      <c r="A376" s="21" t="s">
        <v>680</v>
      </c>
      <c r="B376" s="29" t="s">
        <v>679</v>
      </c>
      <c r="C376" s="25"/>
      <c r="D376" s="25"/>
      <c r="E376" s="26"/>
      <c r="F376" s="25"/>
      <c r="G376" s="25"/>
    </row>
    <row r="377" spans="1:9" ht="31.5" hidden="1" customHeight="1">
      <c r="A377" s="21" t="s">
        <v>678</v>
      </c>
      <c r="B377" s="29" t="s">
        <v>677</v>
      </c>
      <c r="C377" s="25"/>
      <c r="D377" s="25"/>
      <c r="E377" s="26"/>
      <c r="F377" s="25"/>
      <c r="G377" s="25"/>
    </row>
    <row r="378" spans="1:9" ht="63" hidden="1" customHeight="1">
      <c r="A378" s="21" t="s">
        <v>676</v>
      </c>
      <c r="B378" s="29" t="s">
        <v>675</v>
      </c>
      <c r="C378" s="25"/>
      <c r="D378" s="25"/>
      <c r="E378" s="26"/>
      <c r="F378" s="25"/>
      <c r="G378" s="25"/>
    </row>
    <row r="379" spans="1:9" ht="40.15" hidden="1" customHeight="1">
      <c r="A379" s="410" t="s">
        <v>674</v>
      </c>
      <c r="B379" s="918" t="s">
        <v>673</v>
      </c>
      <c r="C379" s="919"/>
      <c r="D379" s="919"/>
      <c r="E379" s="919"/>
      <c r="F379" s="919"/>
      <c r="G379" s="920"/>
    </row>
    <row r="380" spans="1:9" ht="60" hidden="1" customHeight="1">
      <c r="A380" s="21" t="s">
        <v>672</v>
      </c>
      <c r="B380" s="17" t="s">
        <v>671</v>
      </c>
      <c r="C380" s="25"/>
      <c r="D380" s="25"/>
      <c r="E380" s="26"/>
      <c r="F380" s="25"/>
      <c r="G380" s="25"/>
    </row>
    <row r="381" spans="1:9" ht="45" hidden="1" customHeight="1">
      <c r="A381" s="21" t="s">
        <v>670</v>
      </c>
      <c r="B381" s="17" t="s">
        <v>669</v>
      </c>
      <c r="C381" s="25"/>
      <c r="D381" s="25"/>
      <c r="E381" s="26"/>
      <c r="F381" s="25"/>
      <c r="G381" s="25"/>
    </row>
    <row r="382" spans="1:9" ht="78.75" hidden="1" customHeight="1">
      <c r="A382" s="21" t="s">
        <v>668</v>
      </c>
      <c r="B382" s="42" t="s">
        <v>1684</v>
      </c>
      <c r="C382" s="25"/>
      <c r="D382" s="25"/>
      <c r="E382" s="26"/>
      <c r="F382" s="25"/>
      <c r="G382" s="25"/>
    </row>
    <row r="383" spans="1:9" ht="40.15" customHeight="1">
      <c r="A383" s="408" t="s">
        <v>666</v>
      </c>
      <c r="B383" s="918" t="s">
        <v>665</v>
      </c>
      <c r="C383" s="919"/>
      <c r="D383" s="919"/>
      <c r="E383" s="919"/>
      <c r="F383" s="919"/>
      <c r="G383" s="920"/>
      <c r="H383" s="11">
        <f>SUM(D386:D387)</f>
        <v>0</v>
      </c>
      <c r="I383" s="11">
        <f>COUNT(D386:D387)*2</f>
        <v>4</v>
      </c>
    </row>
    <row r="384" spans="1:9" ht="31.5" hidden="1" customHeight="1">
      <c r="A384" s="21" t="s">
        <v>664</v>
      </c>
      <c r="B384" s="29" t="s">
        <v>663</v>
      </c>
      <c r="C384" s="25"/>
      <c r="D384" s="25"/>
      <c r="E384" s="26"/>
      <c r="F384" s="25"/>
      <c r="G384" s="25"/>
    </row>
    <row r="385" spans="1:9" ht="31.5" hidden="1" customHeight="1">
      <c r="A385" s="21" t="s">
        <v>662</v>
      </c>
      <c r="B385" s="29" t="s">
        <v>661</v>
      </c>
      <c r="C385" s="25"/>
      <c r="D385" s="25"/>
      <c r="E385" s="26"/>
      <c r="F385" s="25"/>
      <c r="G385" s="25"/>
    </row>
    <row r="386" spans="1:9" ht="31.5" customHeight="1">
      <c r="A386" s="19" t="s">
        <v>660</v>
      </c>
      <c r="B386" s="29" t="s">
        <v>659</v>
      </c>
      <c r="C386" s="23" t="s">
        <v>658</v>
      </c>
      <c r="D386" s="24">
        <v>0</v>
      </c>
      <c r="E386" s="111" t="s">
        <v>110</v>
      </c>
      <c r="F386" s="25"/>
      <c r="G386" s="24"/>
    </row>
    <row r="387" spans="1:9" ht="31.5" customHeight="1">
      <c r="A387" s="19"/>
      <c r="B387" s="29"/>
      <c r="C387" s="23" t="s">
        <v>657</v>
      </c>
      <c r="D387" s="24">
        <v>0</v>
      </c>
      <c r="E387" s="277" t="s">
        <v>110</v>
      </c>
      <c r="F387" s="25"/>
      <c r="G387" s="24"/>
    </row>
    <row r="388" spans="1:9" ht="63" hidden="1" customHeight="1">
      <c r="A388" s="21" t="s">
        <v>656</v>
      </c>
      <c r="B388" s="33" t="s">
        <v>655</v>
      </c>
      <c r="C388" s="25"/>
      <c r="D388" s="25"/>
      <c r="E388" s="26"/>
      <c r="F388" s="25"/>
      <c r="G388" s="25"/>
    </row>
    <row r="389" spans="1:9" ht="31.5" hidden="1" customHeight="1">
      <c r="A389" s="21" t="s">
        <v>654</v>
      </c>
      <c r="B389" s="29" t="s">
        <v>653</v>
      </c>
      <c r="C389" s="25"/>
      <c r="D389" s="25"/>
      <c r="E389" s="26"/>
      <c r="F389" s="25"/>
      <c r="G389" s="25"/>
    </row>
    <row r="390" spans="1:9" ht="40.15" customHeight="1">
      <c r="A390" s="408" t="s">
        <v>652</v>
      </c>
      <c r="B390" s="918" t="s">
        <v>651</v>
      </c>
      <c r="C390" s="919"/>
      <c r="D390" s="919"/>
      <c r="E390" s="919"/>
      <c r="F390" s="919"/>
      <c r="G390" s="920"/>
      <c r="H390" s="11">
        <f>SUM(D391:D393)</f>
        <v>0</v>
      </c>
      <c r="I390" s="11">
        <f>COUNT(D391:D393)*2</f>
        <v>4</v>
      </c>
    </row>
    <row r="391" spans="1:9" ht="31.5" customHeight="1">
      <c r="A391" s="19" t="s">
        <v>650</v>
      </c>
      <c r="B391" s="42" t="s">
        <v>649</v>
      </c>
      <c r="C391" s="23" t="s">
        <v>648</v>
      </c>
      <c r="D391" s="24">
        <v>0</v>
      </c>
      <c r="E391" s="26" t="s">
        <v>168</v>
      </c>
      <c r="F391" s="25"/>
      <c r="G391" s="24"/>
    </row>
    <row r="392" spans="1:9" ht="31.5" hidden="1" customHeight="1">
      <c r="A392" s="21" t="s">
        <v>647</v>
      </c>
      <c r="B392" s="42" t="s">
        <v>646</v>
      </c>
      <c r="C392" s="25"/>
      <c r="D392" s="25"/>
      <c r="E392" s="26"/>
      <c r="F392" s="25"/>
      <c r="G392" s="25"/>
    </row>
    <row r="393" spans="1:9" ht="45" customHeight="1">
      <c r="A393" s="19" t="s">
        <v>645</v>
      </c>
      <c r="B393" s="42" t="s">
        <v>644</v>
      </c>
      <c r="C393" s="22" t="s">
        <v>3000</v>
      </c>
      <c r="D393" s="24">
        <v>0</v>
      </c>
      <c r="E393" s="26" t="s">
        <v>110</v>
      </c>
      <c r="F393" s="25"/>
      <c r="G393" s="24"/>
    </row>
    <row r="394" spans="1:9" ht="40.15" customHeight="1">
      <c r="A394" s="408" t="s">
        <v>642</v>
      </c>
      <c r="B394" s="918" t="s">
        <v>641</v>
      </c>
      <c r="C394" s="919"/>
      <c r="D394" s="919"/>
      <c r="E394" s="919"/>
      <c r="F394" s="919"/>
      <c r="G394" s="920"/>
      <c r="H394" s="11">
        <f>SUM(D402:D408)</f>
        <v>0</v>
      </c>
      <c r="I394" s="11">
        <f>COUNT(D402:D408)*2</f>
        <v>14</v>
      </c>
    </row>
    <row r="395" spans="1:9" ht="31.5" hidden="1" customHeight="1">
      <c r="A395" s="21" t="s">
        <v>640</v>
      </c>
      <c r="B395" s="42" t="s">
        <v>639</v>
      </c>
      <c r="C395" s="25"/>
      <c r="D395" s="25"/>
      <c r="E395" s="26"/>
      <c r="F395" s="25"/>
      <c r="G395" s="25"/>
    </row>
    <row r="396" spans="1:9" ht="31.5" hidden="1" customHeight="1">
      <c r="A396" s="21" t="s">
        <v>638</v>
      </c>
      <c r="B396" s="42" t="s">
        <v>637</v>
      </c>
      <c r="C396" s="25"/>
      <c r="D396" s="25"/>
      <c r="E396" s="26"/>
      <c r="F396" s="25"/>
      <c r="G396" s="25"/>
    </row>
    <row r="397" spans="1:9" ht="31.5" hidden="1" customHeight="1">
      <c r="A397" s="21" t="s">
        <v>636</v>
      </c>
      <c r="B397" s="42" t="s">
        <v>635</v>
      </c>
      <c r="C397" s="25"/>
      <c r="D397" s="25"/>
      <c r="E397" s="26"/>
      <c r="F397" s="25"/>
      <c r="G397" s="25"/>
    </row>
    <row r="398" spans="1:9" ht="31.5" hidden="1" customHeight="1">
      <c r="A398" s="21" t="s">
        <v>634</v>
      </c>
      <c r="B398" s="42" t="s">
        <v>633</v>
      </c>
      <c r="C398" s="25"/>
      <c r="D398" s="25"/>
      <c r="E398" s="26"/>
      <c r="F398" s="25"/>
      <c r="G398" s="25"/>
    </row>
    <row r="399" spans="1:9" ht="47.25" hidden="1" customHeight="1">
      <c r="A399" s="21" t="s">
        <v>632</v>
      </c>
      <c r="B399" s="42" t="s">
        <v>631</v>
      </c>
      <c r="C399" s="25"/>
      <c r="D399" s="25"/>
      <c r="E399" s="26"/>
      <c r="F399" s="25"/>
      <c r="G399" s="25"/>
    </row>
    <row r="400" spans="1:9" ht="31.5" hidden="1" customHeight="1">
      <c r="A400" s="21" t="s">
        <v>630</v>
      </c>
      <c r="B400" s="42" t="s">
        <v>629</v>
      </c>
      <c r="C400" s="25"/>
      <c r="D400" s="25"/>
      <c r="E400" s="26"/>
      <c r="F400" s="25"/>
      <c r="G400" s="25"/>
    </row>
    <row r="401" spans="1:9" ht="31.5" hidden="1" customHeight="1">
      <c r="A401" s="21" t="s">
        <v>628</v>
      </c>
      <c r="B401" s="42" t="s">
        <v>627</v>
      </c>
      <c r="C401" s="25"/>
      <c r="D401" s="25"/>
      <c r="E401" s="26"/>
      <c r="F401" s="25"/>
      <c r="G401" s="25"/>
    </row>
    <row r="402" spans="1:9" ht="66" customHeight="1">
      <c r="A402" s="19" t="s">
        <v>626</v>
      </c>
      <c r="B402" s="31" t="s">
        <v>625</v>
      </c>
      <c r="C402" s="96" t="s">
        <v>2999</v>
      </c>
      <c r="D402" s="16">
        <v>0</v>
      </c>
      <c r="E402" s="26" t="s">
        <v>130</v>
      </c>
      <c r="F402" s="276" t="s">
        <v>2998</v>
      </c>
      <c r="G402" s="24"/>
    </row>
    <row r="403" spans="1:9" ht="31.5" customHeight="1">
      <c r="A403" s="19" t="s">
        <v>624</v>
      </c>
      <c r="B403" s="31" t="s">
        <v>623</v>
      </c>
      <c r="C403" s="22" t="s">
        <v>1682</v>
      </c>
      <c r="D403" s="16">
        <v>0</v>
      </c>
      <c r="E403" s="26" t="s">
        <v>51</v>
      </c>
      <c r="F403" s="12"/>
      <c r="G403" s="24"/>
    </row>
    <row r="404" spans="1:9" ht="30" customHeight="1">
      <c r="A404" s="19"/>
      <c r="B404" s="31"/>
      <c r="C404" s="22" t="s">
        <v>1681</v>
      </c>
      <c r="D404" s="16">
        <v>0</v>
      </c>
      <c r="E404" s="26" t="s">
        <v>116</v>
      </c>
      <c r="F404" s="275"/>
      <c r="G404" s="24"/>
    </row>
    <row r="405" spans="1:9" ht="45" customHeight="1">
      <c r="A405" s="19"/>
      <c r="B405" s="31"/>
      <c r="C405" s="22" t="s">
        <v>1680</v>
      </c>
      <c r="D405" s="16">
        <v>0</v>
      </c>
      <c r="E405" s="26" t="s">
        <v>51</v>
      </c>
      <c r="F405" s="275"/>
      <c r="G405" s="24"/>
    </row>
    <row r="406" spans="1:9" ht="45" customHeight="1">
      <c r="A406" s="19"/>
      <c r="B406" s="31"/>
      <c r="C406" s="22" t="s">
        <v>1679</v>
      </c>
      <c r="D406" s="16">
        <v>0</v>
      </c>
      <c r="E406" s="26" t="s">
        <v>110</v>
      </c>
      <c r="F406" s="275"/>
      <c r="G406" s="24"/>
    </row>
    <row r="407" spans="1:9" ht="30" customHeight="1">
      <c r="A407" s="19"/>
      <c r="B407" s="31"/>
      <c r="C407" s="96" t="s">
        <v>2036</v>
      </c>
      <c r="D407" s="16">
        <v>0</v>
      </c>
      <c r="E407" s="26" t="s">
        <v>51</v>
      </c>
      <c r="F407" s="275"/>
      <c r="G407" s="24"/>
    </row>
    <row r="408" spans="1:9" ht="60" customHeight="1">
      <c r="A408" s="19" t="s">
        <v>622</v>
      </c>
      <c r="B408" s="31" t="s">
        <v>621</v>
      </c>
      <c r="C408" s="22" t="s">
        <v>1677</v>
      </c>
      <c r="D408" s="16">
        <v>0</v>
      </c>
      <c r="E408" s="26" t="s">
        <v>51</v>
      </c>
      <c r="F408" s="25"/>
      <c r="G408" s="24"/>
    </row>
    <row r="409" spans="1:9" ht="40.15" customHeight="1">
      <c r="A409" s="408" t="s">
        <v>620</v>
      </c>
      <c r="B409" s="918" t="s">
        <v>619</v>
      </c>
      <c r="C409" s="919"/>
      <c r="D409" s="919"/>
      <c r="E409" s="919"/>
      <c r="F409" s="919"/>
      <c r="G409" s="920"/>
      <c r="H409" s="11">
        <f>SUM(D410:D419)</f>
        <v>0</v>
      </c>
      <c r="I409" s="11">
        <f>COUNT(D410:D419)*2</f>
        <v>20</v>
      </c>
    </row>
    <row r="410" spans="1:9" ht="43.5" customHeight="1">
      <c r="A410" s="19" t="s">
        <v>618</v>
      </c>
      <c r="B410" s="42" t="s">
        <v>617</v>
      </c>
      <c r="C410" s="22" t="s">
        <v>2997</v>
      </c>
      <c r="D410" s="24">
        <v>0</v>
      </c>
      <c r="E410" s="26" t="s">
        <v>130</v>
      </c>
      <c r="F410" s="25"/>
      <c r="G410" s="24"/>
    </row>
    <row r="411" spans="1:9" ht="31.5" customHeight="1">
      <c r="A411" s="19"/>
      <c r="B411" s="42"/>
      <c r="C411" s="22" t="s">
        <v>2996</v>
      </c>
      <c r="D411" s="24">
        <v>0</v>
      </c>
      <c r="E411" s="26" t="s">
        <v>130</v>
      </c>
      <c r="F411" s="25"/>
      <c r="G411" s="24"/>
    </row>
    <row r="412" spans="1:9" ht="45" customHeight="1">
      <c r="A412" s="19" t="s">
        <v>616</v>
      </c>
      <c r="B412" s="42" t="s">
        <v>615</v>
      </c>
      <c r="C412" s="22" t="s">
        <v>2995</v>
      </c>
      <c r="D412" s="24">
        <v>0</v>
      </c>
      <c r="E412" s="26" t="s">
        <v>51</v>
      </c>
      <c r="F412" s="25"/>
      <c r="G412" s="24"/>
    </row>
    <row r="413" spans="1:9" ht="45" customHeight="1">
      <c r="A413" s="19"/>
      <c r="B413" s="42"/>
      <c r="C413" s="22" t="s">
        <v>2994</v>
      </c>
      <c r="D413" s="24">
        <v>0</v>
      </c>
      <c r="E413" s="26" t="s">
        <v>130</v>
      </c>
      <c r="F413" s="25"/>
      <c r="G413" s="24"/>
    </row>
    <row r="414" spans="1:9" ht="45" customHeight="1">
      <c r="A414" s="19"/>
      <c r="B414" s="42"/>
      <c r="C414" s="36" t="s">
        <v>2993</v>
      </c>
      <c r="D414" s="24">
        <v>0</v>
      </c>
      <c r="E414" s="26" t="s">
        <v>51</v>
      </c>
      <c r="F414" s="17" t="s">
        <v>2992</v>
      </c>
      <c r="G414" s="24"/>
    </row>
    <row r="415" spans="1:9" ht="45" customHeight="1">
      <c r="A415" s="19"/>
      <c r="B415" s="42"/>
      <c r="C415" s="36" t="s">
        <v>2991</v>
      </c>
      <c r="D415" s="24">
        <v>0</v>
      </c>
      <c r="E415" s="26" t="s">
        <v>130</v>
      </c>
      <c r="F415" s="17" t="s">
        <v>2990</v>
      </c>
      <c r="G415" s="24"/>
    </row>
    <row r="416" spans="1:9" ht="45" customHeight="1">
      <c r="A416" s="19"/>
      <c r="B416" s="42"/>
      <c r="C416" s="36" t="s">
        <v>2989</v>
      </c>
      <c r="D416" s="24">
        <v>0</v>
      </c>
      <c r="E416" s="26" t="s">
        <v>130</v>
      </c>
      <c r="F416" s="17"/>
      <c r="G416" s="24"/>
    </row>
    <row r="417" spans="1:9" ht="45" customHeight="1">
      <c r="A417" s="19"/>
      <c r="B417" s="42"/>
      <c r="C417" s="254" t="s">
        <v>2988</v>
      </c>
      <c r="D417" s="24">
        <v>0</v>
      </c>
      <c r="E417" s="26" t="s">
        <v>51</v>
      </c>
      <c r="F417" s="17" t="s">
        <v>2987</v>
      </c>
      <c r="G417" s="24"/>
    </row>
    <row r="418" spans="1:9" ht="45" customHeight="1">
      <c r="A418" s="19"/>
      <c r="B418" s="42"/>
      <c r="C418" s="254" t="s">
        <v>2986</v>
      </c>
      <c r="D418" s="24">
        <v>0</v>
      </c>
      <c r="E418" s="26" t="s">
        <v>51</v>
      </c>
      <c r="F418" s="17"/>
      <c r="G418" s="24"/>
    </row>
    <row r="419" spans="1:9" ht="31.5" customHeight="1">
      <c r="A419" s="19" t="s">
        <v>614</v>
      </c>
      <c r="B419" s="42" t="s">
        <v>613</v>
      </c>
      <c r="C419" s="254" t="s">
        <v>2985</v>
      </c>
      <c r="D419" s="24">
        <v>0</v>
      </c>
      <c r="E419" s="26" t="s">
        <v>130</v>
      </c>
      <c r="F419" s="25"/>
      <c r="G419" s="24"/>
    </row>
    <row r="420" spans="1:9" ht="40.15" customHeight="1">
      <c r="A420" s="408" t="s">
        <v>612</v>
      </c>
      <c r="B420" s="918" t="s">
        <v>611</v>
      </c>
      <c r="C420" s="919"/>
      <c r="D420" s="919"/>
      <c r="E420" s="919"/>
      <c r="F420" s="919"/>
      <c r="G420" s="920"/>
      <c r="H420" s="11">
        <f>SUM(D421:D433)</f>
        <v>0</v>
      </c>
      <c r="I420" s="11">
        <f>COUNT(D421:D433)*2</f>
        <v>26</v>
      </c>
    </row>
    <row r="421" spans="1:9" ht="60" customHeight="1">
      <c r="A421" s="19" t="s">
        <v>610</v>
      </c>
      <c r="B421" s="42" t="s">
        <v>609</v>
      </c>
      <c r="C421" s="88" t="s">
        <v>2984</v>
      </c>
      <c r="D421" s="16">
        <v>0</v>
      </c>
      <c r="E421" s="26" t="s">
        <v>130</v>
      </c>
      <c r="F421" s="88" t="s">
        <v>2983</v>
      </c>
      <c r="G421" s="24"/>
    </row>
    <row r="422" spans="1:9" ht="31.5" customHeight="1">
      <c r="A422" s="19" t="s">
        <v>608</v>
      </c>
      <c r="B422" s="42" t="s">
        <v>607</v>
      </c>
      <c r="C422" s="88" t="s">
        <v>2982</v>
      </c>
      <c r="D422" s="16">
        <v>0</v>
      </c>
      <c r="E422" s="26" t="s">
        <v>130</v>
      </c>
      <c r="F422" s="211" t="s">
        <v>2981</v>
      </c>
      <c r="G422" s="24"/>
    </row>
    <row r="423" spans="1:9" ht="31.5" customHeight="1">
      <c r="A423" s="19"/>
      <c r="B423" s="42"/>
      <c r="C423" s="88" t="s">
        <v>2980</v>
      </c>
      <c r="D423" s="16">
        <v>0</v>
      </c>
      <c r="E423" s="26" t="s">
        <v>130</v>
      </c>
      <c r="F423" s="211"/>
      <c r="G423" s="24"/>
    </row>
    <row r="424" spans="1:9" ht="31.5" customHeight="1">
      <c r="A424" s="19"/>
      <c r="B424" s="42"/>
      <c r="C424" s="88" t="s">
        <v>2979</v>
      </c>
      <c r="D424" s="16">
        <v>0</v>
      </c>
      <c r="E424" s="26" t="s">
        <v>130</v>
      </c>
      <c r="F424" s="211"/>
      <c r="G424" s="24"/>
    </row>
    <row r="425" spans="1:9" ht="31.5" customHeight="1">
      <c r="A425" s="19"/>
      <c r="B425" s="42"/>
      <c r="C425" s="88" t="s">
        <v>2978</v>
      </c>
      <c r="D425" s="16">
        <v>0</v>
      </c>
      <c r="E425" s="26" t="s">
        <v>130</v>
      </c>
      <c r="F425" s="211" t="s">
        <v>2977</v>
      </c>
      <c r="G425" s="24"/>
    </row>
    <row r="426" spans="1:9" ht="31.5" customHeight="1">
      <c r="A426" s="19"/>
      <c r="B426" s="42"/>
      <c r="C426" s="88" t="s">
        <v>2976</v>
      </c>
      <c r="D426" s="16">
        <v>0</v>
      </c>
      <c r="E426" s="26" t="s">
        <v>130</v>
      </c>
      <c r="F426" s="211" t="s">
        <v>2975</v>
      </c>
      <c r="G426" s="24"/>
    </row>
    <row r="427" spans="1:9" ht="31.5" customHeight="1">
      <c r="A427" s="19" t="s">
        <v>606</v>
      </c>
      <c r="B427" s="38" t="s">
        <v>605</v>
      </c>
      <c r="C427" s="88" t="s">
        <v>2974</v>
      </c>
      <c r="D427" s="16">
        <v>0</v>
      </c>
      <c r="E427" s="26" t="s">
        <v>130</v>
      </c>
      <c r="F427" s="88" t="s">
        <v>2973</v>
      </c>
      <c r="G427" s="24"/>
    </row>
    <row r="428" spans="1:9" ht="34.15" customHeight="1">
      <c r="A428" s="19"/>
      <c r="B428" s="38"/>
      <c r="C428" s="88" t="s">
        <v>2972</v>
      </c>
      <c r="D428" s="16">
        <v>0</v>
      </c>
      <c r="E428" s="26" t="s">
        <v>130</v>
      </c>
      <c r="F428" s="88" t="s">
        <v>2971</v>
      </c>
      <c r="G428" s="24"/>
    </row>
    <row r="429" spans="1:9" ht="39" customHeight="1">
      <c r="A429" s="19"/>
      <c r="B429" s="38"/>
      <c r="C429" s="211" t="s">
        <v>2970</v>
      </c>
      <c r="D429" s="16">
        <v>0</v>
      </c>
      <c r="E429" s="26" t="s">
        <v>130</v>
      </c>
      <c r="F429" s="211" t="s">
        <v>2969</v>
      </c>
      <c r="G429" s="24"/>
    </row>
    <row r="430" spans="1:9" ht="15.75" customHeight="1">
      <c r="A430" s="19"/>
      <c r="B430" s="38"/>
      <c r="C430" s="211" t="s">
        <v>2968</v>
      </c>
      <c r="D430" s="16">
        <v>0</v>
      </c>
      <c r="E430" s="26" t="s">
        <v>130</v>
      </c>
      <c r="F430" s="32" t="s">
        <v>2967</v>
      </c>
      <c r="G430" s="24"/>
    </row>
    <row r="431" spans="1:9" ht="15.75" customHeight="1">
      <c r="A431" s="19"/>
      <c r="B431" s="38"/>
      <c r="C431" s="88" t="s">
        <v>2966</v>
      </c>
      <c r="D431" s="16">
        <v>0</v>
      </c>
      <c r="E431" s="26" t="s">
        <v>130</v>
      </c>
      <c r="F431" s="88"/>
      <c r="G431" s="24"/>
    </row>
    <row r="432" spans="1:9" ht="31.5" customHeight="1">
      <c r="A432" s="19" t="s">
        <v>604</v>
      </c>
      <c r="B432" s="42" t="s">
        <v>603</v>
      </c>
      <c r="C432" s="88" t="s">
        <v>2965</v>
      </c>
      <c r="D432" s="16">
        <v>0</v>
      </c>
      <c r="E432" s="26" t="s">
        <v>130</v>
      </c>
      <c r="F432" s="211" t="s">
        <v>2964</v>
      </c>
      <c r="G432" s="24"/>
    </row>
    <row r="433" spans="1:9" ht="31.5" customHeight="1">
      <c r="A433" s="19"/>
      <c r="B433" s="79"/>
      <c r="C433" s="88" t="s">
        <v>2963</v>
      </c>
      <c r="D433" s="16">
        <v>0</v>
      </c>
      <c r="E433" s="26" t="s">
        <v>130</v>
      </c>
      <c r="F433" s="274" t="s">
        <v>2962</v>
      </c>
      <c r="G433" s="24"/>
    </row>
    <row r="434" spans="1:9" ht="40.15" customHeight="1">
      <c r="A434" s="408" t="s">
        <v>602</v>
      </c>
      <c r="B434" s="918" t="s">
        <v>601</v>
      </c>
      <c r="C434" s="919"/>
      <c r="D434" s="919"/>
      <c r="E434" s="919"/>
      <c r="F434" s="919"/>
      <c r="G434" s="920"/>
      <c r="H434" s="11">
        <f>SUM(D435:D437)</f>
        <v>0</v>
      </c>
      <c r="I434" s="11">
        <f>COUNT(D435:D437)*2</f>
        <v>6</v>
      </c>
    </row>
    <row r="435" spans="1:9" ht="47.25" customHeight="1">
      <c r="A435" s="19" t="s">
        <v>600</v>
      </c>
      <c r="B435" s="29" t="s">
        <v>599</v>
      </c>
      <c r="C435" s="23" t="s">
        <v>1666</v>
      </c>
      <c r="D435" s="24">
        <v>0</v>
      </c>
      <c r="E435" s="26" t="s">
        <v>51</v>
      </c>
      <c r="G435" s="24"/>
    </row>
    <row r="436" spans="1:9" ht="44.25" customHeight="1">
      <c r="A436" s="19" t="s">
        <v>598</v>
      </c>
      <c r="B436" s="29" t="s">
        <v>597</v>
      </c>
      <c r="C436" s="22" t="s">
        <v>1665</v>
      </c>
      <c r="D436" s="24">
        <v>0</v>
      </c>
      <c r="E436" s="55" t="s">
        <v>51</v>
      </c>
      <c r="F436" s="88" t="s">
        <v>2961</v>
      </c>
      <c r="G436" s="24"/>
    </row>
    <row r="437" spans="1:9" ht="31.5" customHeight="1">
      <c r="A437" s="19"/>
      <c r="B437" s="29"/>
      <c r="C437" s="22" t="s">
        <v>1661</v>
      </c>
      <c r="D437" s="24">
        <v>0</v>
      </c>
      <c r="E437" s="30" t="s">
        <v>130</v>
      </c>
      <c r="F437" s="88"/>
      <c r="G437" s="24"/>
    </row>
    <row r="438" spans="1:9" ht="30" hidden="1" customHeight="1">
      <c r="A438" s="21" t="s">
        <v>596</v>
      </c>
      <c r="B438" s="23" t="s">
        <v>595</v>
      </c>
      <c r="C438" s="25"/>
      <c r="D438" s="25"/>
      <c r="E438" s="26"/>
      <c r="F438" s="25"/>
      <c r="G438" s="25"/>
    </row>
    <row r="439" spans="1:9" ht="63" hidden="1" customHeight="1">
      <c r="A439" s="21" t="s">
        <v>594</v>
      </c>
      <c r="B439" s="29" t="s">
        <v>593</v>
      </c>
      <c r="C439" s="25"/>
      <c r="D439" s="25"/>
      <c r="E439" s="26"/>
      <c r="F439" s="25"/>
      <c r="G439" s="25"/>
    </row>
    <row r="440" spans="1:9" ht="40.15" hidden="1" customHeight="1">
      <c r="A440" s="410" t="s">
        <v>591</v>
      </c>
      <c r="B440" s="918" t="s">
        <v>590</v>
      </c>
      <c r="C440" s="919"/>
      <c r="D440" s="919"/>
      <c r="E440" s="919"/>
      <c r="F440" s="919"/>
      <c r="G440" s="920"/>
    </row>
    <row r="441" spans="1:9" ht="47.25" hidden="1" customHeight="1">
      <c r="A441" s="21" t="s">
        <v>589</v>
      </c>
      <c r="B441" s="42" t="s">
        <v>588</v>
      </c>
      <c r="C441" s="42"/>
      <c r="D441" s="25"/>
      <c r="E441" s="26"/>
      <c r="F441" s="25"/>
      <c r="G441" s="25"/>
    </row>
    <row r="442" spans="1:9" ht="63" hidden="1" customHeight="1">
      <c r="A442" s="21" t="s">
        <v>583</v>
      </c>
      <c r="B442" s="42" t="s">
        <v>582</v>
      </c>
      <c r="C442" s="25"/>
      <c r="D442" s="25"/>
      <c r="E442" s="26"/>
      <c r="F442" s="25"/>
      <c r="G442" s="25"/>
    </row>
    <row r="443" spans="1:9" ht="47.25" hidden="1" customHeight="1">
      <c r="A443" s="21" t="s">
        <v>569</v>
      </c>
      <c r="B443" s="42" t="s">
        <v>568</v>
      </c>
      <c r="C443" s="25"/>
      <c r="D443" s="25"/>
      <c r="E443" s="26"/>
      <c r="F443" s="25"/>
      <c r="G443" s="25"/>
    </row>
    <row r="444" spans="1:9" ht="63" hidden="1" customHeight="1">
      <c r="A444" s="21" t="s">
        <v>565</v>
      </c>
      <c r="B444" s="42" t="s">
        <v>564</v>
      </c>
      <c r="C444" s="25"/>
      <c r="D444" s="25"/>
      <c r="E444" s="26"/>
      <c r="F444" s="25"/>
      <c r="G444" s="25"/>
    </row>
    <row r="445" spans="1:9" ht="47.25" hidden="1" customHeight="1">
      <c r="A445" s="21" t="s">
        <v>562</v>
      </c>
      <c r="B445" s="42" t="s">
        <v>561</v>
      </c>
      <c r="C445" s="25"/>
      <c r="D445" s="25"/>
      <c r="E445" s="26"/>
      <c r="F445" s="25"/>
      <c r="G445" s="25"/>
    </row>
    <row r="446" spans="1:9" ht="45" hidden="1" customHeight="1">
      <c r="A446" s="21" t="s">
        <v>558</v>
      </c>
      <c r="B446" s="17" t="s">
        <v>557</v>
      </c>
      <c r="C446" s="25"/>
      <c r="D446" s="25"/>
      <c r="E446" s="26"/>
      <c r="F446" s="25"/>
      <c r="G446" s="25"/>
    </row>
    <row r="447" spans="1:9" ht="40.15" customHeight="1">
      <c r="A447" s="408" t="s">
        <v>548</v>
      </c>
      <c r="B447" s="918" t="s">
        <v>547</v>
      </c>
      <c r="C447" s="919"/>
      <c r="D447" s="919"/>
      <c r="E447" s="919"/>
      <c r="F447" s="919"/>
      <c r="G447" s="920"/>
      <c r="H447" s="11">
        <f>SUM(D449:D462)</f>
        <v>0</v>
      </c>
      <c r="I447" s="11">
        <f>COUNT(D449:D462)*2</f>
        <v>28</v>
      </c>
    </row>
    <row r="448" spans="1:9" ht="78.75" hidden="1" customHeight="1">
      <c r="A448" s="21" t="s">
        <v>546</v>
      </c>
      <c r="B448" s="42" t="s">
        <v>545</v>
      </c>
      <c r="C448" s="25"/>
      <c r="D448" s="25"/>
      <c r="E448" s="26"/>
      <c r="F448" s="25"/>
      <c r="G448" s="25"/>
    </row>
    <row r="449" spans="1:9" ht="58.9" customHeight="1">
      <c r="A449" s="19" t="s">
        <v>544</v>
      </c>
      <c r="B449" s="42" t="s">
        <v>543</v>
      </c>
      <c r="C449" s="22" t="s">
        <v>2960</v>
      </c>
      <c r="D449" s="24">
        <v>0</v>
      </c>
      <c r="E449" s="26" t="s">
        <v>110</v>
      </c>
      <c r="F449" s="17" t="s">
        <v>2959</v>
      </c>
      <c r="G449" s="24"/>
    </row>
    <row r="450" spans="1:9" ht="58.9" customHeight="1">
      <c r="A450" s="19"/>
      <c r="B450" s="42"/>
      <c r="C450" s="22" t="s">
        <v>2958</v>
      </c>
      <c r="D450" s="24">
        <v>0</v>
      </c>
      <c r="E450" s="26" t="s">
        <v>110</v>
      </c>
      <c r="F450" s="17" t="s">
        <v>2957</v>
      </c>
      <c r="G450" s="24"/>
    </row>
    <row r="451" spans="1:9" ht="74.650000000000006" customHeight="1">
      <c r="A451" s="19"/>
      <c r="B451" s="42"/>
      <c r="C451" s="22" t="s">
        <v>2956</v>
      </c>
      <c r="D451" s="24">
        <v>0</v>
      </c>
      <c r="E451" s="26" t="s">
        <v>110</v>
      </c>
      <c r="F451" s="17" t="s">
        <v>2955</v>
      </c>
      <c r="G451" s="24"/>
    </row>
    <row r="452" spans="1:9" ht="15.75" customHeight="1">
      <c r="A452" s="19"/>
      <c r="B452" s="42"/>
      <c r="C452" s="22" t="s">
        <v>2954</v>
      </c>
      <c r="D452" s="24">
        <v>0</v>
      </c>
      <c r="E452" s="26" t="s">
        <v>110</v>
      </c>
      <c r="F452" s="25"/>
      <c r="G452" s="24"/>
    </row>
    <row r="453" spans="1:9" ht="63" customHeight="1">
      <c r="A453" s="19" t="s">
        <v>542</v>
      </c>
      <c r="B453" s="42" t="s">
        <v>541</v>
      </c>
      <c r="C453" s="273" t="s">
        <v>2953</v>
      </c>
      <c r="D453" s="24">
        <v>0</v>
      </c>
      <c r="E453" s="26" t="s">
        <v>110</v>
      </c>
      <c r="F453" s="23" t="s">
        <v>2952</v>
      </c>
      <c r="G453" s="24"/>
    </row>
    <row r="454" spans="1:9" ht="15.75" customHeight="1">
      <c r="A454" s="19"/>
      <c r="B454" s="42"/>
      <c r="C454" s="273" t="s">
        <v>2951</v>
      </c>
      <c r="D454" s="24">
        <v>0</v>
      </c>
      <c r="E454" s="26" t="s">
        <v>110</v>
      </c>
      <c r="F454" s="25"/>
      <c r="G454" s="24"/>
    </row>
    <row r="455" spans="1:9" ht="15.75" customHeight="1">
      <c r="A455" s="19"/>
      <c r="B455" s="42"/>
      <c r="C455" s="273" t="s">
        <v>2950</v>
      </c>
      <c r="D455" s="24">
        <v>0</v>
      </c>
      <c r="E455" s="26" t="s">
        <v>110</v>
      </c>
      <c r="F455" s="25"/>
      <c r="G455" s="24"/>
    </row>
    <row r="456" spans="1:9" ht="15.75" customHeight="1">
      <c r="A456" s="19"/>
      <c r="B456" s="42"/>
      <c r="C456" s="273" t="s">
        <v>2949</v>
      </c>
      <c r="D456" s="24">
        <v>0</v>
      </c>
      <c r="E456" s="26" t="s">
        <v>110</v>
      </c>
      <c r="F456" s="25"/>
      <c r="G456" s="24"/>
    </row>
    <row r="457" spans="1:9" ht="30" customHeight="1">
      <c r="A457" s="19"/>
      <c r="B457" s="42"/>
      <c r="C457" s="273" t="s">
        <v>2948</v>
      </c>
      <c r="D457" s="24">
        <v>0</v>
      </c>
      <c r="E457" s="26" t="s">
        <v>110</v>
      </c>
      <c r="F457" s="25"/>
      <c r="G457" s="24"/>
    </row>
    <row r="458" spans="1:9" ht="47.25" customHeight="1">
      <c r="A458" s="19" t="s">
        <v>540</v>
      </c>
      <c r="B458" s="42" t="s">
        <v>539</v>
      </c>
      <c r="C458" s="272" t="s">
        <v>2947</v>
      </c>
      <c r="D458" s="24">
        <v>0</v>
      </c>
      <c r="E458" s="26" t="s">
        <v>51</v>
      </c>
      <c r="F458" s="25"/>
      <c r="G458" s="24"/>
    </row>
    <row r="459" spans="1:9" ht="31.5" customHeight="1">
      <c r="A459" s="19"/>
      <c r="B459" s="42"/>
      <c r="C459" s="272" t="s">
        <v>1622</v>
      </c>
      <c r="D459" s="24">
        <v>0</v>
      </c>
      <c r="E459" s="26" t="s">
        <v>110</v>
      </c>
      <c r="F459" s="25"/>
      <c r="G459" s="24"/>
    </row>
    <row r="460" spans="1:9" ht="15.75" customHeight="1">
      <c r="A460" s="19"/>
      <c r="B460" s="42"/>
      <c r="C460" s="272" t="s">
        <v>1618</v>
      </c>
      <c r="D460" s="24">
        <v>0</v>
      </c>
      <c r="E460" s="26" t="s">
        <v>110</v>
      </c>
      <c r="F460" s="25"/>
      <c r="G460" s="24"/>
    </row>
    <row r="461" spans="1:9" ht="15.75" customHeight="1">
      <c r="A461" s="19"/>
      <c r="B461" s="42"/>
      <c r="C461" s="272" t="s">
        <v>1616</v>
      </c>
      <c r="D461" s="24">
        <v>0</v>
      </c>
      <c r="E461" s="26" t="s">
        <v>110</v>
      </c>
      <c r="F461" s="25"/>
      <c r="G461" s="24"/>
    </row>
    <row r="462" spans="1:9" ht="15.75" customHeight="1">
      <c r="A462" s="19"/>
      <c r="B462" s="42"/>
      <c r="C462" s="272" t="s">
        <v>1612</v>
      </c>
      <c r="D462" s="24">
        <v>0</v>
      </c>
      <c r="E462" s="26" t="s">
        <v>110</v>
      </c>
      <c r="F462" s="25"/>
      <c r="G462" s="24"/>
    </row>
    <row r="463" spans="1:9" ht="40.15" customHeight="1">
      <c r="A463" s="408" t="s">
        <v>538</v>
      </c>
      <c r="B463" s="918" t="s">
        <v>537</v>
      </c>
      <c r="C463" s="919"/>
      <c r="D463" s="919"/>
      <c r="E463" s="919"/>
      <c r="F463" s="919"/>
      <c r="G463" s="920"/>
      <c r="H463" s="11">
        <f>SUM(D464:D468)</f>
        <v>0</v>
      </c>
      <c r="I463" s="11">
        <f>COUNT(D464:D468)*2</f>
        <v>6</v>
      </c>
    </row>
    <row r="464" spans="1:9" ht="31.5" customHeight="1">
      <c r="A464" s="19" t="s">
        <v>536</v>
      </c>
      <c r="B464" s="42" t="s">
        <v>535</v>
      </c>
      <c r="C464" s="22" t="s">
        <v>2946</v>
      </c>
      <c r="D464" s="24">
        <v>0</v>
      </c>
      <c r="E464" s="26" t="s">
        <v>110</v>
      </c>
      <c r="F464" s="25"/>
      <c r="G464" s="24"/>
    </row>
    <row r="465" spans="1:7" ht="30" customHeight="1">
      <c r="A465" s="19"/>
      <c r="B465" s="42"/>
      <c r="C465" s="207" t="s">
        <v>1607</v>
      </c>
      <c r="D465" s="24">
        <v>0</v>
      </c>
      <c r="E465" s="26" t="s">
        <v>808</v>
      </c>
      <c r="F465" s="25"/>
      <c r="G465" s="24"/>
    </row>
    <row r="466" spans="1:7" ht="47.25" hidden="1" customHeight="1">
      <c r="A466" s="21" t="s">
        <v>534</v>
      </c>
      <c r="B466" s="42" t="s">
        <v>533</v>
      </c>
      <c r="C466" s="25"/>
      <c r="D466" s="25"/>
      <c r="E466" s="26"/>
      <c r="F466" s="25"/>
      <c r="G466" s="25"/>
    </row>
    <row r="467" spans="1:7" ht="31.5" hidden="1" customHeight="1">
      <c r="A467" s="21" t="s">
        <v>532</v>
      </c>
      <c r="B467" s="42" t="s">
        <v>531</v>
      </c>
      <c r="C467" s="25"/>
      <c r="D467" s="25"/>
      <c r="E467" s="26"/>
      <c r="F467" s="25"/>
      <c r="G467" s="25"/>
    </row>
    <row r="468" spans="1:7" ht="31.5" customHeight="1">
      <c r="A468" s="19" t="s">
        <v>530</v>
      </c>
      <c r="B468" s="42" t="s">
        <v>529</v>
      </c>
      <c r="C468" s="22" t="s">
        <v>1599</v>
      </c>
      <c r="D468" s="24">
        <v>0</v>
      </c>
      <c r="E468" s="26" t="s">
        <v>110</v>
      </c>
      <c r="F468" s="25"/>
      <c r="G468" s="24"/>
    </row>
    <row r="469" spans="1:7" ht="47.25" hidden="1" customHeight="1">
      <c r="A469" s="21" t="s">
        <v>528</v>
      </c>
      <c r="B469" s="42" t="s">
        <v>527</v>
      </c>
      <c r="C469" s="25"/>
      <c r="D469" s="25"/>
      <c r="E469" s="26"/>
      <c r="F469" s="25"/>
      <c r="G469" s="25"/>
    </row>
    <row r="470" spans="1:7" ht="40.15" hidden="1" customHeight="1">
      <c r="A470" s="410" t="s">
        <v>526</v>
      </c>
      <c r="B470" s="918" t="s">
        <v>525</v>
      </c>
      <c r="C470" s="919"/>
      <c r="D470" s="919"/>
      <c r="E470" s="919"/>
      <c r="F470" s="919"/>
      <c r="G470" s="920"/>
    </row>
    <row r="471" spans="1:7" ht="31.5" hidden="1" customHeight="1">
      <c r="A471" s="21" t="s">
        <v>524</v>
      </c>
      <c r="B471" s="31" t="s">
        <v>523</v>
      </c>
      <c r="C471" s="25"/>
      <c r="D471" s="25"/>
      <c r="E471" s="26"/>
      <c r="F471" s="25"/>
      <c r="G471" s="25"/>
    </row>
    <row r="472" spans="1:7" ht="60" hidden="1" customHeight="1">
      <c r="A472" s="21" t="s">
        <v>497</v>
      </c>
      <c r="B472" s="23" t="s">
        <v>496</v>
      </c>
      <c r="C472" s="25"/>
      <c r="D472" s="25"/>
      <c r="E472" s="26"/>
      <c r="F472" s="25"/>
      <c r="G472" s="25"/>
    </row>
    <row r="473" spans="1:7" ht="31.5" hidden="1" customHeight="1">
      <c r="A473" s="21" t="s">
        <v>495</v>
      </c>
      <c r="B473" s="31" t="s">
        <v>494</v>
      </c>
      <c r="C473" s="25"/>
      <c r="D473" s="25"/>
      <c r="E473" s="26"/>
      <c r="F473" s="25"/>
      <c r="G473" s="25"/>
    </row>
    <row r="474" spans="1:7" ht="47.25" hidden="1" customHeight="1">
      <c r="A474" s="21" t="s">
        <v>493</v>
      </c>
      <c r="B474" s="31" t="s">
        <v>492</v>
      </c>
      <c r="C474" s="25"/>
      <c r="D474" s="25"/>
      <c r="E474" s="26"/>
      <c r="F474" s="25"/>
      <c r="G474" s="25"/>
    </row>
    <row r="475" spans="1:7" ht="47.25" hidden="1" customHeight="1">
      <c r="A475" s="21" t="s">
        <v>491</v>
      </c>
      <c r="B475" s="31" t="s">
        <v>490</v>
      </c>
      <c r="C475" s="25"/>
      <c r="D475" s="25"/>
      <c r="E475" s="26"/>
      <c r="F475" s="25"/>
      <c r="G475" s="25"/>
    </row>
    <row r="476" spans="1:7" ht="47.25" hidden="1" customHeight="1">
      <c r="A476" s="21" t="s">
        <v>489</v>
      </c>
      <c r="B476" s="31" t="s">
        <v>488</v>
      </c>
      <c r="C476" s="25"/>
      <c r="D476" s="25"/>
      <c r="E476" s="26"/>
      <c r="F476" s="25"/>
      <c r="G476" s="25"/>
    </row>
    <row r="477" spans="1:7" ht="31.5" hidden="1" customHeight="1">
      <c r="A477" s="21" t="s">
        <v>486</v>
      </c>
      <c r="B477" s="31" t="s">
        <v>485</v>
      </c>
      <c r="C477" s="25"/>
      <c r="D477" s="25"/>
      <c r="E477" s="26"/>
      <c r="F477" s="25"/>
      <c r="G477" s="25"/>
    </row>
    <row r="478" spans="1:7" ht="40.15" hidden="1" customHeight="1">
      <c r="A478" s="410" t="s">
        <v>482</v>
      </c>
      <c r="B478" s="918" t="s">
        <v>481</v>
      </c>
      <c r="C478" s="919"/>
      <c r="D478" s="919"/>
      <c r="E478" s="919"/>
      <c r="F478" s="919"/>
      <c r="G478" s="920"/>
    </row>
    <row r="479" spans="1:7" ht="31.5" hidden="1" customHeight="1">
      <c r="A479" s="21" t="s">
        <v>480</v>
      </c>
      <c r="B479" s="38" t="s">
        <v>479</v>
      </c>
      <c r="C479" s="25"/>
      <c r="D479" s="25"/>
      <c r="E479" s="26"/>
      <c r="F479" s="25"/>
      <c r="G479" s="25"/>
    </row>
    <row r="480" spans="1:7" ht="31.5" hidden="1" customHeight="1">
      <c r="A480" s="21" t="s">
        <v>478</v>
      </c>
      <c r="B480" s="38" t="s">
        <v>477</v>
      </c>
      <c r="C480" s="25"/>
      <c r="D480" s="25"/>
      <c r="E480" s="26"/>
      <c r="F480" s="25"/>
      <c r="G480" s="25"/>
    </row>
    <row r="481" spans="1:7" ht="31.5" hidden="1" customHeight="1">
      <c r="A481" s="21" t="s">
        <v>476</v>
      </c>
      <c r="B481" s="38" t="s">
        <v>475</v>
      </c>
      <c r="C481" s="25"/>
      <c r="D481" s="25"/>
      <c r="E481" s="26"/>
      <c r="F481" s="25"/>
      <c r="G481" s="25"/>
    </row>
    <row r="482" spans="1:7" ht="31.5" hidden="1" customHeight="1">
      <c r="A482" s="21" t="s">
        <v>474</v>
      </c>
      <c r="B482" s="38" t="s">
        <v>473</v>
      </c>
      <c r="C482" s="25"/>
      <c r="D482" s="25"/>
      <c r="E482" s="26"/>
      <c r="F482" s="25"/>
      <c r="G482" s="25"/>
    </row>
    <row r="483" spans="1:7" ht="31.5" hidden="1" customHeight="1">
      <c r="A483" s="21" t="s">
        <v>472</v>
      </c>
      <c r="B483" s="38" t="s">
        <v>471</v>
      </c>
      <c r="C483" s="25"/>
      <c r="D483" s="25"/>
      <c r="E483" s="26"/>
      <c r="F483" s="25"/>
      <c r="G483" s="25"/>
    </row>
    <row r="484" spans="1:7" ht="31.5" hidden="1" customHeight="1">
      <c r="A484" s="21" t="s">
        <v>470</v>
      </c>
      <c r="B484" s="38" t="s">
        <v>469</v>
      </c>
      <c r="C484" s="25"/>
      <c r="D484" s="25"/>
      <c r="E484" s="26"/>
      <c r="F484" s="25"/>
      <c r="G484" s="25"/>
    </row>
    <row r="485" spans="1:7" ht="40.15" hidden="1" customHeight="1">
      <c r="A485" s="410" t="s">
        <v>468</v>
      </c>
      <c r="B485" s="918" t="s">
        <v>467</v>
      </c>
      <c r="C485" s="919"/>
      <c r="D485" s="919"/>
      <c r="E485" s="919"/>
      <c r="F485" s="919"/>
      <c r="G485" s="920"/>
    </row>
    <row r="486" spans="1:7" ht="31.5" hidden="1" customHeight="1">
      <c r="A486" s="21" t="s">
        <v>466</v>
      </c>
      <c r="B486" s="38" t="s">
        <v>465</v>
      </c>
      <c r="C486" s="25"/>
      <c r="D486" s="25"/>
      <c r="E486" s="26"/>
      <c r="F486" s="25"/>
      <c r="G486" s="25"/>
    </row>
    <row r="487" spans="1:7" ht="31.5" hidden="1" customHeight="1">
      <c r="A487" s="21" t="s">
        <v>454</v>
      </c>
      <c r="B487" s="38" t="s">
        <v>453</v>
      </c>
      <c r="C487" s="25"/>
      <c r="D487" s="25"/>
      <c r="E487" s="26"/>
      <c r="F487" s="25"/>
      <c r="G487" s="25"/>
    </row>
    <row r="488" spans="1:7" ht="31.5" hidden="1" customHeight="1">
      <c r="A488" s="21" t="s">
        <v>445</v>
      </c>
      <c r="B488" s="38" t="s">
        <v>444</v>
      </c>
      <c r="C488" s="25"/>
      <c r="D488" s="25"/>
      <c r="E488" s="26"/>
      <c r="F488" s="25"/>
      <c r="G488" s="25"/>
    </row>
    <row r="489" spans="1:7" ht="31.5" hidden="1" customHeight="1">
      <c r="A489" s="21" t="s">
        <v>436</v>
      </c>
      <c r="B489" s="38" t="s">
        <v>435</v>
      </c>
      <c r="C489" s="25"/>
      <c r="D489" s="25"/>
      <c r="E489" s="26"/>
      <c r="F489" s="25"/>
      <c r="G489" s="25"/>
    </row>
    <row r="490" spans="1:7" ht="40.15" hidden="1" customHeight="1">
      <c r="A490" s="410" t="s">
        <v>430</v>
      </c>
      <c r="B490" s="918" t="s">
        <v>429</v>
      </c>
      <c r="C490" s="919"/>
      <c r="D490" s="919"/>
      <c r="E490" s="919"/>
      <c r="F490" s="919"/>
      <c r="G490" s="920"/>
    </row>
    <row r="491" spans="1:7" ht="47.25" hidden="1" customHeight="1">
      <c r="A491" s="21" t="s">
        <v>428</v>
      </c>
      <c r="B491" s="42" t="s">
        <v>427</v>
      </c>
      <c r="C491" s="25"/>
      <c r="D491" s="25"/>
      <c r="E491" s="26"/>
      <c r="F491" s="25"/>
      <c r="G491" s="25"/>
    </row>
    <row r="492" spans="1:7" ht="47.25" hidden="1" customHeight="1">
      <c r="A492" s="21" t="s">
        <v>420</v>
      </c>
      <c r="B492" s="42" t="s">
        <v>419</v>
      </c>
      <c r="C492" s="25"/>
      <c r="D492" s="25"/>
      <c r="E492" s="26"/>
      <c r="F492" s="25"/>
      <c r="G492" s="25"/>
    </row>
    <row r="493" spans="1:7" ht="47.25" hidden="1" customHeight="1">
      <c r="A493" s="21" t="s">
        <v>406</v>
      </c>
      <c r="B493" s="42" t="s">
        <v>405</v>
      </c>
      <c r="C493" s="25"/>
      <c r="D493" s="25"/>
      <c r="E493" s="26"/>
      <c r="F493" s="25"/>
      <c r="G493" s="25"/>
    </row>
    <row r="494" spans="1:7" ht="47.25" hidden="1" customHeight="1">
      <c r="A494" s="21" t="s">
        <v>391</v>
      </c>
      <c r="B494" s="42" t="s">
        <v>390</v>
      </c>
      <c r="C494" s="25"/>
      <c r="D494" s="25"/>
      <c r="E494" s="26"/>
      <c r="F494" s="25"/>
      <c r="G494" s="25"/>
    </row>
    <row r="495" spans="1:7" ht="47.25" hidden="1" customHeight="1">
      <c r="A495" s="21" t="s">
        <v>380</v>
      </c>
      <c r="B495" s="42" t="s">
        <v>379</v>
      </c>
      <c r="C495" s="25"/>
      <c r="D495" s="25"/>
      <c r="E495" s="26"/>
      <c r="F495" s="25"/>
      <c r="G495" s="25"/>
    </row>
    <row r="496" spans="1:7" ht="47.25" hidden="1" customHeight="1">
      <c r="A496" s="21" t="s">
        <v>378</v>
      </c>
      <c r="B496" s="42" t="s">
        <v>377</v>
      </c>
      <c r="C496" s="25"/>
      <c r="D496" s="25"/>
      <c r="E496" s="26"/>
      <c r="F496" s="25"/>
      <c r="G496" s="25"/>
    </row>
    <row r="497" spans="1:9" ht="47.25" hidden="1" customHeight="1">
      <c r="A497" s="21" t="s">
        <v>375</v>
      </c>
      <c r="B497" s="42" t="s">
        <v>374</v>
      </c>
      <c r="C497" s="25"/>
      <c r="D497" s="25"/>
      <c r="E497" s="26"/>
      <c r="F497" s="25"/>
      <c r="G497" s="25"/>
    </row>
    <row r="498" spans="1:9" ht="78.75" hidden="1" customHeight="1">
      <c r="A498" s="21" t="s">
        <v>372</v>
      </c>
      <c r="B498" s="42" t="s">
        <v>371</v>
      </c>
      <c r="C498" s="25"/>
      <c r="D498" s="25"/>
      <c r="E498" s="26"/>
      <c r="F498" s="25"/>
      <c r="G498" s="25"/>
    </row>
    <row r="499" spans="1:9" ht="31.5" hidden="1" customHeight="1">
      <c r="A499" s="21" t="s">
        <v>365</v>
      </c>
      <c r="B499" s="38" t="s">
        <v>364</v>
      </c>
      <c r="C499" s="25"/>
      <c r="D499" s="25"/>
      <c r="E499" s="26"/>
      <c r="F499" s="25"/>
      <c r="G499" s="25"/>
    </row>
    <row r="500" spans="1:9" ht="47.25" hidden="1" customHeight="1">
      <c r="A500" s="21" t="s">
        <v>362</v>
      </c>
      <c r="B500" s="42" t="s">
        <v>361</v>
      </c>
      <c r="C500" s="25"/>
      <c r="D500" s="25"/>
      <c r="E500" s="26"/>
      <c r="F500" s="25"/>
      <c r="G500" s="25"/>
    </row>
    <row r="501" spans="1:9" ht="18.75" customHeight="1">
      <c r="A501" s="215"/>
      <c r="B501" s="912" t="s">
        <v>358</v>
      </c>
      <c r="C501" s="913"/>
      <c r="D501" s="913"/>
      <c r="E501" s="913"/>
      <c r="F501" s="913"/>
      <c r="G501" s="913"/>
      <c r="H501" s="11">
        <f>H502+H510+H526+H536+H555+H574</f>
        <v>0</v>
      </c>
      <c r="I501" s="11">
        <f>I502+I510+I526+I536+I555+I574</f>
        <v>162</v>
      </c>
    </row>
    <row r="502" spans="1:9" ht="40.15" customHeight="1">
      <c r="A502" s="408" t="s">
        <v>357</v>
      </c>
      <c r="B502" s="918" t="s">
        <v>356</v>
      </c>
      <c r="C502" s="919"/>
      <c r="D502" s="919"/>
      <c r="E502" s="919"/>
      <c r="F502" s="919"/>
      <c r="G502" s="920"/>
      <c r="H502" s="11">
        <f>SUM(D504:D509)</f>
        <v>0</v>
      </c>
      <c r="I502" s="11">
        <f>COUNT(D504:D509)*2</f>
        <v>12</v>
      </c>
    </row>
    <row r="503" spans="1:9" ht="31.5" hidden="1" customHeight="1">
      <c r="A503" s="49" t="s">
        <v>355</v>
      </c>
      <c r="B503" s="42" t="s">
        <v>354</v>
      </c>
      <c r="C503" s="12"/>
      <c r="D503" s="12"/>
      <c r="E503" s="13"/>
      <c r="F503" s="12"/>
      <c r="G503" s="12"/>
    </row>
    <row r="504" spans="1:9" ht="47.25" customHeight="1">
      <c r="A504" s="44" t="s">
        <v>353</v>
      </c>
      <c r="B504" s="42" t="s">
        <v>352</v>
      </c>
      <c r="C504" s="30" t="s">
        <v>1579</v>
      </c>
      <c r="D504" s="47">
        <v>0</v>
      </c>
      <c r="E504" s="13" t="s">
        <v>110</v>
      </c>
      <c r="F504" s="30" t="s">
        <v>1578</v>
      </c>
      <c r="G504" s="15"/>
    </row>
    <row r="505" spans="1:9" ht="31.5" customHeight="1">
      <c r="A505" s="44" t="s">
        <v>351</v>
      </c>
      <c r="B505" s="42" t="s">
        <v>350</v>
      </c>
      <c r="C505" s="30" t="s">
        <v>2010</v>
      </c>
      <c r="D505" s="47">
        <v>0</v>
      </c>
      <c r="E505" s="13" t="s">
        <v>110</v>
      </c>
      <c r="F505" s="30" t="s">
        <v>2009</v>
      </c>
      <c r="G505" s="15"/>
    </row>
    <row r="506" spans="1:9" ht="31.5" customHeight="1">
      <c r="A506" s="44" t="s">
        <v>349</v>
      </c>
      <c r="B506" s="42" t="s">
        <v>348</v>
      </c>
      <c r="C506" s="23" t="s">
        <v>347</v>
      </c>
      <c r="D506" s="47">
        <v>0</v>
      </c>
      <c r="E506" s="13" t="s">
        <v>110</v>
      </c>
      <c r="F506" s="30" t="s">
        <v>2008</v>
      </c>
      <c r="G506" s="15"/>
    </row>
    <row r="507" spans="1:9" ht="31.5" customHeight="1">
      <c r="A507" s="44"/>
      <c r="B507" s="42"/>
      <c r="C507" s="23" t="s">
        <v>2945</v>
      </c>
      <c r="D507" s="47">
        <v>0</v>
      </c>
      <c r="E507" s="13" t="s">
        <v>110</v>
      </c>
      <c r="F507" s="13"/>
      <c r="G507" s="15"/>
    </row>
    <row r="508" spans="1:9" ht="47.25" customHeight="1">
      <c r="A508" s="44" t="s">
        <v>344</v>
      </c>
      <c r="B508" s="42" t="s">
        <v>343</v>
      </c>
      <c r="C508" s="58" t="s">
        <v>342</v>
      </c>
      <c r="D508" s="47">
        <v>0</v>
      </c>
      <c r="E508" s="13" t="s">
        <v>110</v>
      </c>
      <c r="F508" s="45" t="s">
        <v>341</v>
      </c>
      <c r="G508" s="15"/>
    </row>
    <row r="509" spans="1:9" ht="31.5" customHeight="1">
      <c r="A509" s="44" t="s">
        <v>340</v>
      </c>
      <c r="B509" s="57" t="s">
        <v>339</v>
      </c>
      <c r="C509" s="30" t="s">
        <v>338</v>
      </c>
      <c r="D509" s="47">
        <v>0</v>
      </c>
      <c r="E509" s="13" t="s">
        <v>110</v>
      </c>
      <c r="F509" s="12"/>
      <c r="G509" s="15"/>
    </row>
    <row r="510" spans="1:9" ht="40.15" customHeight="1">
      <c r="A510" s="408" t="s">
        <v>337</v>
      </c>
      <c r="B510" s="918" t="s">
        <v>336</v>
      </c>
      <c r="C510" s="919"/>
      <c r="D510" s="919"/>
      <c r="E510" s="919"/>
      <c r="F510" s="919"/>
      <c r="G510" s="920"/>
      <c r="H510" s="11">
        <f>SUM(D511:D525)</f>
        <v>0</v>
      </c>
      <c r="I510" s="11">
        <f>COUNT(D511:D525)*2</f>
        <v>30</v>
      </c>
    </row>
    <row r="511" spans="1:9" ht="31.5" customHeight="1">
      <c r="A511" s="44" t="s">
        <v>335</v>
      </c>
      <c r="B511" s="42" t="s">
        <v>334</v>
      </c>
      <c r="C511" s="23" t="s">
        <v>333</v>
      </c>
      <c r="D511" s="16">
        <v>0</v>
      </c>
      <c r="E511" s="13" t="s">
        <v>168</v>
      </c>
      <c r="F511" s="22" t="s">
        <v>332</v>
      </c>
      <c r="G511" s="16"/>
    </row>
    <row r="512" spans="1:9" ht="39.75" customHeight="1">
      <c r="A512" s="44"/>
      <c r="B512" s="42"/>
      <c r="C512" s="23" t="s">
        <v>331</v>
      </c>
      <c r="D512" s="16">
        <v>0</v>
      </c>
      <c r="E512" s="13" t="s">
        <v>235</v>
      </c>
      <c r="F512" s="22" t="s">
        <v>330</v>
      </c>
      <c r="G512" s="16"/>
    </row>
    <row r="513" spans="1:9" ht="45" customHeight="1">
      <c r="A513" s="44"/>
      <c r="B513" s="42"/>
      <c r="C513" s="23" t="s">
        <v>329</v>
      </c>
      <c r="D513" s="16">
        <v>0</v>
      </c>
      <c r="E513" s="13" t="s">
        <v>235</v>
      </c>
      <c r="F513" s="22" t="s">
        <v>328</v>
      </c>
      <c r="G513" s="16"/>
    </row>
    <row r="514" spans="1:9" ht="33.75" customHeight="1">
      <c r="A514" s="44"/>
      <c r="B514" s="42"/>
      <c r="C514" s="23" t="s">
        <v>327</v>
      </c>
      <c r="D514" s="16">
        <v>0</v>
      </c>
      <c r="E514" s="13" t="s">
        <v>235</v>
      </c>
      <c r="F514" s="22" t="s">
        <v>326</v>
      </c>
      <c r="G514" s="16"/>
    </row>
    <row r="515" spans="1:9" ht="30" customHeight="1">
      <c r="A515" s="44"/>
      <c r="B515" s="42"/>
      <c r="C515" s="23" t="s">
        <v>325</v>
      </c>
      <c r="D515" s="16">
        <v>0</v>
      </c>
      <c r="E515" s="13" t="s">
        <v>168</v>
      </c>
      <c r="F515" s="22" t="s">
        <v>324</v>
      </c>
      <c r="G515" s="16"/>
    </row>
    <row r="516" spans="1:9" ht="28.5" customHeight="1">
      <c r="A516" s="44"/>
      <c r="B516" s="42"/>
      <c r="C516" s="56" t="s">
        <v>1572</v>
      </c>
      <c r="D516" s="16">
        <v>0</v>
      </c>
      <c r="E516" s="13" t="s">
        <v>168</v>
      </c>
      <c r="F516" s="12"/>
      <c r="G516" s="16"/>
    </row>
    <row r="517" spans="1:9" ht="30" customHeight="1">
      <c r="A517" s="44"/>
      <c r="B517" s="42"/>
      <c r="C517" s="56" t="s">
        <v>1571</v>
      </c>
      <c r="D517" s="16">
        <v>0</v>
      </c>
      <c r="E517" s="13" t="s">
        <v>168</v>
      </c>
      <c r="F517" s="12"/>
      <c r="G517" s="16"/>
    </row>
    <row r="518" spans="1:9" ht="31.5" customHeight="1">
      <c r="A518" s="44" t="s">
        <v>323</v>
      </c>
      <c r="B518" s="42" t="s">
        <v>322</v>
      </c>
      <c r="C518" s="23" t="s">
        <v>321</v>
      </c>
      <c r="D518" s="16">
        <v>0</v>
      </c>
      <c r="E518" s="13" t="s">
        <v>116</v>
      </c>
      <c r="F518" s="22" t="s">
        <v>320</v>
      </c>
      <c r="G518" s="16"/>
    </row>
    <row r="519" spans="1:9" ht="31.5" customHeight="1">
      <c r="A519" s="44"/>
      <c r="B519" s="42"/>
      <c r="C519" s="271" t="s">
        <v>2944</v>
      </c>
      <c r="D519" s="16">
        <v>0</v>
      </c>
      <c r="E519" s="13" t="s">
        <v>116</v>
      </c>
      <c r="F519" s="271" t="s">
        <v>2943</v>
      </c>
      <c r="G519" s="16"/>
    </row>
    <row r="520" spans="1:9" ht="30" customHeight="1">
      <c r="A520" s="44"/>
      <c r="B520" s="42"/>
      <c r="C520" s="23" t="s">
        <v>319</v>
      </c>
      <c r="D520" s="16">
        <v>0</v>
      </c>
      <c r="E520" s="13" t="s">
        <v>126</v>
      </c>
      <c r="F520" s="13"/>
      <c r="G520" s="16"/>
    </row>
    <row r="521" spans="1:9" ht="31.5" customHeight="1">
      <c r="A521" s="44" t="s">
        <v>318</v>
      </c>
      <c r="B521" s="42" t="s">
        <v>317</v>
      </c>
      <c r="C521" s="23" t="s">
        <v>316</v>
      </c>
      <c r="D521" s="16">
        <v>0</v>
      </c>
      <c r="E521" s="13" t="s">
        <v>168</v>
      </c>
      <c r="F521" s="13"/>
      <c r="G521" s="16"/>
    </row>
    <row r="522" spans="1:9" ht="31.5" customHeight="1">
      <c r="A522" s="44"/>
      <c r="B522" s="42"/>
      <c r="C522" s="17" t="s">
        <v>315</v>
      </c>
      <c r="D522" s="16">
        <v>0</v>
      </c>
      <c r="E522" s="13" t="s">
        <v>235</v>
      </c>
      <c r="F522" s="30" t="s">
        <v>314</v>
      </c>
      <c r="G522" s="16"/>
    </row>
    <row r="523" spans="1:9" ht="30" customHeight="1">
      <c r="A523" s="44"/>
      <c r="B523" s="42"/>
      <c r="C523" s="17" t="s">
        <v>1567</v>
      </c>
      <c r="D523" s="16">
        <v>0</v>
      </c>
      <c r="E523" s="26" t="s">
        <v>126</v>
      </c>
      <c r="F523" s="30"/>
      <c r="G523" s="16"/>
    </row>
    <row r="524" spans="1:9" ht="30" customHeight="1">
      <c r="A524" s="44"/>
      <c r="B524" s="42"/>
      <c r="C524" s="17" t="s">
        <v>1565</v>
      </c>
      <c r="D524" s="16">
        <v>0</v>
      </c>
      <c r="E524" s="26" t="s">
        <v>126</v>
      </c>
      <c r="F524" s="30"/>
      <c r="G524" s="16"/>
    </row>
    <row r="525" spans="1:9" ht="30" customHeight="1">
      <c r="A525" s="44"/>
      <c r="B525" s="42"/>
      <c r="C525" s="17" t="s">
        <v>2942</v>
      </c>
      <c r="D525" s="16">
        <v>0</v>
      </c>
      <c r="E525" s="13" t="s">
        <v>235</v>
      </c>
      <c r="F525" s="30" t="s">
        <v>2941</v>
      </c>
      <c r="G525" s="16"/>
    </row>
    <row r="526" spans="1:9" ht="40.15" customHeight="1">
      <c r="A526" s="408" t="s">
        <v>313</v>
      </c>
      <c r="B526" s="918" t="s">
        <v>312</v>
      </c>
      <c r="C526" s="919"/>
      <c r="D526" s="919"/>
      <c r="E526" s="919"/>
      <c r="F526" s="919"/>
      <c r="G526" s="920"/>
      <c r="H526" s="11">
        <f>SUM(D527:D535)</f>
        <v>0</v>
      </c>
      <c r="I526" s="11">
        <f>COUNT(D527:D535)*2</f>
        <v>18</v>
      </c>
    </row>
    <row r="527" spans="1:9" ht="47.25" customHeight="1">
      <c r="A527" s="44" t="s">
        <v>311</v>
      </c>
      <c r="B527" s="35" t="s">
        <v>310</v>
      </c>
      <c r="C527" s="22" t="s">
        <v>309</v>
      </c>
      <c r="D527" s="16">
        <v>0</v>
      </c>
      <c r="E527" s="13" t="s">
        <v>235</v>
      </c>
      <c r="F527" s="12"/>
      <c r="G527" s="15"/>
    </row>
    <row r="528" spans="1:9" ht="15.75" customHeight="1">
      <c r="A528" s="44"/>
      <c r="B528" s="35"/>
      <c r="C528" s="22" t="s">
        <v>308</v>
      </c>
      <c r="D528" s="16">
        <v>0</v>
      </c>
      <c r="E528" s="13" t="s">
        <v>235</v>
      </c>
      <c r="F528" s="12"/>
      <c r="G528" s="15"/>
    </row>
    <row r="529" spans="1:9" ht="30" customHeight="1">
      <c r="A529" s="44"/>
      <c r="B529" s="35"/>
      <c r="C529" s="22" t="s">
        <v>2940</v>
      </c>
      <c r="D529" s="16">
        <v>0</v>
      </c>
      <c r="E529" s="13" t="s">
        <v>235</v>
      </c>
      <c r="F529" s="12"/>
      <c r="G529" s="15"/>
    </row>
    <row r="530" spans="1:9" ht="45" customHeight="1">
      <c r="A530" s="44"/>
      <c r="B530" s="35"/>
      <c r="C530" s="270" t="s">
        <v>1561</v>
      </c>
      <c r="D530" s="16">
        <v>0</v>
      </c>
      <c r="E530" s="13" t="s">
        <v>235</v>
      </c>
      <c r="F530" s="12"/>
      <c r="G530" s="15"/>
    </row>
    <row r="531" spans="1:9" ht="30" customHeight="1">
      <c r="A531" s="44"/>
      <c r="B531" s="35"/>
      <c r="C531" s="22" t="s">
        <v>1560</v>
      </c>
      <c r="D531" s="16">
        <v>0</v>
      </c>
      <c r="E531" s="13" t="s">
        <v>235</v>
      </c>
      <c r="F531" s="12"/>
      <c r="G531" s="15"/>
    </row>
    <row r="532" spans="1:9" ht="15.75" customHeight="1">
      <c r="A532" s="44"/>
      <c r="B532" s="35"/>
      <c r="C532" s="22" t="s">
        <v>1558</v>
      </c>
      <c r="D532" s="16">
        <v>0</v>
      </c>
      <c r="E532" s="13" t="s">
        <v>235</v>
      </c>
      <c r="F532" s="12"/>
      <c r="G532" s="15"/>
    </row>
    <row r="533" spans="1:9" ht="39" customHeight="1">
      <c r="A533" s="44"/>
      <c r="B533" s="35"/>
      <c r="C533" s="30" t="s">
        <v>2464</v>
      </c>
      <c r="D533" s="16">
        <v>0</v>
      </c>
      <c r="E533" s="13" t="s">
        <v>235</v>
      </c>
      <c r="F533" s="13" t="s">
        <v>2463</v>
      </c>
      <c r="G533" s="15"/>
    </row>
    <row r="534" spans="1:9" ht="45" customHeight="1">
      <c r="A534" s="44" t="s">
        <v>307</v>
      </c>
      <c r="B534" s="42" t="s">
        <v>306</v>
      </c>
      <c r="C534" s="30" t="s">
        <v>305</v>
      </c>
      <c r="D534" s="16">
        <v>0</v>
      </c>
      <c r="E534" s="13" t="s">
        <v>235</v>
      </c>
      <c r="F534" s="12"/>
      <c r="G534" s="15"/>
    </row>
    <row r="535" spans="1:9" ht="30" customHeight="1">
      <c r="A535" s="44"/>
      <c r="B535" s="42"/>
      <c r="C535" s="30" t="s">
        <v>304</v>
      </c>
      <c r="D535" s="16">
        <v>0</v>
      </c>
      <c r="E535" s="13" t="s">
        <v>126</v>
      </c>
      <c r="F535" s="12"/>
      <c r="G535" s="15"/>
    </row>
    <row r="536" spans="1:9" ht="40.15" customHeight="1">
      <c r="A536" s="408" t="s">
        <v>303</v>
      </c>
      <c r="B536" s="918" t="s">
        <v>302</v>
      </c>
      <c r="C536" s="919"/>
      <c r="D536" s="919"/>
      <c r="E536" s="919"/>
      <c r="F536" s="919"/>
      <c r="G536" s="920"/>
      <c r="H536" s="11">
        <f>SUM(D537:D554)</f>
        <v>0</v>
      </c>
      <c r="I536" s="11">
        <f>COUNT(D537:D554)*2</f>
        <v>36</v>
      </c>
    </row>
    <row r="537" spans="1:9" ht="60" customHeight="1">
      <c r="A537" s="44" t="s">
        <v>301</v>
      </c>
      <c r="B537" s="50" t="s">
        <v>2939</v>
      </c>
      <c r="C537" s="56" t="s">
        <v>299</v>
      </c>
      <c r="D537" s="47">
        <v>0</v>
      </c>
      <c r="E537" s="13" t="s">
        <v>116</v>
      </c>
      <c r="F537" s="22" t="s">
        <v>2938</v>
      </c>
      <c r="G537" s="15"/>
    </row>
    <row r="538" spans="1:9" ht="102.4" customHeight="1">
      <c r="A538" s="44"/>
      <c r="B538" s="50"/>
      <c r="C538" s="30" t="s">
        <v>297</v>
      </c>
      <c r="D538" s="47">
        <v>0</v>
      </c>
      <c r="E538" s="13" t="s">
        <v>116</v>
      </c>
      <c r="F538" s="22" t="s">
        <v>2937</v>
      </c>
      <c r="G538" s="15"/>
    </row>
    <row r="539" spans="1:9" ht="42.75" customHeight="1">
      <c r="A539" s="44"/>
      <c r="B539" s="50"/>
      <c r="C539" s="17" t="s">
        <v>2936</v>
      </c>
      <c r="D539" s="47">
        <v>0</v>
      </c>
      <c r="E539" s="13" t="s">
        <v>116</v>
      </c>
      <c r="F539" s="25" t="s">
        <v>294</v>
      </c>
      <c r="G539" s="15"/>
    </row>
    <row r="540" spans="1:9" ht="49.5" customHeight="1">
      <c r="A540" s="44"/>
      <c r="B540" s="50"/>
      <c r="C540" s="17" t="s">
        <v>293</v>
      </c>
      <c r="D540" s="47">
        <v>0</v>
      </c>
      <c r="E540" s="13" t="s">
        <v>116</v>
      </c>
      <c r="F540" s="30" t="s">
        <v>292</v>
      </c>
      <c r="G540" s="15"/>
    </row>
    <row r="541" spans="1:9" ht="39.75" customHeight="1">
      <c r="A541" s="44"/>
      <c r="B541" s="50"/>
      <c r="C541" s="30" t="s">
        <v>291</v>
      </c>
      <c r="D541" s="47">
        <v>0</v>
      </c>
      <c r="E541" s="13" t="s">
        <v>116</v>
      </c>
      <c r="F541" s="22" t="s">
        <v>290</v>
      </c>
      <c r="G541" s="15"/>
    </row>
    <row r="542" spans="1:9" ht="30" customHeight="1">
      <c r="A542" s="44"/>
      <c r="B542" s="50"/>
      <c r="C542" s="55" t="s">
        <v>289</v>
      </c>
      <c r="D542" s="47">
        <v>0</v>
      </c>
      <c r="E542" s="13" t="s">
        <v>116</v>
      </c>
      <c r="F542" s="22"/>
      <c r="G542" s="269"/>
    </row>
    <row r="543" spans="1:9" ht="75" customHeight="1">
      <c r="A543" s="44" t="s">
        <v>288</v>
      </c>
      <c r="B543" s="50" t="s">
        <v>287</v>
      </c>
      <c r="C543" s="54" t="s">
        <v>2935</v>
      </c>
      <c r="D543" s="47">
        <v>0</v>
      </c>
      <c r="E543" s="52" t="s">
        <v>235</v>
      </c>
      <c r="F543" s="17" t="s">
        <v>2934</v>
      </c>
      <c r="G543" s="24"/>
    </row>
    <row r="544" spans="1:9" ht="30" customHeight="1">
      <c r="A544" s="44"/>
      <c r="B544" s="50"/>
      <c r="C544" s="23" t="s">
        <v>284</v>
      </c>
      <c r="D544" s="47">
        <v>0</v>
      </c>
      <c r="E544" s="52" t="s">
        <v>235</v>
      </c>
      <c r="F544" s="17" t="s">
        <v>2933</v>
      </c>
      <c r="G544" s="24"/>
    </row>
    <row r="545" spans="1:9" ht="45" customHeight="1">
      <c r="A545" s="44"/>
      <c r="B545" s="50"/>
      <c r="C545" s="23" t="s">
        <v>1546</v>
      </c>
      <c r="D545" s="47">
        <v>0</v>
      </c>
      <c r="E545" s="52" t="s">
        <v>235</v>
      </c>
      <c r="F545" s="17" t="s">
        <v>2932</v>
      </c>
      <c r="G545" s="24"/>
    </row>
    <row r="546" spans="1:9" ht="45" customHeight="1">
      <c r="A546" s="44"/>
      <c r="B546" s="50"/>
      <c r="C546" s="22" t="s">
        <v>2931</v>
      </c>
      <c r="D546" s="47">
        <v>0</v>
      </c>
      <c r="E546" s="52" t="s">
        <v>235</v>
      </c>
      <c r="F546" s="17"/>
      <c r="G546" s="24"/>
    </row>
    <row r="547" spans="1:9" ht="45" customHeight="1">
      <c r="A547" s="44"/>
      <c r="B547" s="50"/>
      <c r="C547" s="30" t="s">
        <v>1544</v>
      </c>
      <c r="D547" s="47">
        <v>0</v>
      </c>
      <c r="E547" s="52" t="s">
        <v>235</v>
      </c>
      <c r="F547" s="17"/>
      <c r="G547" s="24"/>
    </row>
    <row r="548" spans="1:9" ht="45" customHeight="1">
      <c r="A548" s="44"/>
      <c r="B548" s="50"/>
      <c r="C548" s="30" t="s">
        <v>282</v>
      </c>
      <c r="D548" s="47">
        <v>0</v>
      </c>
      <c r="E548" s="52" t="s">
        <v>235</v>
      </c>
      <c r="F548" s="17"/>
      <c r="G548" s="24"/>
    </row>
    <row r="549" spans="1:9" ht="45" customHeight="1">
      <c r="A549" s="44"/>
      <c r="B549" s="50"/>
      <c r="C549" s="22" t="s">
        <v>2930</v>
      </c>
      <c r="D549" s="47">
        <v>0</v>
      </c>
      <c r="E549" s="52" t="s">
        <v>235</v>
      </c>
      <c r="F549" s="25"/>
      <c r="G549" s="24"/>
    </row>
    <row r="550" spans="1:9" ht="45" customHeight="1">
      <c r="A550" s="44"/>
      <c r="B550" s="50"/>
      <c r="C550" s="23" t="s">
        <v>2459</v>
      </c>
      <c r="D550" s="47">
        <v>0</v>
      </c>
      <c r="E550" s="52" t="s">
        <v>235</v>
      </c>
      <c r="F550" s="17" t="s">
        <v>1547</v>
      </c>
      <c r="G550" s="112"/>
    </row>
    <row r="551" spans="1:9" ht="45" customHeight="1">
      <c r="A551" s="44"/>
      <c r="B551" s="50"/>
      <c r="C551" s="22" t="s">
        <v>2929</v>
      </c>
      <c r="D551" s="47">
        <v>0</v>
      </c>
      <c r="E551" s="13" t="s">
        <v>1756</v>
      </c>
      <c r="F551" s="30"/>
      <c r="G551" s="112"/>
    </row>
    <row r="552" spans="1:9" ht="45" customHeight="1">
      <c r="A552" s="44"/>
      <c r="B552" s="50"/>
      <c r="C552" s="22" t="s">
        <v>2928</v>
      </c>
      <c r="D552" s="47">
        <v>0</v>
      </c>
      <c r="E552" s="13" t="s">
        <v>1756</v>
      </c>
      <c r="F552" s="22"/>
      <c r="G552" s="15"/>
    </row>
    <row r="553" spans="1:9" ht="45" customHeight="1">
      <c r="A553" s="44"/>
      <c r="B553" s="50"/>
      <c r="C553" s="22" t="s">
        <v>2927</v>
      </c>
      <c r="D553" s="47">
        <v>0</v>
      </c>
      <c r="E553" s="13" t="s">
        <v>1756</v>
      </c>
      <c r="F553" s="22"/>
      <c r="G553" s="15"/>
    </row>
    <row r="554" spans="1:9" ht="45" customHeight="1">
      <c r="A554" s="44"/>
      <c r="B554" s="50"/>
      <c r="C554" s="22" t="s">
        <v>1542</v>
      </c>
      <c r="D554" s="47">
        <v>0</v>
      </c>
      <c r="E554" s="13" t="s">
        <v>797</v>
      </c>
      <c r="F554" s="22" t="s">
        <v>1541</v>
      </c>
      <c r="G554" s="15"/>
    </row>
    <row r="555" spans="1:9" ht="40.15" customHeight="1">
      <c r="A555" s="408" t="s">
        <v>281</v>
      </c>
      <c r="B555" s="918" t="s">
        <v>280</v>
      </c>
      <c r="C555" s="919"/>
      <c r="D555" s="919"/>
      <c r="E555" s="919"/>
      <c r="F555" s="919"/>
      <c r="G555" s="920"/>
      <c r="H555" s="11">
        <f>SUM(D556:D573)</f>
        <v>0</v>
      </c>
      <c r="I555" s="11">
        <f>COUNT(D556:D573)*2</f>
        <v>36</v>
      </c>
    </row>
    <row r="556" spans="1:9" ht="45" customHeight="1">
      <c r="A556" s="44" t="s">
        <v>279</v>
      </c>
      <c r="B556" s="17" t="s">
        <v>278</v>
      </c>
      <c r="C556" s="22" t="s">
        <v>277</v>
      </c>
      <c r="D556" s="16">
        <v>0</v>
      </c>
      <c r="E556" s="13" t="s">
        <v>168</v>
      </c>
      <c r="F556" s="22" t="s">
        <v>2926</v>
      </c>
      <c r="G556" s="16"/>
    </row>
    <row r="557" spans="1:9" ht="15" customHeight="1">
      <c r="A557" s="44"/>
      <c r="B557" s="17"/>
      <c r="C557" s="22" t="s">
        <v>2925</v>
      </c>
      <c r="D557" s="16">
        <v>0</v>
      </c>
      <c r="E557" s="13" t="s">
        <v>168</v>
      </c>
      <c r="F557"/>
      <c r="G557" s="16"/>
    </row>
    <row r="558" spans="1:9" ht="30" customHeight="1">
      <c r="A558" s="44"/>
      <c r="B558" s="17"/>
      <c r="C558" s="22" t="s">
        <v>1540</v>
      </c>
      <c r="D558" s="16">
        <v>0</v>
      </c>
      <c r="E558" s="13" t="s">
        <v>168</v>
      </c>
      <c r="F558" s="25"/>
      <c r="G558" s="16"/>
    </row>
    <row r="559" spans="1:9" ht="30" customHeight="1">
      <c r="A559" s="44"/>
      <c r="B559" s="17"/>
      <c r="C559" s="36" t="s">
        <v>2924</v>
      </c>
      <c r="D559" s="16">
        <v>0</v>
      </c>
      <c r="E559" s="13" t="s">
        <v>168</v>
      </c>
      <c r="F559" s="22"/>
      <c r="G559" s="16"/>
    </row>
    <row r="560" spans="1:9" ht="46.5" customHeight="1">
      <c r="A560" s="44"/>
      <c r="B560" s="17"/>
      <c r="C560" s="22" t="s">
        <v>2923</v>
      </c>
      <c r="D560" s="16">
        <v>0</v>
      </c>
      <c r="E560" s="13" t="s">
        <v>168</v>
      </c>
      <c r="F560" s="22"/>
      <c r="G560" s="16"/>
    </row>
    <row r="561" spans="1:9" ht="45" customHeight="1">
      <c r="A561" s="44" t="s">
        <v>273</v>
      </c>
      <c r="B561" s="50" t="s">
        <v>272</v>
      </c>
      <c r="C561" s="23" t="s">
        <v>271</v>
      </c>
      <c r="D561" s="16">
        <v>0</v>
      </c>
      <c r="E561" s="13" t="s">
        <v>235</v>
      </c>
      <c r="F561" s="30" t="s">
        <v>1538</v>
      </c>
      <c r="G561" s="16"/>
    </row>
    <row r="562" spans="1:9" ht="45" customHeight="1">
      <c r="A562" s="44"/>
      <c r="B562" s="50"/>
      <c r="C562" s="23" t="s">
        <v>269</v>
      </c>
      <c r="D562" s="16">
        <v>0</v>
      </c>
      <c r="E562" s="13" t="s">
        <v>235</v>
      </c>
      <c r="F562" s="30" t="s">
        <v>268</v>
      </c>
      <c r="G562" s="16"/>
    </row>
    <row r="563" spans="1:9" ht="45" customHeight="1">
      <c r="A563" s="44" t="s">
        <v>267</v>
      </c>
      <c r="B563" s="50" t="s">
        <v>266</v>
      </c>
      <c r="C563" s="23" t="s">
        <v>265</v>
      </c>
      <c r="D563" s="16">
        <v>0</v>
      </c>
      <c r="E563" s="13" t="s">
        <v>110</v>
      </c>
      <c r="F563" s="12"/>
      <c r="G563" s="16"/>
    </row>
    <row r="564" spans="1:9" ht="15" customHeight="1">
      <c r="A564" s="44"/>
      <c r="B564" s="50"/>
      <c r="C564" s="23" t="s">
        <v>264</v>
      </c>
      <c r="D564" s="16">
        <v>0</v>
      </c>
      <c r="E564" s="13" t="s">
        <v>110</v>
      </c>
      <c r="F564" s="12"/>
      <c r="G564" s="16"/>
    </row>
    <row r="565" spans="1:9" ht="45" customHeight="1">
      <c r="A565" s="44"/>
      <c r="B565" s="50"/>
      <c r="C565" s="17" t="s">
        <v>263</v>
      </c>
      <c r="D565" s="16">
        <v>0</v>
      </c>
      <c r="E565" s="13" t="s">
        <v>110</v>
      </c>
      <c r="F565" s="12"/>
      <c r="G565" s="16"/>
    </row>
    <row r="566" spans="1:9" ht="45" customHeight="1">
      <c r="A566" s="44"/>
      <c r="B566" s="50"/>
      <c r="C566" s="23" t="s">
        <v>262</v>
      </c>
      <c r="D566" s="16">
        <v>0</v>
      </c>
      <c r="E566" s="13" t="s">
        <v>235</v>
      </c>
      <c r="F566" s="12"/>
      <c r="G566" s="16"/>
    </row>
    <row r="567" spans="1:9" ht="30" customHeight="1">
      <c r="A567" s="44"/>
      <c r="B567" s="50"/>
      <c r="C567" s="23" t="s">
        <v>260</v>
      </c>
      <c r="D567" s="16">
        <v>0</v>
      </c>
      <c r="E567" s="13" t="s">
        <v>235</v>
      </c>
      <c r="F567" s="12"/>
      <c r="G567" s="16"/>
    </row>
    <row r="568" spans="1:9" ht="30" customHeight="1">
      <c r="A568" s="44"/>
      <c r="B568" s="50"/>
      <c r="C568" s="23" t="s">
        <v>1536</v>
      </c>
      <c r="D568" s="16">
        <v>0</v>
      </c>
      <c r="E568" s="13" t="s">
        <v>235</v>
      </c>
      <c r="F568" s="12"/>
      <c r="G568" s="16"/>
    </row>
    <row r="569" spans="1:9" ht="30" customHeight="1">
      <c r="A569" s="44"/>
      <c r="B569" s="50"/>
      <c r="C569" s="23" t="s">
        <v>1535</v>
      </c>
      <c r="D569" s="16">
        <v>0</v>
      </c>
      <c r="E569" s="13" t="s">
        <v>110</v>
      </c>
      <c r="F569" s="12"/>
      <c r="G569" s="16"/>
    </row>
    <row r="570" spans="1:9" ht="30" customHeight="1">
      <c r="A570" s="44"/>
      <c r="B570" s="50"/>
      <c r="C570" s="23" t="s">
        <v>1534</v>
      </c>
      <c r="D570" s="16">
        <v>0</v>
      </c>
      <c r="E570" s="13" t="s">
        <v>168</v>
      </c>
      <c r="F570" s="12"/>
      <c r="G570" s="16"/>
    </row>
    <row r="571" spans="1:9" ht="30" customHeight="1">
      <c r="A571" s="44" t="s">
        <v>258</v>
      </c>
      <c r="B571" s="17" t="s">
        <v>257</v>
      </c>
      <c r="C571" s="22" t="s">
        <v>1532</v>
      </c>
      <c r="D571" s="16">
        <v>0</v>
      </c>
      <c r="E571" s="13" t="s">
        <v>235</v>
      </c>
      <c r="F571" s="12"/>
      <c r="G571" s="16"/>
    </row>
    <row r="572" spans="1:9" ht="30" customHeight="1">
      <c r="A572" s="44" t="s">
        <v>256</v>
      </c>
      <c r="B572" s="17" t="s">
        <v>255</v>
      </c>
      <c r="C572" s="12" t="s">
        <v>2922</v>
      </c>
      <c r="D572" s="16">
        <v>0</v>
      </c>
      <c r="E572" s="13" t="s">
        <v>235</v>
      </c>
      <c r="F572" s="12"/>
      <c r="G572" s="16"/>
    </row>
    <row r="573" spans="1:9" ht="30" customHeight="1">
      <c r="A573" s="44"/>
      <c r="B573" s="17"/>
      <c r="C573" s="22" t="s">
        <v>2921</v>
      </c>
      <c r="D573" s="16">
        <v>0</v>
      </c>
      <c r="E573" s="13" t="s">
        <v>110</v>
      </c>
      <c r="F573" s="12"/>
      <c r="G573" s="16"/>
    </row>
    <row r="574" spans="1:9" ht="40.15" customHeight="1">
      <c r="A574" s="408" t="s">
        <v>254</v>
      </c>
      <c r="B574" s="918" t="s">
        <v>253</v>
      </c>
      <c r="C574" s="919"/>
      <c r="D574" s="919"/>
      <c r="E574" s="919"/>
      <c r="F574" s="919"/>
      <c r="G574" s="920"/>
      <c r="H574" s="11">
        <f>SUM(D575:D589)</f>
        <v>0</v>
      </c>
      <c r="I574" s="11">
        <f>COUNT(D575:D589)*2</f>
        <v>30</v>
      </c>
    </row>
    <row r="575" spans="1:9" ht="45" customHeight="1">
      <c r="A575" s="44" t="s">
        <v>252</v>
      </c>
      <c r="B575" s="35" t="s">
        <v>251</v>
      </c>
      <c r="C575" s="22" t="s">
        <v>250</v>
      </c>
      <c r="D575" s="16">
        <v>0</v>
      </c>
      <c r="E575" s="13" t="s">
        <v>168</v>
      </c>
      <c r="F575" s="12"/>
      <c r="G575" s="16"/>
    </row>
    <row r="576" spans="1:9" ht="30" customHeight="1">
      <c r="A576" s="44"/>
      <c r="B576" s="35"/>
      <c r="C576" s="22" t="s">
        <v>249</v>
      </c>
      <c r="D576" s="16">
        <v>0</v>
      </c>
      <c r="E576" s="13" t="s">
        <v>168</v>
      </c>
      <c r="F576" s="12"/>
      <c r="G576" s="16"/>
    </row>
    <row r="577" spans="1:9" ht="45" customHeight="1">
      <c r="A577" s="44"/>
      <c r="B577" s="35"/>
      <c r="C577" s="22" t="s">
        <v>248</v>
      </c>
      <c r="D577" s="16">
        <v>0</v>
      </c>
      <c r="E577" s="13" t="s">
        <v>235</v>
      </c>
      <c r="F577" s="12"/>
      <c r="G577" s="16"/>
    </row>
    <row r="578" spans="1:9" ht="45" customHeight="1">
      <c r="A578" s="44"/>
      <c r="B578" s="35"/>
      <c r="C578" s="22" t="s">
        <v>247</v>
      </c>
      <c r="D578" s="16">
        <v>0</v>
      </c>
      <c r="E578" s="13" t="s">
        <v>168</v>
      </c>
      <c r="F578" s="12"/>
      <c r="G578" s="16"/>
    </row>
    <row r="579" spans="1:9" ht="45" customHeight="1">
      <c r="A579" s="44"/>
      <c r="B579" s="35"/>
      <c r="C579" s="23" t="s">
        <v>246</v>
      </c>
      <c r="D579" s="16">
        <v>0</v>
      </c>
      <c r="E579" s="13" t="s">
        <v>168</v>
      </c>
      <c r="F579" s="12"/>
      <c r="G579" s="16"/>
    </row>
    <row r="580" spans="1:9" ht="31.5" customHeight="1">
      <c r="A580" s="44" t="s">
        <v>245</v>
      </c>
      <c r="B580" s="35" t="s">
        <v>244</v>
      </c>
      <c r="C580" s="23" t="s">
        <v>243</v>
      </c>
      <c r="D580" s="16">
        <v>0</v>
      </c>
      <c r="E580" s="13" t="s">
        <v>168</v>
      </c>
      <c r="F580" s="22" t="s">
        <v>242</v>
      </c>
      <c r="G580" s="16"/>
    </row>
    <row r="581" spans="1:9" ht="30" customHeight="1">
      <c r="A581" s="44"/>
      <c r="B581" s="35"/>
      <c r="C581" s="23" t="s">
        <v>2920</v>
      </c>
      <c r="D581" s="16">
        <v>0</v>
      </c>
      <c r="E581" s="13" t="s">
        <v>168</v>
      </c>
      <c r="F581" s="22" t="s">
        <v>240</v>
      </c>
      <c r="G581" s="16"/>
    </row>
    <row r="582" spans="1:9" ht="30" customHeight="1">
      <c r="A582" s="44"/>
      <c r="B582" s="35"/>
      <c r="C582" s="23" t="s">
        <v>239</v>
      </c>
      <c r="D582" s="16">
        <v>0</v>
      </c>
      <c r="E582" s="13" t="s">
        <v>235</v>
      </c>
      <c r="F582" s="23" t="s">
        <v>238</v>
      </c>
      <c r="G582" s="16"/>
    </row>
    <row r="583" spans="1:9" ht="30" customHeight="1">
      <c r="A583" s="44"/>
      <c r="B583" s="35"/>
      <c r="C583" s="48" t="s">
        <v>237</v>
      </c>
      <c r="D583" s="16">
        <v>0</v>
      </c>
      <c r="E583" s="13" t="s">
        <v>126</v>
      </c>
      <c r="F583" s="23"/>
      <c r="G583" s="16"/>
    </row>
    <row r="584" spans="1:9" ht="30" customHeight="1">
      <c r="A584" s="44"/>
      <c r="B584" s="35"/>
      <c r="C584" s="23" t="s">
        <v>236</v>
      </c>
      <c r="D584" s="16">
        <v>0</v>
      </c>
      <c r="E584" s="13" t="s">
        <v>235</v>
      </c>
      <c r="F584" s="22" t="s">
        <v>234</v>
      </c>
      <c r="G584" s="16"/>
    </row>
    <row r="585" spans="1:9" ht="30" customHeight="1">
      <c r="A585" s="44"/>
      <c r="B585" s="35"/>
      <c r="C585" s="23" t="s">
        <v>233</v>
      </c>
      <c r="D585" s="16">
        <v>0</v>
      </c>
      <c r="E585" s="13" t="s">
        <v>126</v>
      </c>
      <c r="F585" s="22" t="s">
        <v>232</v>
      </c>
      <c r="G585" s="16"/>
    </row>
    <row r="586" spans="1:9" ht="31.5" customHeight="1">
      <c r="A586" s="44" t="s">
        <v>231</v>
      </c>
      <c r="B586" s="35" t="s">
        <v>230</v>
      </c>
      <c r="C586" s="8" t="s">
        <v>229</v>
      </c>
      <c r="D586" s="16">
        <v>0</v>
      </c>
      <c r="E586" s="46" t="s">
        <v>126</v>
      </c>
      <c r="F586" s="12"/>
      <c r="G586" s="16"/>
    </row>
    <row r="587" spans="1:9" ht="31.5" customHeight="1">
      <c r="A587" s="44"/>
      <c r="B587" s="35"/>
      <c r="C587" s="17" t="s">
        <v>1526</v>
      </c>
      <c r="D587" s="16">
        <v>0</v>
      </c>
      <c r="E587" s="46" t="s">
        <v>116</v>
      </c>
      <c r="F587" s="12"/>
      <c r="G587" s="16"/>
    </row>
    <row r="588" spans="1:9" ht="45" customHeight="1">
      <c r="A588" s="215"/>
      <c r="B588" s="12"/>
      <c r="C588" s="45" t="s">
        <v>228</v>
      </c>
      <c r="D588" s="16">
        <v>0</v>
      </c>
      <c r="E588" s="13" t="s">
        <v>116</v>
      </c>
      <c r="F588" s="12"/>
      <c r="G588" s="16"/>
    </row>
    <row r="589" spans="1:9" ht="45" customHeight="1">
      <c r="A589" s="215"/>
      <c r="B589" s="268" t="s">
        <v>300</v>
      </c>
      <c r="C589" s="43" t="s">
        <v>227</v>
      </c>
      <c r="D589" s="16">
        <v>0</v>
      </c>
      <c r="E589" s="13" t="s">
        <v>110</v>
      </c>
      <c r="F589" s="12"/>
      <c r="G589" s="16"/>
    </row>
    <row r="590" spans="1:9" ht="18.75" customHeight="1">
      <c r="A590" s="118"/>
      <c r="B590" s="912" t="s">
        <v>226</v>
      </c>
      <c r="C590" s="913"/>
      <c r="D590" s="913"/>
      <c r="E590" s="913"/>
      <c r="F590" s="913"/>
      <c r="G590" s="913"/>
      <c r="H590" s="11">
        <f>H591+H598+H603+H618+H622+H628+H633</f>
        <v>0</v>
      </c>
      <c r="I590" s="11">
        <f>I591+I598+I603+I618+I622+I628+I633</f>
        <v>68</v>
      </c>
    </row>
    <row r="591" spans="1:9" ht="40.15" customHeight="1">
      <c r="A591" s="406" t="s">
        <v>225</v>
      </c>
      <c r="B591" s="918" t="s">
        <v>224</v>
      </c>
      <c r="C591" s="919"/>
      <c r="D591" s="919"/>
      <c r="E591" s="919"/>
      <c r="F591" s="919"/>
      <c r="G591" s="920"/>
      <c r="H591" s="11">
        <f>SUM(D592)</f>
        <v>0</v>
      </c>
      <c r="I591" s="11">
        <f>COUNT(D592)*2</f>
        <v>2</v>
      </c>
    </row>
    <row r="592" spans="1:9" ht="31.5" customHeight="1">
      <c r="A592" s="28" t="s">
        <v>223</v>
      </c>
      <c r="B592" s="42" t="s">
        <v>222</v>
      </c>
      <c r="C592" s="41" t="s">
        <v>221</v>
      </c>
      <c r="D592" s="24">
        <v>0</v>
      </c>
      <c r="E592" s="26" t="s">
        <v>110</v>
      </c>
      <c r="F592" s="25"/>
      <c r="G592" s="24"/>
    </row>
    <row r="593" spans="1:9" ht="30" hidden="1" customHeight="1">
      <c r="A593" s="40" t="s">
        <v>220</v>
      </c>
      <c r="B593" s="17" t="s">
        <v>219</v>
      </c>
      <c r="C593" s="25"/>
      <c r="D593" s="25"/>
      <c r="E593" s="26"/>
      <c r="F593" s="25"/>
      <c r="G593" s="25"/>
    </row>
    <row r="594" spans="1:9" ht="40.15" hidden="1" customHeight="1">
      <c r="A594" s="410" t="s">
        <v>218</v>
      </c>
      <c r="B594" s="918" t="s">
        <v>217</v>
      </c>
      <c r="C594" s="919"/>
      <c r="D594" s="919"/>
      <c r="E594" s="919"/>
      <c r="F594" s="919"/>
      <c r="G594" s="920"/>
    </row>
    <row r="595" spans="1:9" ht="31.5" hidden="1" customHeight="1">
      <c r="A595" s="40" t="s">
        <v>216</v>
      </c>
      <c r="B595" s="35" t="s">
        <v>215</v>
      </c>
      <c r="C595" s="25"/>
      <c r="D595" s="25"/>
      <c r="E595" s="26"/>
      <c r="F595" s="25"/>
      <c r="G595" s="25"/>
    </row>
    <row r="596" spans="1:9" ht="31.5" hidden="1" customHeight="1">
      <c r="A596" s="40" t="s">
        <v>213</v>
      </c>
      <c r="B596" s="35" t="s">
        <v>212</v>
      </c>
      <c r="C596" s="25"/>
      <c r="D596" s="25"/>
      <c r="E596" s="26"/>
      <c r="F596" s="25"/>
      <c r="G596" s="25"/>
    </row>
    <row r="597" spans="1:9" ht="31.5" hidden="1" customHeight="1">
      <c r="A597" s="40" t="s">
        <v>211</v>
      </c>
      <c r="B597" s="35" t="s">
        <v>210</v>
      </c>
      <c r="C597" s="25"/>
      <c r="D597" s="25"/>
      <c r="E597" s="26"/>
      <c r="F597" s="25"/>
      <c r="G597" s="25"/>
    </row>
    <row r="598" spans="1:9" ht="40.15" customHeight="1">
      <c r="A598" s="408" t="s">
        <v>209</v>
      </c>
      <c r="B598" s="918" t="s">
        <v>208</v>
      </c>
      <c r="C598" s="919"/>
      <c r="D598" s="919"/>
      <c r="E598" s="919"/>
      <c r="F598" s="919"/>
      <c r="G598" s="920"/>
      <c r="H598" s="11">
        <f>SUM(D599:D602)</f>
        <v>0</v>
      </c>
      <c r="I598" s="11">
        <f>COUNT(D599:D602)*2</f>
        <v>6</v>
      </c>
    </row>
    <row r="599" spans="1:9" ht="60" customHeight="1">
      <c r="A599" s="19" t="s">
        <v>207</v>
      </c>
      <c r="B599" s="35" t="s">
        <v>206</v>
      </c>
      <c r="C599" s="39" t="s">
        <v>205</v>
      </c>
      <c r="D599" s="24">
        <v>0</v>
      </c>
      <c r="E599" s="26" t="s">
        <v>110</v>
      </c>
      <c r="F599" s="25"/>
      <c r="G599" s="24"/>
    </row>
    <row r="600" spans="1:9" ht="47.25" hidden="1" customHeight="1">
      <c r="A600" s="21" t="s">
        <v>203</v>
      </c>
      <c r="B600" s="35" t="s">
        <v>202</v>
      </c>
      <c r="C600" s="25"/>
      <c r="D600" s="25"/>
      <c r="E600" s="26"/>
      <c r="F600" s="25"/>
      <c r="G600" s="25"/>
    </row>
    <row r="601" spans="1:9" ht="47.25" customHeight="1">
      <c r="A601" s="19" t="s">
        <v>200</v>
      </c>
      <c r="B601" s="38" t="s">
        <v>199</v>
      </c>
      <c r="C601" s="35" t="s">
        <v>198</v>
      </c>
      <c r="D601" s="24">
        <v>0</v>
      </c>
      <c r="E601" s="26" t="s">
        <v>110</v>
      </c>
      <c r="F601" s="25"/>
      <c r="G601" s="24"/>
    </row>
    <row r="602" spans="1:9" ht="47.25" customHeight="1">
      <c r="A602" s="19"/>
      <c r="C602" s="35" t="s">
        <v>197</v>
      </c>
      <c r="D602" s="24">
        <v>0</v>
      </c>
      <c r="E602" s="26" t="s">
        <v>126</v>
      </c>
      <c r="F602" s="25"/>
      <c r="G602" s="24"/>
    </row>
    <row r="603" spans="1:9" ht="40.15" customHeight="1">
      <c r="A603" s="408" t="s">
        <v>196</v>
      </c>
      <c r="B603" s="918" t="s">
        <v>195</v>
      </c>
      <c r="C603" s="919"/>
      <c r="D603" s="919"/>
      <c r="E603" s="919"/>
      <c r="F603" s="919"/>
      <c r="G603" s="920"/>
      <c r="H603" s="11">
        <f>SUM(D604:D617)</f>
        <v>0</v>
      </c>
      <c r="I603" s="11">
        <f>COUNT(D604:D617)*2</f>
        <v>28</v>
      </c>
    </row>
    <row r="604" spans="1:9" ht="45" customHeight="1">
      <c r="A604" s="19" t="s">
        <v>194</v>
      </c>
      <c r="B604" s="35" t="s">
        <v>193</v>
      </c>
      <c r="C604" s="32" t="s">
        <v>192</v>
      </c>
      <c r="D604" s="24">
        <v>0</v>
      </c>
      <c r="E604" s="26" t="s">
        <v>51</v>
      </c>
      <c r="F604" s="12"/>
      <c r="G604" s="24"/>
    </row>
    <row r="605" spans="1:9" ht="45" customHeight="1">
      <c r="A605" s="19"/>
      <c r="B605" s="35"/>
      <c r="C605" s="23" t="s">
        <v>191</v>
      </c>
      <c r="D605" s="24">
        <v>0</v>
      </c>
      <c r="E605" s="26" t="s">
        <v>190</v>
      </c>
      <c r="F605" s="12"/>
      <c r="G605" s="24"/>
    </row>
    <row r="606" spans="1:9" ht="47.25" customHeight="1">
      <c r="A606" s="19" t="s">
        <v>189</v>
      </c>
      <c r="B606" s="35" t="s">
        <v>188</v>
      </c>
      <c r="C606" s="22" t="s">
        <v>2919</v>
      </c>
      <c r="D606" s="24">
        <v>0</v>
      </c>
      <c r="E606" s="26" t="s">
        <v>51</v>
      </c>
      <c r="F606" s="22" t="s">
        <v>2918</v>
      </c>
      <c r="G606" s="24"/>
    </row>
    <row r="607" spans="1:9" ht="47.25" customHeight="1">
      <c r="A607" s="19"/>
      <c r="B607" s="35"/>
      <c r="C607" s="22" t="s">
        <v>2917</v>
      </c>
      <c r="D607" s="24">
        <v>0</v>
      </c>
      <c r="E607" s="26" t="s">
        <v>51</v>
      </c>
      <c r="F607" s="22"/>
      <c r="G607" s="24"/>
    </row>
    <row r="608" spans="1:9" ht="47.25" customHeight="1">
      <c r="A608" s="19"/>
      <c r="B608" s="35"/>
      <c r="C608" s="22" t="s">
        <v>2916</v>
      </c>
      <c r="D608" s="24">
        <v>0</v>
      </c>
      <c r="E608" s="26" t="s">
        <v>51</v>
      </c>
      <c r="F608" s="22"/>
      <c r="G608" s="24"/>
    </row>
    <row r="609" spans="1:9" ht="47.25" customHeight="1">
      <c r="A609" s="19"/>
      <c r="B609" s="35"/>
      <c r="C609" s="22" t="s">
        <v>2915</v>
      </c>
      <c r="D609" s="24">
        <v>0</v>
      </c>
      <c r="E609" s="26" t="s">
        <v>51</v>
      </c>
      <c r="F609" s="22"/>
      <c r="G609" s="24"/>
    </row>
    <row r="610" spans="1:9" ht="47.25" customHeight="1">
      <c r="A610" s="19"/>
      <c r="B610" s="35"/>
      <c r="C610" s="22" t="s">
        <v>2914</v>
      </c>
      <c r="D610" s="24">
        <v>0</v>
      </c>
      <c r="E610" s="26" t="s">
        <v>51</v>
      </c>
      <c r="F610" s="22"/>
      <c r="G610" s="24"/>
    </row>
    <row r="611" spans="1:9" ht="47.25" customHeight="1">
      <c r="A611" s="19"/>
      <c r="B611" s="35"/>
      <c r="C611" s="22" t="s">
        <v>2913</v>
      </c>
      <c r="D611" s="24">
        <v>0</v>
      </c>
      <c r="E611" s="26" t="s">
        <v>51</v>
      </c>
      <c r="F611" s="22"/>
      <c r="G611" s="24"/>
    </row>
    <row r="612" spans="1:9" ht="47.25" customHeight="1">
      <c r="A612" s="19"/>
      <c r="B612" s="35"/>
      <c r="C612" s="22" t="s">
        <v>2912</v>
      </c>
      <c r="D612" s="24">
        <v>0</v>
      </c>
      <c r="E612" s="26" t="s">
        <v>51</v>
      </c>
      <c r="F612" s="22"/>
      <c r="G612" s="24"/>
    </row>
    <row r="613" spans="1:9" ht="47.25" customHeight="1">
      <c r="A613" s="19"/>
      <c r="B613" s="35"/>
      <c r="C613" s="22" t="s">
        <v>2911</v>
      </c>
      <c r="D613" s="24">
        <v>0</v>
      </c>
      <c r="E613" s="26" t="s">
        <v>51</v>
      </c>
      <c r="F613" s="22"/>
      <c r="G613" s="24"/>
    </row>
    <row r="614" spans="1:9" ht="47.25" customHeight="1">
      <c r="A614" s="19"/>
      <c r="B614" s="35"/>
      <c r="C614" s="22" t="s">
        <v>2910</v>
      </c>
      <c r="D614" s="24">
        <v>0</v>
      </c>
      <c r="E614" s="26" t="s">
        <v>51</v>
      </c>
      <c r="F614" s="22"/>
      <c r="G614" s="24"/>
    </row>
    <row r="615" spans="1:9" ht="47.25" customHeight="1">
      <c r="A615" s="19"/>
      <c r="B615" s="35"/>
      <c r="C615" s="22" t="s">
        <v>2909</v>
      </c>
      <c r="D615" s="24">
        <v>0</v>
      </c>
      <c r="E615" s="26" t="s">
        <v>51</v>
      </c>
      <c r="F615" s="22"/>
      <c r="G615" s="24"/>
    </row>
    <row r="616" spans="1:9" ht="31.5" customHeight="1">
      <c r="A616" s="19" t="s">
        <v>174</v>
      </c>
      <c r="B616" s="35" t="s">
        <v>173</v>
      </c>
      <c r="C616" s="22" t="s">
        <v>1984</v>
      </c>
      <c r="D616" s="24">
        <v>0</v>
      </c>
      <c r="E616" s="26" t="s">
        <v>110</v>
      </c>
      <c r="F616" s="12"/>
      <c r="G616" s="24"/>
    </row>
    <row r="617" spans="1:9" ht="31.5" customHeight="1">
      <c r="A617" s="19" t="s">
        <v>171</v>
      </c>
      <c r="B617" s="35" t="s">
        <v>170</v>
      </c>
      <c r="C617" s="36" t="s">
        <v>2908</v>
      </c>
      <c r="D617" s="24">
        <v>0</v>
      </c>
      <c r="E617" s="26" t="s">
        <v>168</v>
      </c>
      <c r="F617" s="22" t="s">
        <v>2907</v>
      </c>
      <c r="G617" s="24"/>
    </row>
    <row r="618" spans="1:9" ht="40.15" customHeight="1">
      <c r="A618" s="408" t="s">
        <v>166</v>
      </c>
      <c r="B618" s="918" t="s">
        <v>165</v>
      </c>
      <c r="C618" s="919"/>
      <c r="D618" s="919"/>
      <c r="E618" s="919"/>
      <c r="F618" s="919"/>
      <c r="G618" s="920"/>
      <c r="H618" s="11">
        <f>SUM(D619:D621)</f>
        <v>0</v>
      </c>
      <c r="I618" s="11">
        <f>COUNT(B619:G622)*2</f>
        <v>6</v>
      </c>
    </row>
    <row r="619" spans="1:9" ht="30" customHeight="1">
      <c r="A619" s="19" t="s">
        <v>164</v>
      </c>
      <c r="B619" s="35" t="s">
        <v>163</v>
      </c>
      <c r="C619" s="22" t="s">
        <v>162</v>
      </c>
      <c r="D619" s="24">
        <v>0</v>
      </c>
      <c r="E619" s="26" t="s">
        <v>110</v>
      </c>
      <c r="F619" s="25"/>
      <c r="G619" s="24"/>
    </row>
    <row r="620" spans="1:9" ht="47.25" customHeight="1">
      <c r="A620" s="19" t="s">
        <v>161</v>
      </c>
      <c r="B620" s="35" t="s">
        <v>160</v>
      </c>
      <c r="C620" s="30" t="s">
        <v>159</v>
      </c>
      <c r="D620" s="24">
        <v>0</v>
      </c>
      <c r="E620" s="26" t="s">
        <v>110</v>
      </c>
      <c r="F620" s="25"/>
      <c r="G620" s="24"/>
    </row>
    <row r="621" spans="1:9" ht="31.5" customHeight="1">
      <c r="A621" s="19" t="s">
        <v>158</v>
      </c>
      <c r="B621" s="35" t="s">
        <v>157</v>
      </c>
      <c r="C621" s="23" t="s">
        <v>156</v>
      </c>
      <c r="D621" s="24">
        <v>0</v>
      </c>
      <c r="E621" s="26" t="s">
        <v>110</v>
      </c>
      <c r="F621" s="25"/>
      <c r="G621" s="24"/>
    </row>
    <row r="622" spans="1:9" ht="40.15" customHeight="1">
      <c r="A622" s="408" t="s">
        <v>155</v>
      </c>
      <c r="B622" s="918" t="s">
        <v>154</v>
      </c>
      <c r="C622" s="919"/>
      <c r="D622" s="919"/>
      <c r="E622" s="919"/>
      <c r="F622" s="919"/>
      <c r="G622" s="920"/>
      <c r="H622" s="11">
        <f>SUM(D623:D627)</f>
        <v>0</v>
      </c>
      <c r="I622" s="11">
        <f>COUNT(D623:D627)*2</f>
        <v>8</v>
      </c>
    </row>
    <row r="623" spans="1:9" ht="45" customHeight="1">
      <c r="A623" s="19" t="s">
        <v>153</v>
      </c>
      <c r="B623" s="29" t="s">
        <v>152</v>
      </c>
      <c r="C623" s="30" t="s">
        <v>151</v>
      </c>
      <c r="D623" s="24">
        <v>0</v>
      </c>
      <c r="E623" s="26" t="s">
        <v>130</v>
      </c>
      <c r="F623" s="25"/>
      <c r="G623" s="24"/>
    </row>
    <row r="624" spans="1:9" ht="31.5" hidden="1" customHeight="1">
      <c r="A624" s="21" t="s">
        <v>150</v>
      </c>
      <c r="B624" s="29" t="s">
        <v>149</v>
      </c>
      <c r="C624" s="36"/>
      <c r="D624" s="25"/>
      <c r="E624" s="26"/>
      <c r="F624" s="25"/>
      <c r="G624" s="25"/>
    </row>
    <row r="625" spans="1:9" ht="47.25" customHeight="1">
      <c r="A625" s="19" t="s">
        <v>146</v>
      </c>
      <c r="B625" s="33" t="s">
        <v>145</v>
      </c>
      <c r="C625" s="32" t="s">
        <v>144</v>
      </c>
      <c r="D625" s="24">
        <v>0</v>
      </c>
      <c r="E625" s="26" t="s">
        <v>130</v>
      </c>
      <c r="F625" s="25"/>
      <c r="G625" s="24"/>
    </row>
    <row r="626" spans="1:9" ht="47.25" customHeight="1">
      <c r="A626" s="19" t="s">
        <v>143</v>
      </c>
      <c r="B626" s="29" t="s">
        <v>142</v>
      </c>
      <c r="C626" s="243" t="s">
        <v>141</v>
      </c>
      <c r="D626" s="24">
        <v>0</v>
      </c>
      <c r="E626" s="26" t="s">
        <v>130</v>
      </c>
      <c r="F626" s="25"/>
      <c r="G626" s="24"/>
    </row>
    <row r="627" spans="1:9" ht="47.25" customHeight="1">
      <c r="A627" s="19" t="s">
        <v>140</v>
      </c>
      <c r="B627" s="29" t="s">
        <v>139</v>
      </c>
      <c r="C627" s="30" t="s">
        <v>138</v>
      </c>
      <c r="D627" s="24">
        <v>0</v>
      </c>
      <c r="E627" s="26" t="s">
        <v>130</v>
      </c>
      <c r="F627" s="25"/>
      <c r="G627" s="24"/>
    </row>
    <row r="628" spans="1:9" ht="40.15" customHeight="1">
      <c r="A628" s="408" t="s">
        <v>137</v>
      </c>
      <c r="B628" s="918" t="s">
        <v>136</v>
      </c>
      <c r="C628" s="919"/>
      <c r="D628" s="919"/>
      <c r="E628" s="919"/>
      <c r="F628" s="919"/>
      <c r="G628" s="920"/>
      <c r="H628" s="11">
        <f>SUM(D630:D632)</f>
        <v>0</v>
      </c>
      <c r="I628" s="11">
        <f>COUNT(D630:D632)*2</f>
        <v>6</v>
      </c>
    </row>
    <row r="629" spans="1:9" ht="15.75" hidden="1" customHeight="1">
      <c r="A629" s="21" t="s">
        <v>135</v>
      </c>
      <c r="B629" s="29" t="s">
        <v>134</v>
      </c>
      <c r="C629" s="25"/>
      <c r="D629" s="25"/>
      <c r="E629" s="26"/>
      <c r="F629" s="25"/>
      <c r="G629" s="25"/>
    </row>
    <row r="630" spans="1:9" ht="63" customHeight="1">
      <c r="A630" s="19" t="s">
        <v>133</v>
      </c>
      <c r="B630" s="29" t="s">
        <v>132</v>
      </c>
      <c r="C630" s="36" t="s">
        <v>2906</v>
      </c>
      <c r="D630" s="24">
        <v>0</v>
      </c>
      <c r="E630" s="26" t="s">
        <v>130</v>
      </c>
      <c r="F630" s="25"/>
      <c r="G630" s="24"/>
    </row>
    <row r="631" spans="1:9" ht="47.25" customHeight="1">
      <c r="A631" s="19" t="s">
        <v>129</v>
      </c>
      <c r="B631" s="31" t="s">
        <v>128</v>
      </c>
      <c r="C631" s="30" t="s">
        <v>127</v>
      </c>
      <c r="D631" s="24">
        <v>0</v>
      </c>
      <c r="E631" s="26" t="s">
        <v>126</v>
      </c>
      <c r="F631" s="25"/>
      <c r="G631" s="24"/>
    </row>
    <row r="632" spans="1:9" ht="31.5" customHeight="1">
      <c r="A632" s="19" t="s">
        <v>125</v>
      </c>
      <c r="B632" s="29" t="s">
        <v>124</v>
      </c>
      <c r="C632" s="23" t="s">
        <v>123</v>
      </c>
      <c r="D632" s="24">
        <v>0</v>
      </c>
      <c r="E632" s="26" t="s">
        <v>110</v>
      </c>
      <c r="F632" s="25"/>
      <c r="G632" s="24"/>
    </row>
    <row r="633" spans="1:9" ht="40.15" customHeight="1">
      <c r="A633" s="408" t="s">
        <v>122</v>
      </c>
      <c r="B633" s="918" t="s">
        <v>121</v>
      </c>
      <c r="C633" s="919"/>
      <c r="D633" s="919"/>
      <c r="E633" s="919"/>
      <c r="F633" s="919"/>
      <c r="G633" s="920"/>
      <c r="H633" s="11">
        <f>SUM(D634:D639)</f>
        <v>0</v>
      </c>
      <c r="I633" s="11">
        <f>COUNT(D634:D639)*2</f>
        <v>12</v>
      </c>
    </row>
    <row r="634" spans="1:9" ht="31.5" customHeight="1">
      <c r="A634" s="19" t="s">
        <v>120</v>
      </c>
      <c r="B634" s="27" t="s">
        <v>119</v>
      </c>
      <c r="C634" s="25" t="s">
        <v>118</v>
      </c>
      <c r="D634" s="24">
        <v>0</v>
      </c>
      <c r="E634" s="26" t="s">
        <v>110</v>
      </c>
      <c r="F634" s="25"/>
      <c r="G634" s="24"/>
    </row>
    <row r="635" spans="1:9" ht="15.75" customHeight="1">
      <c r="A635" s="118"/>
      <c r="B635" s="27"/>
      <c r="C635" s="25" t="s">
        <v>117</v>
      </c>
      <c r="D635" s="24">
        <v>0</v>
      </c>
      <c r="E635" s="26" t="s">
        <v>116</v>
      </c>
      <c r="F635" s="25"/>
      <c r="G635" s="24"/>
    </row>
    <row r="636" spans="1:9" ht="15" customHeight="1">
      <c r="A636" s="118"/>
      <c r="B636" s="25"/>
      <c r="C636" s="25" t="s">
        <v>1488</v>
      </c>
      <c r="D636" s="24">
        <v>0</v>
      </c>
      <c r="E636" s="26" t="s">
        <v>116</v>
      </c>
      <c r="F636" s="25"/>
      <c r="G636" s="24"/>
    </row>
    <row r="637" spans="1:9" ht="15" customHeight="1">
      <c r="A637" s="118"/>
      <c r="B637" s="25"/>
      <c r="C637" s="25" t="s">
        <v>115</v>
      </c>
      <c r="D637" s="24">
        <v>0</v>
      </c>
      <c r="E637" s="26" t="s">
        <v>110</v>
      </c>
      <c r="F637" s="25"/>
      <c r="G637" s="24"/>
    </row>
    <row r="638" spans="1:9" ht="31.5" customHeight="1">
      <c r="A638" s="19" t="s">
        <v>114</v>
      </c>
      <c r="B638" s="27" t="s">
        <v>113</v>
      </c>
      <c r="C638" s="25" t="s">
        <v>112</v>
      </c>
      <c r="D638" s="24">
        <v>0</v>
      </c>
      <c r="E638" s="117" t="s">
        <v>110</v>
      </c>
      <c r="F638" s="25"/>
      <c r="G638" s="24"/>
    </row>
    <row r="639" spans="1:9" ht="15" customHeight="1">
      <c r="A639" s="118"/>
      <c r="B639" s="25"/>
      <c r="C639" s="25" t="s">
        <v>1979</v>
      </c>
      <c r="D639" s="24">
        <v>0</v>
      </c>
      <c r="E639" s="117" t="s">
        <v>110</v>
      </c>
      <c r="F639" s="25"/>
      <c r="G639" s="24"/>
    </row>
    <row r="640" spans="1:9" ht="18.75" customHeight="1">
      <c r="A640" s="118"/>
      <c r="B640" s="912" t="s">
        <v>109</v>
      </c>
      <c r="C640" s="913"/>
      <c r="D640" s="913"/>
      <c r="E640" s="913"/>
      <c r="F640" s="913"/>
      <c r="G640" s="913"/>
      <c r="H640" s="11">
        <f>H641+H649+H657+H667</f>
        <v>0</v>
      </c>
      <c r="I640" s="11">
        <f>I641+I649+I657+I667</f>
        <v>40</v>
      </c>
    </row>
    <row r="641" spans="1:9" ht="40.15" customHeight="1">
      <c r="A641" s="406" t="s">
        <v>108</v>
      </c>
      <c r="B641" s="918" t="s">
        <v>107</v>
      </c>
      <c r="C641" s="919"/>
      <c r="D641" s="919"/>
      <c r="E641" s="919"/>
      <c r="F641" s="919"/>
      <c r="G641" s="920"/>
      <c r="H641" s="11">
        <f>SUM(D642:D646)</f>
        <v>0</v>
      </c>
      <c r="I641" s="11">
        <f>COUNT(D642:D646)*2</f>
        <v>10</v>
      </c>
    </row>
    <row r="642" spans="1:9" ht="30" customHeight="1">
      <c r="A642" s="19" t="s">
        <v>106</v>
      </c>
      <c r="B642" s="17" t="s">
        <v>105</v>
      </c>
      <c r="C642" s="17" t="s">
        <v>2905</v>
      </c>
      <c r="D642" s="16">
        <v>0</v>
      </c>
      <c r="E642" s="13" t="s">
        <v>51</v>
      </c>
      <c r="F642" s="12"/>
      <c r="G642" s="16"/>
    </row>
    <row r="643" spans="1:9" ht="15" customHeight="1">
      <c r="A643" s="19"/>
      <c r="B643" s="17"/>
      <c r="C643" s="17" t="s">
        <v>2904</v>
      </c>
      <c r="D643" s="16">
        <v>0</v>
      </c>
      <c r="E643" s="13" t="s">
        <v>51</v>
      </c>
      <c r="F643" s="12"/>
      <c r="G643" s="16"/>
    </row>
    <row r="644" spans="1:9" ht="30" customHeight="1">
      <c r="A644" s="19"/>
      <c r="B644" s="17"/>
      <c r="C644" s="17" t="s">
        <v>2903</v>
      </c>
      <c r="D644" s="16">
        <v>0</v>
      </c>
      <c r="E644" s="13" t="s">
        <v>51</v>
      </c>
      <c r="F644" s="12"/>
      <c r="G644" s="16"/>
    </row>
    <row r="645" spans="1:9" ht="45" customHeight="1">
      <c r="A645" s="19"/>
      <c r="B645" s="17"/>
      <c r="C645" s="17" t="s">
        <v>2902</v>
      </c>
      <c r="D645" s="16">
        <v>0</v>
      </c>
      <c r="E645" s="13" t="s">
        <v>51</v>
      </c>
      <c r="F645" s="12"/>
      <c r="G645" s="16"/>
    </row>
    <row r="646" spans="1:9" ht="30" customHeight="1">
      <c r="A646" s="19"/>
      <c r="B646" s="17"/>
      <c r="C646" s="64" t="s">
        <v>2901</v>
      </c>
      <c r="D646" s="16">
        <v>0</v>
      </c>
      <c r="E646" s="13" t="s">
        <v>51</v>
      </c>
      <c r="F646" s="36" t="s">
        <v>2900</v>
      </c>
      <c r="G646" s="16"/>
    </row>
    <row r="647" spans="1:9" ht="30" hidden="1" customHeight="1">
      <c r="A647" s="21" t="s">
        <v>98</v>
      </c>
      <c r="B647" s="17" t="s">
        <v>97</v>
      </c>
      <c r="C647" s="12"/>
      <c r="D647" s="12"/>
      <c r="E647" s="13"/>
      <c r="F647" s="12"/>
      <c r="G647" s="12"/>
    </row>
    <row r="648" spans="1:9" ht="45" hidden="1" customHeight="1">
      <c r="A648" s="21" t="s">
        <v>95</v>
      </c>
      <c r="B648" s="17" t="s">
        <v>94</v>
      </c>
      <c r="C648" s="12"/>
      <c r="D648" s="12"/>
      <c r="E648" s="13"/>
      <c r="F648" s="12"/>
      <c r="G648" s="12"/>
    </row>
    <row r="649" spans="1:9" ht="40.15" customHeight="1">
      <c r="A649" s="406" t="s">
        <v>93</v>
      </c>
      <c r="B649" s="918" t="s">
        <v>92</v>
      </c>
      <c r="C649" s="919"/>
      <c r="D649" s="919"/>
      <c r="E649" s="919"/>
      <c r="F649" s="919"/>
      <c r="G649" s="920"/>
      <c r="H649" s="11">
        <f>SUM(D650:D655)</f>
        <v>0</v>
      </c>
      <c r="I649" s="11">
        <f>COUNT(D650:D655)*2</f>
        <v>12</v>
      </c>
    </row>
    <row r="650" spans="1:9" ht="30" customHeight="1">
      <c r="A650" s="19" t="s">
        <v>91</v>
      </c>
      <c r="B650" s="17" t="s">
        <v>90</v>
      </c>
      <c r="C650" s="17" t="s">
        <v>2899</v>
      </c>
      <c r="D650" s="16">
        <v>0</v>
      </c>
      <c r="E650" s="13" t="s">
        <v>51</v>
      </c>
      <c r="F650" s="12"/>
      <c r="G650" s="16"/>
    </row>
    <row r="651" spans="1:9" ht="15" customHeight="1">
      <c r="A651" s="19"/>
      <c r="B651" s="17"/>
      <c r="C651" s="17" t="s">
        <v>2898</v>
      </c>
      <c r="D651" s="16">
        <v>0</v>
      </c>
      <c r="E651" s="13" t="s">
        <v>51</v>
      </c>
      <c r="F651" s="12"/>
      <c r="G651" s="16"/>
    </row>
    <row r="652" spans="1:9" ht="30" customHeight="1">
      <c r="A652" s="19"/>
      <c r="B652" s="17"/>
      <c r="C652" s="22" t="s">
        <v>2897</v>
      </c>
      <c r="D652" s="16">
        <v>0</v>
      </c>
      <c r="E652" s="13" t="s">
        <v>51</v>
      </c>
      <c r="F652" s="12"/>
      <c r="G652" s="16"/>
    </row>
    <row r="653" spans="1:9" ht="30" customHeight="1">
      <c r="A653" s="19"/>
      <c r="B653" s="17"/>
      <c r="C653" s="22" t="s">
        <v>2896</v>
      </c>
      <c r="D653" s="16">
        <v>0</v>
      </c>
      <c r="E653" s="13" t="s">
        <v>51</v>
      </c>
      <c r="F653" s="12"/>
      <c r="G653" s="16"/>
    </row>
    <row r="654" spans="1:9" ht="30" customHeight="1">
      <c r="A654" s="19"/>
      <c r="B654" s="17"/>
      <c r="C654" s="22" t="s">
        <v>2895</v>
      </c>
      <c r="D654" s="16">
        <v>0</v>
      </c>
      <c r="E654" s="13" t="s">
        <v>51</v>
      </c>
      <c r="F654" s="12"/>
      <c r="G654" s="16"/>
    </row>
    <row r="655" spans="1:9" ht="30" customHeight="1">
      <c r="A655" s="19"/>
      <c r="B655" s="17"/>
      <c r="C655" s="229" t="s">
        <v>2894</v>
      </c>
      <c r="D655" s="16">
        <v>0</v>
      </c>
      <c r="E655" s="13" t="s">
        <v>51</v>
      </c>
      <c r="F655" s="12"/>
      <c r="G655" s="16"/>
    </row>
    <row r="656" spans="1:9" ht="45" hidden="1" customHeight="1">
      <c r="A656" s="21" t="s">
        <v>78</v>
      </c>
      <c r="B656" s="17" t="s">
        <v>77</v>
      </c>
      <c r="C656" s="12"/>
      <c r="D656" s="12"/>
      <c r="E656" s="13"/>
      <c r="F656" s="12"/>
      <c r="G656" s="12"/>
    </row>
    <row r="657" spans="1:9" ht="40.15" customHeight="1">
      <c r="A657" s="406" t="s">
        <v>76</v>
      </c>
      <c r="B657" s="918" t="s">
        <v>75</v>
      </c>
      <c r="C657" s="919"/>
      <c r="D657" s="919"/>
      <c r="E657" s="919"/>
      <c r="F657" s="919"/>
      <c r="G657" s="920"/>
      <c r="H657" s="11">
        <f>SUM(D658:D665)</f>
        <v>0</v>
      </c>
      <c r="I657" s="11">
        <f>COUNT(D658:D665)*2</f>
        <v>16</v>
      </c>
    </row>
    <row r="658" spans="1:9" ht="45" customHeight="1">
      <c r="A658" s="19" t="s">
        <v>74</v>
      </c>
      <c r="B658" s="17" t="s">
        <v>73</v>
      </c>
      <c r="C658" s="23" t="s">
        <v>2893</v>
      </c>
      <c r="D658" s="16">
        <v>0</v>
      </c>
      <c r="E658" s="13" t="s">
        <v>51</v>
      </c>
      <c r="F658" s="22" t="s">
        <v>2892</v>
      </c>
      <c r="G658" s="15"/>
    </row>
    <row r="659" spans="1:9" ht="30" customHeight="1">
      <c r="A659" s="19"/>
      <c r="B659" s="17"/>
      <c r="C659" s="17" t="s">
        <v>1473</v>
      </c>
      <c r="D659" s="16">
        <v>0</v>
      </c>
      <c r="E659" s="13" t="s">
        <v>51</v>
      </c>
      <c r="F659" s="12"/>
      <c r="G659" s="15"/>
    </row>
    <row r="660" spans="1:9" ht="30" customHeight="1">
      <c r="A660" s="19"/>
      <c r="B660" s="17"/>
      <c r="C660" s="267" t="s">
        <v>2891</v>
      </c>
      <c r="D660" s="16">
        <v>0</v>
      </c>
      <c r="E660" s="13" t="s">
        <v>51</v>
      </c>
      <c r="F660" s="12"/>
      <c r="G660" s="15"/>
    </row>
    <row r="661" spans="1:9" ht="30" customHeight="1">
      <c r="A661" s="19"/>
      <c r="B661" s="17"/>
      <c r="C661" s="229" t="s">
        <v>1471</v>
      </c>
      <c r="D661" s="16">
        <v>0</v>
      </c>
      <c r="E661" s="13" t="s">
        <v>51</v>
      </c>
      <c r="F661" s="12"/>
      <c r="G661" s="15"/>
    </row>
    <row r="662" spans="1:9" ht="45" customHeight="1">
      <c r="A662" s="19"/>
      <c r="B662" s="17"/>
      <c r="C662" s="229" t="s">
        <v>2890</v>
      </c>
      <c r="D662" s="16">
        <v>0</v>
      </c>
      <c r="E662" s="13" t="s">
        <v>51</v>
      </c>
      <c r="F662" s="22" t="s">
        <v>2889</v>
      </c>
      <c r="G662" s="15"/>
    </row>
    <row r="663" spans="1:9" ht="45" customHeight="1">
      <c r="A663" s="19"/>
      <c r="B663" s="17"/>
      <c r="C663" s="229" t="s">
        <v>2888</v>
      </c>
      <c r="D663" s="16">
        <v>0</v>
      </c>
      <c r="E663" s="13" t="s">
        <v>51</v>
      </c>
      <c r="F663" s="12"/>
      <c r="G663" s="15"/>
    </row>
    <row r="664" spans="1:9" ht="30" customHeight="1">
      <c r="A664" s="19"/>
      <c r="B664" s="17"/>
      <c r="C664" s="229" t="s">
        <v>2887</v>
      </c>
      <c r="D664" s="16">
        <v>0</v>
      </c>
      <c r="E664" s="13" t="s">
        <v>51</v>
      </c>
      <c r="F664" s="12"/>
      <c r="G664" s="15"/>
    </row>
    <row r="665" spans="1:9" ht="45" customHeight="1">
      <c r="A665" s="19"/>
      <c r="B665" s="17"/>
      <c r="C665" s="229" t="s">
        <v>2886</v>
      </c>
      <c r="D665" s="16">
        <v>0</v>
      </c>
      <c r="E665" s="13" t="s">
        <v>51</v>
      </c>
      <c r="F665" s="12"/>
      <c r="G665" s="15"/>
    </row>
    <row r="666" spans="1:9" ht="45" hidden="1" customHeight="1">
      <c r="A666" s="21" t="s">
        <v>64</v>
      </c>
      <c r="B666" s="17" t="s">
        <v>63</v>
      </c>
      <c r="C666" s="12"/>
      <c r="D666" s="12"/>
      <c r="E666" s="13"/>
      <c r="F666" s="12"/>
      <c r="G666" s="12"/>
    </row>
    <row r="667" spans="1:9" ht="40.15" customHeight="1">
      <c r="A667" s="406" t="s">
        <v>62</v>
      </c>
      <c r="B667" s="918" t="s">
        <v>61</v>
      </c>
      <c r="C667" s="919"/>
      <c r="D667" s="919"/>
      <c r="E667" s="919"/>
      <c r="F667" s="919"/>
      <c r="G667" s="920"/>
      <c r="H667" s="11">
        <f>SUM(D668)</f>
        <v>0</v>
      </c>
      <c r="I667" s="11">
        <f>COUNT(D668)*2</f>
        <v>2</v>
      </c>
    </row>
    <row r="668" spans="1:9" ht="72.5">
      <c r="A668" s="19" t="s">
        <v>60</v>
      </c>
      <c r="B668" s="17" t="s">
        <v>59</v>
      </c>
      <c r="C668" s="13" t="s">
        <v>2885</v>
      </c>
      <c r="D668" s="16">
        <v>0</v>
      </c>
      <c r="E668" s="13" t="s">
        <v>51</v>
      </c>
      <c r="F668" s="22" t="s">
        <v>2884</v>
      </c>
      <c r="G668" s="59" t="s">
        <v>2883</v>
      </c>
    </row>
    <row r="669" spans="1:9" ht="43.5" hidden="1">
      <c r="A669" s="266" t="s">
        <v>50</v>
      </c>
      <c r="B669" s="17" t="s">
        <v>49</v>
      </c>
      <c r="C669" s="12"/>
      <c r="D669" s="12"/>
      <c r="E669" s="13"/>
      <c r="F669" s="12"/>
      <c r="G669" s="12"/>
    </row>
    <row r="671" spans="1:9">
      <c r="B671" s="11" t="s">
        <v>48</v>
      </c>
      <c r="C671" s="11" t="s">
        <v>19</v>
      </c>
      <c r="D671" s="11" t="s">
        <v>47</v>
      </c>
      <c r="E671" s="11"/>
      <c r="F671" s="11"/>
      <c r="G671" s="9"/>
    </row>
    <row r="672" spans="1:9">
      <c r="A672" s="420" t="s">
        <v>44</v>
      </c>
      <c r="B672" s="11">
        <f>H43</f>
        <v>0</v>
      </c>
      <c r="C672" s="11">
        <f>I43</f>
        <v>38</v>
      </c>
      <c r="D672" s="728">
        <f>IF(D680=0,0,B672/C672)</f>
        <v>0</v>
      </c>
      <c r="E672" s="11"/>
      <c r="F672" s="11"/>
      <c r="G672" s="9"/>
    </row>
    <row r="673" spans="1:7">
      <c r="A673" s="420" t="s">
        <v>42</v>
      </c>
      <c r="B673" s="11">
        <f>H99</f>
        <v>0</v>
      </c>
      <c r="C673" s="11">
        <f>I99</f>
        <v>48</v>
      </c>
      <c r="D673" s="728">
        <f>IF(D680=0,0,B673/C673)</f>
        <v>0</v>
      </c>
      <c r="E673" s="11"/>
      <c r="F673" s="11"/>
      <c r="G673" s="9"/>
    </row>
    <row r="674" spans="1:7">
      <c r="A674" s="420" t="s">
        <v>40</v>
      </c>
      <c r="B674" s="11">
        <f>H141</f>
        <v>0</v>
      </c>
      <c r="C674" s="11">
        <f>I141</f>
        <v>178</v>
      </c>
      <c r="D674" s="728">
        <f>IF(D680=0,0,B674/C674)</f>
        <v>0</v>
      </c>
      <c r="E674" s="11"/>
      <c r="F674" s="11"/>
      <c r="G674" s="9"/>
    </row>
    <row r="675" spans="1:7">
      <c r="A675" s="420" t="s">
        <v>38</v>
      </c>
      <c r="B675" s="11">
        <f>H239</f>
        <v>0</v>
      </c>
      <c r="C675" s="11">
        <f>I239</f>
        <v>112</v>
      </c>
      <c r="D675" s="728">
        <f>IF(D680=0,0,B675/C675)</f>
        <v>0</v>
      </c>
      <c r="E675" s="11"/>
      <c r="F675" s="11"/>
      <c r="G675" s="9"/>
    </row>
    <row r="676" spans="1:7">
      <c r="A676" s="420" t="s">
        <v>36</v>
      </c>
      <c r="B676" s="11">
        <f>H321</f>
        <v>0</v>
      </c>
      <c r="C676" s="11">
        <f>I321</f>
        <v>174</v>
      </c>
      <c r="D676" s="728">
        <f>IF(D680=0,0,B676/C676)</f>
        <v>0</v>
      </c>
      <c r="E676" s="11"/>
      <c r="F676" s="11"/>
      <c r="G676" s="9"/>
    </row>
    <row r="677" spans="1:7">
      <c r="A677" s="420" t="s">
        <v>33</v>
      </c>
      <c r="B677" s="11">
        <f>H501</f>
        <v>0</v>
      </c>
      <c r="C677" s="11">
        <f>I501</f>
        <v>162</v>
      </c>
      <c r="D677" s="728">
        <f>IF(D680=0,0,B677/C677)</f>
        <v>0</v>
      </c>
      <c r="E677" s="11"/>
      <c r="F677" s="11"/>
      <c r="G677" s="9"/>
    </row>
    <row r="678" spans="1:7">
      <c r="A678" s="420" t="s">
        <v>32</v>
      </c>
      <c r="B678" s="11">
        <f>H590</f>
        <v>0</v>
      </c>
      <c r="C678" s="11">
        <f>I590</f>
        <v>68</v>
      </c>
      <c r="D678" s="728">
        <f>IF(D680=0,0,B678/C678)</f>
        <v>0</v>
      </c>
      <c r="E678" s="11"/>
      <c r="F678" s="11"/>
      <c r="G678" s="9"/>
    </row>
    <row r="679" spans="1:7">
      <c r="A679" s="420" t="s">
        <v>30</v>
      </c>
      <c r="B679" s="11">
        <f>H640</f>
        <v>0</v>
      </c>
      <c r="C679" s="11">
        <f>I640</f>
        <v>40</v>
      </c>
      <c r="D679" s="728">
        <f>IF(D680=0,0,B679/C679)</f>
        <v>0</v>
      </c>
      <c r="E679" s="11"/>
      <c r="F679" s="11"/>
      <c r="G679" s="9"/>
    </row>
    <row r="680" spans="1:7">
      <c r="A680" s="420" t="s">
        <v>46</v>
      </c>
      <c r="B680" s="11">
        <f>IF(H2=0,0,SUM(B672:B679))</f>
        <v>0</v>
      </c>
      <c r="C680" s="11">
        <f>IF(H2=0,0,SUM(C672:C679))</f>
        <v>820</v>
      </c>
      <c r="D680" s="728">
        <f>IF(H2=0,0,B680/C680)</f>
        <v>0</v>
      </c>
      <c r="E680" s="11"/>
      <c r="F680" s="11"/>
      <c r="G680" s="9"/>
    </row>
    <row r="681" spans="1:7">
      <c r="B681" s="11"/>
      <c r="C681" s="11"/>
      <c r="D681" s="11"/>
      <c r="E681" s="11"/>
      <c r="F681" s="11"/>
      <c r="G681" s="9"/>
    </row>
    <row r="682" spans="1:7">
      <c r="A682" s="420">
        <v>0</v>
      </c>
      <c r="B682" s="11"/>
      <c r="C682" s="11"/>
      <c r="D682" s="11"/>
      <c r="E682" s="11"/>
      <c r="F682" s="11"/>
      <c r="G682" s="9"/>
    </row>
    <row r="683" spans="1:7">
      <c r="A683" s="420">
        <v>1</v>
      </c>
      <c r="B683" s="11"/>
      <c r="C683" s="11"/>
      <c r="D683" s="11"/>
      <c r="E683" s="11"/>
      <c r="F683" s="11"/>
      <c r="G683" s="9"/>
    </row>
    <row r="684" spans="1:7">
      <c r="A684" s="420">
        <v>2</v>
      </c>
      <c r="B684" s="11"/>
      <c r="C684" s="11"/>
      <c r="D684" s="11"/>
      <c r="E684" s="11"/>
      <c r="F684" s="11"/>
      <c r="G684" s="9"/>
    </row>
    <row r="685" spans="1:7">
      <c r="B685" s="11"/>
      <c r="C685" s="11"/>
      <c r="D685" s="11"/>
      <c r="E685" s="11"/>
      <c r="F685" s="11"/>
      <c r="G685" s="9"/>
    </row>
    <row r="686" spans="1:7">
      <c r="B686" s="11"/>
      <c r="C686" s="11"/>
      <c r="D686" s="11"/>
      <c r="E686" s="11"/>
      <c r="F686" s="11"/>
      <c r="G686" s="9"/>
    </row>
    <row r="687" spans="1:7">
      <c r="B687" s="11"/>
      <c r="C687" s="11"/>
      <c r="D687" s="11"/>
      <c r="E687" s="11"/>
      <c r="F687" s="11"/>
      <c r="G687" s="9"/>
    </row>
    <row r="688" spans="1:7">
      <c r="B688" s="11"/>
      <c r="C688" s="11"/>
      <c r="D688" s="11"/>
      <c r="E688" s="11"/>
      <c r="F688" s="11"/>
      <c r="G688" s="9"/>
    </row>
    <row r="689" spans="1:7">
      <c r="A689" s="416"/>
      <c r="B689" s="9"/>
      <c r="C689" s="9"/>
      <c r="D689" s="9"/>
      <c r="F689" s="9"/>
      <c r="G689" s="9"/>
    </row>
    <row r="690" spans="1:7">
      <c r="A690" s="416"/>
      <c r="B690" s="9"/>
      <c r="C690" s="9"/>
      <c r="D690" s="9"/>
      <c r="F690" s="9"/>
      <c r="G690" s="9"/>
    </row>
    <row r="691" spans="1:7">
      <c r="A691" s="416"/>
      <c r="B691" s="9"/>
      <c r="C691" s="9"/>
      <c r="D691" s="9"/>
      <c r="F691" s="9"/>
      <c r="G691" s="9"/>
    </row>
    <row r="692" spans="1:7">
      <c r="A692" s="416"/>
      <c r="B692" s="9"/>
      <c r="C692" s="9"/>
      <c r="D692" s="9"/>
      <c r="F692" s="9"/>
      <c r="G692" s="9"/>
    </row>
    <row r="693" spans="1:7">
      <c r="A693" s="416"/>
      <c r="B693" s="9"/>
      <c r="C693" s="9"/>
      <c r="D693" s="9"/>
      <c r="F693" s="9"/>
      <c r="G693" s="9"/>
    </row>
    <row r="694" spans="1:7">
      <c r="A694" s="416"/>
      <c r="B694" s="9"/>
      <c r="C694" s="9"/>
      <c r="D694" s="9"/>
      <c r="F694" s="9"/>
      <c r="G694" s="9"/>
    </row>
    <row r="695" spans="1:7">
      <c r="A695" s="416"/>
      <c r="B695" s="9"/>
      <c r="C695" s="9"/>
      <c r="D695" s="9"/>
      <c r="F695" s="9"/>
      <c r="G695" s="9"/>
    </row>
    <row r="696" spans="1:7">
      <c r="A696" s="416"/>
      <c r="B696" s="9"/>
      <c r="C696" s="9"/>
      <c r="D696" s="9"/>
      <c r="F696" s="9"/>
      <c r="G696" s="9"/>
    </row>
    <row r="697" spans="1:7">
      <c r="A697" s="416"/>
      <c r="B697" s="9"/>
      <c r="C697" s="9"/>
      <c r="D697" s="9"/>
      <c r="F697" s="9"/>
      <c r="G697" s="9"/>
    </row>
    <row r="698" spans="1:7">
      <c r="A698" s="416"/>
      <c r="B698" s="9"/>
      <c r="C698" s="9"/>
      <c r="D698" s="9"/>
      <c r="F698" s="9"/>
      <c r="G698" s="9"/>
    </row>
    <row r="699" spans="1:7">
      <c r="A699" s="416"/>
      <c r="B699" s="9"/>
      <c r="C699" s="9"/>
      <c r="D699" s="9"/>
      <c r="F699" s="9"/>
      <c r="G699" s="9"/>
    </row>
    <row r="700" spans="1:7">
      <c r="B700" s="11"/>
      <c r="C700" s="11"/>
      <c r="D700" s="11"/>
      <c r="E700" s="11"/>
      <c r="F700" s="11"/>
    </row>
  </sheetData>
  <autoFilter ref="A42:G669">
    <filterColumn colId="0">
      <colorFilter dxfId="23"/>
    </filterColumn>
  </autoFilter>
  <customSheetViews>
    <customSheetView guid="{5A5334BF-4161-4474-AB11-E32AC1D8DA20}" scale="80" filter="1" showAutoFilter="1" topLeftCell="A81">
      <selection activeCell="E7" sqref="E7"/>
      <pageMargins left="0.7" right="0.7" top="0.75" bottom="0.75" header="0.3" footer="0.3"/>
      <pageSetup paperSize="9" scale="60" orientation="portrait"/>
      <headerFooter>
        <oddHeader>&amp;LChecklist No 8 &amp;COperation Theatre &amp;RVersion - NHSRC /3.0</oddHeader>
        <oddFooter>Page &amp;P</oddFooter>
      </headerFooter>
      <autoFilter ref="A14:G641">
        <filterColumn colId="0">
          <colorFilter dxfId="22"/>
        </filterColumn>
      </autoFilter>
    </customSheetView>
  </customSheetViews>
  <mergeCells count="118">
    <mergeCell ref="B657:G657"/>
    <mergeCell ref="B667:G667"/>
    <mergeCell ref="B622:G622"/>
    <mergeCell ref="B628:G628"/>
    <mergeCell ref="B633:G633"/>
    <mergeCell ref="B640:G640"/>
    <mergeCell ref="B641:G641"/>
    <mergeCell ref="B649:G649"/>
    <mergeCell ref="B618:G618"/>
    <mergeCell ref="B502:G502"/>
    <mergeCell ref="B510:G510"/>
    <mergeCell ref="B526:G526"/>
    <mergeCell ref="B536:G536"/>
    <mergeCell ref="B555:G555"/>
    <mergeCell ref="B603:G603"/>
    <mergeCell ref="B574:G574"/>
    <mergeCell ref="B590:G590"/>
    <mergeCell ref="B591:G591"/>
    <mergeCell ref="B594:G594"/>
    <mergeCell ref="B598:G598"/>
    <mergeCell ref="B379:G379"/>
    <mergeCell ref="B383:G383"/>
    <mergeCell ref="B501:G501"/>
    <mergeCell ref="B394:G394"/>
    <mergeCell ref="B409:G409"/>
    <mergeCell ref="B420:G420"/>
    <mergeCell ref="B434:G434"/>
    <mergeCell ref="B440:G440"/>
    <mergeCell ref="B447:G447"/>
    <mergeCell ref="B463:G463"/>
    <mergeCell ref="B390:G390"/>
    <mergeCell ref="B470:G470"/>
    <mergeCell ref="B478:G478"/>
    <mergeCell ref="B485:G485"/>
    <mergeCell ref="B490:G490"/>
    <mergeCell ref="B249:G249"/>
    <mergeCell ref="B264:G264"/>
    <mergeCell ref="B274:G274"/>
    <mergeCell ref="B287:G287"/>
    <mergeCell ref="B294:G294"/>
    <mergeCell ref="B347:G347"/>
    <mergeCell ref="B352:G352"/>
    <mergeCell ref="B364:G364"/>
    <mergeCell ref="B374:G374"/>
    <mergeCell ref="B298:G298"/>
    <mergeCell ref="B303:G303"/>
    <mergeCell ref="B306:G306"/>
    <mergeCell ref="B309:G309"/>
    <mergeCell ref="B313:G313"/>
    <mergeCell ref="B318:G318"/>
    <mergeCell ref="B322:G322"/>
    <mergeCell ref="B327:G327"/>
    <mergeCell ref="B330:G330"/>
    <mergeCell ref="B337:G337"/>
    <mergeCell ref="B344:G344"/>
    <mergeCell ref="B321:G321"/>
    <mergeCell ref="A1:I1"/>
    <mergeCell ref="A2:G2"/>
    <mergeCell ref="H2:I2"/>
    <mergeCell ref="A3:I3"/>
    <mergeCell ref="A4:B4"/>
    <mergeCell ref="B99:G99"/>
    <mergeCell ref="B100:G100"/>
    <mergeCell ref="B240:G240"/>
    <mergeCell ref="B119:G119"/>
    <mergeCell ref="B126:G126"/>
    <mergeCell ref="B133:G133"/>
    <mergeCell ref="B141:G141"/>
    <mergeCell ref="B142:G142"/>
    <mergeCell ref="B167:G167"/>
    <mergeCell ref="B174:G174"/>
    <mergeCell ref="B112:G112"/>
    <mergeCell ref="B180:G180"/>
    <mergeCell ref="B203:G203"/>
    <mergeCell ref="B219:G219"/>
    <mergeCell ref="B239:G239"/>
    <mergeCell ref="C4:E4"/>
    <mergeCell ref="G4:I4"/>
    <mergeCell ref="A5:B5"/>
    <mergeCell ref="C5:E5"/>
    <mergeCell ref="G5:I5"/>
    <mergeCell ref="B71:G71"/>
    <mergeCell ref="B75:G75"/>
    <mergeCell ref="B88:G88"/>
    <mergeCell ref="B96:G96"/>
    <mergeCell ref="A41:G41"/>
    <mergeCell ref="B43:G43"/>
    <mergeCell ref="B44:G44"/>
    <mergeCell ref="B63:G63"/>
    <mergeCell ref="D9:I16"/>
    <mergeCell ref="A8:C8"/>
    <mergeCell ref="A17:I17"/>
    <mergeCell ref="B18:I18"/>
    <mergeCell ref="B19:I19"/>
    <mergeCell ref="A6:B6"/>
    <mergeCell ref="C6:E6"/>
    <mergeCell ref="G6:I6"/>
    <mergeCell ref="A7:I7"/>
    <mergeCell ref="D8:I8"/>
    <mergeCell ref="B25:I25"/>
    <mergeCell ref="B26:I26"/>
    <mergeCell ref="B27:I27"/>
    <mergeCell ref="B28:I28"/>
    <mergeCell ref="B29:I29"/>
    <mergeCell ref="B20:I20"/>
    <mergeCell ref="B21:I21"/>
    <mergeCell ref="B22:I22"/>
    <mergeCell ref="B23:I23"/>
    <mergeCell ref="B24:I24"/>
    <mergeCell ref="B35:I35"/>
    <mergeCell ref="B36:I36"/>
    <mergeCell ref="B37:I37"/>
    <mergeCell ref="A38:I40"/>
    <mergeCell ref="B30:I30"/>
    <mergeCell ref="B31:I31"/>
    <mergeCell ref="B32:I32"/>
    <mergeCell ref="B33:I33"/>
    <mergeCell ref="B34:I34"/>
  </mergeCells>
  <dataValidations count="1">
    <dataValidation type="list" allowBlank="1" showInputMessage="1" showErrorMessage="1" sqref="D681:D1048576 D41:D671">
      <formula1>$A$682:$A$684</formula1>
    </dataValidation>
  </dataValidations>
  <pageMargins left="0.70866141732283472" right="0.70866141732283472" top="0.74803149606299213" bottom="0.74803149606299213" header="0.31496062992125984" footer="0.31496062992125984"/>
  <pageSetup paperSize="9" scale="55" orientation="portrait" r:id="rId1"/>
  <headerFooter>
    <oddHeader>&amp;LChecklist No 8 &amp;COperation Theatre &amp;RVersion - NHSRC /3.0</oddHeader>
    <oddFooter>Page &amp;P</oddFooter>
  </headerFooter>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19</vt:i4>
      </vt:variant>
      <vt:variant>
        <vt:lpstr>Named Ranges</vt:lpstr>
      </vt:variant>
      <vt:variant>
        <vt:i4>15</vt:i4>
      </vt:variant>
    </vt:vector>
  </HeadingPairs>
  <TitlesOfParts>
    <vt:vector size="34" baseType="lpstr">
      <vt:lpstr>Department Wise</vt:lpstr>
      <vt:lpstr>Emergency </vt:lpstr>
      <vt:lpstr>OPD</vt:lpstr>
      <vt:lpstr>Labour Room</vt:lpstr>
      <vt:lpstr>Maternity Ward</vt:lpstr>
      <vt:lpstr>Ped Ward</vt:lpstr>
      <vt:lpstr>SNCU </vt:lpstr>
      <vt:lpstr>NRC </vt:lpstr>
      <vt:lpstr>OT</vt:lpstr>
      <vt:lpstr>PP Unit</vt:lpstr>
      <vt:lpstr>ICU</vt:lpstr>
      <vt:lpstr>IPD</vt:lpstr>
      <vt:lpstr>Blood Bank</vt:lpstr>
      <vt:lpstr>Lab</vt:lpstr>
      <vt:lpstr>Radiology </vt:lpstr>
      <vt:lpstr>Pharmacy</vt:lpstr>
      <vt:lpstr>Auxillary services</vt:lpstr>
      <vt:lpstr>Mortuary </vt:lpstr>
      <vt:lpstr>Admin</vt:lpstr>
      <vt:lpstr>'Auxillary services'!Print_Titles</vt:lpstr>
      <vt:lpstr>'Blood Bank'!Print_Titles</vt:lpstr>
      <vt:lpstr>'Emergency '!Print_Titles</vt:lpstr>
      <vt:lpstr>ICU!Print_Titles</vt:lpstr>
      <vt:lpstr>IPD!Print_Titles</vt:lpstr>
      <vt:lpstr>Lab!Print_Titles</vt:lpstr>
      <vt:lpstr>'Labour Room'!Print_Titles</vt:lpstr>
      <vt:lpstr>'Maternity Ward'!Print_Titles</vt:lpstr>
      <vt:lpstr>OPD!Print_Titles</vt:lpstr>
      <vt:lpstr>OT!Print_Titles</vt:lpstr>
      <vt:lpstr>'Ped Ward'!Print_Titles</vt:lpstr>
      <vt:lpstr>Pharmacy!Print_Titles</vt:lpstr>
      <vt:lpstr>'PP Unit'!Print_Titles</vt:lpstr>
      <vt:lpstr>'Radiology '!Print_Titles</vt:lpstr>
      <vt:lpstr>'SNCU '!Print_Titles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sardar</dc:creator>
  <cp:lastModifiedBy>Surface</cp:lastModifiedBy>
  <cp:lastPrinted>2014-11-10T15:54:25Z</cp:lastPrinted>
  <dcterms:created xsi:type="dcterms:W3CDTF">2014-05-20T06:17:50Z</dcterms:created>
  <dcterms:modified xsi:type="dcterms:W3CDTF">2019-11-16T11:31:02Z</dcterms:modified>
</cp:coreProperties>
</file>